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240" yWindow="375" windowWidth="11445" windowHeight="7245"/>
  </bookViews>
  <sheets>
    <sheet name="Coversheet" sheetId="11" r:id="rId1"/>
    <sheet name="Placement-A+Primary-CD3CD28" sheetId="2" r:id="rId2"/>
    <sheet name="p-p38 (36)" sheetId="3" r:id="rId3"/>
    <sheet name="pErk (38)" sheetId="4" r:id="rId4"/>
    <sheet name="pIkB (67)" sheetId="5" r:id="rId5"/>
    <sheet name="pJnk (34)" sheetId="7" r:id="rId6"/>
    <sheet name="pAkt (75)" sheetId="8" r:id="rId7"/>
  </sheets>
  <calcPr calcId="152511"/>
</workbook>
</file>

<file path=xl/calcChain.xml><?xml version="1.0" encoding="utf-8"?>
<calcChain xmlns="http://schemas.openxmlformats.org/spreadsheetml/2006/main">
  <c r="F78" i="8" l="1"/>
  <c r="C78" i="8"/>
  <c r="F77" i="8"/>
  <c r="C77" i="8"/>
  <c r="F76" i="8"/>
  <c r="C76" i="8"/>
  <c r="F75" i="8"/>
  <c r="C75" i="8"/>
  <c r="F74" i="8"/>
  <c r="C74" i="8"/>
  <c r="F73" i="8"/>
  <c r="C73" i="8"/>
  <c r="F72" i="8"/>
  <c r="C72" i="8"/>
  <c r="C80" i="8" s="1"/>
  <c r="F70" i="8"/>
  <c r="C70" i="8"/>
  <c r="F78" i="7"/>
  <c r="C78" i="7"/>
  <c r="F77" i="7"/>
  <c r="C77" i="7"/>
  <c r="F76" i="7"/>
  <c r="C76" i="7"/>
  <c r="F75" i="7"/>
  <c r="C75" i="7"/>
  <c r="F74" i="7"/>
  <c r="C74" i="7"/>
  <c r="F73" i="7"/>
  <c r="C73" i="7"/>
  <c r="F72" i="7"/>
  <c r="C72" i="7"/>
  <c r="C80" i="7" s="1"/>
  <c r="F70" i="7"/>
  <c r="C70" i="7"/>
  <c r="F78" i="5"/>
  <c r="C78" i="5"/>
  <c r="F77" i="5"/>
  <c r="C77" i="5"/>
  <c r="F76" i="5"/>
  <c r="C76" i="5"/>
  <c r="F75" i="5"/>
  <c r="C75" i="5"/>
  <c r="F74" i="5"/>
  <c r="C74" i="5"/>
  <c r="F73" i="5"/>
  <c r="C73" i="5"/>
  <c r="F72" i="5"/>
  <c r="C72" i="5"/>
  <c r="C80" i="5" s="1"/>
  <c r="F70" i="5"/>
  <c r="C70" i="5"/>
  <c r="F78" i="4"/>
  <c r="C78" i="4"/>
  <c r="F77" i="4"/>
  <c r="C77" i="4"/>
  <c r="F76" i="4"/>
  <c r="C76" i="4"/>
  <c r="F75" i="4"/>
  <c r="C75" i="4"/>
  <c r="F74" i="4"/>
  <c r="C74" i="4"/>
  <c r="F73" i="4"/>
  <c r="C73" i="4"/>
  <c r="F72" i="4"/>
  <c r="C72" i="4"/>
  <c r="C80" i="4" s="1"/>
  <c r="F70" i="4"/>
  <c r="C70" i="4"/>
  <c r="F78" i="3"/>
  <c r="C78" i="3"/>
  <c r="F77" i="3"/>
  <c r="C77" i="3"/>
  <c r="F76" i="3"/>
  <c r="C76" i="3"/>
  <c r="F75" i="3"/>
  <c r="C75" i="3"/>
  <c r="F74" i="3"/>
  <c r="C74" i="3"/>
  <c r="F73" i="3"/>
  <c r="C73" i="3"/>
  <c r="F72" i="3"/>
  <c r="C72" i="3"/>
  <c r="C80" i="3" s="1"/>
  <c r="F70" i="3"/>
  <c r="C70" i="3"/>
  <c r="L77" i="8" l="1"/>
  <c r="L76" i="8"/>
  <c r="L75" i="8"/>
  <c r="L74" i="8"/>
  <c r="L73" i="8"/>
  <c r="L72" i="8"/>
  <c r="L71" i="8"/>
  <c r="O74" i="8"/>
  <c r="O72" i="8"/>
  <c r="Q77" i="8"/>
  <c r="Q76" i="8"/>
  <c r="Q75" i="8"/>
  <c r="Q74" i="8"/>
  <c r="Q73" i="8"/>
  <c r="Q72" i="8"/>
  <c r="Q71" i="8"/>
  <c r="P77" i="8"/>
  <c r="P76" i="8"/>
  <c r="P75" i="8"/>
  <c r="P74" i="8"/>
  <c r="P73" i="8"/>
  <c r="P72" i="8"/>
  <c r="P71" i="8"/>
  <c r="O77" i="8"/>
  <c r="O76" i="8"/>
  <c r="O75" i="8"/>
  <c r="O73" i="8"/>
  <c r="O71" i="8"/>
  <c r="N77" i="8"/>
  <c r="N76" i="8"/>
  <c r="N75" i="8"/>
  <c r="N74" i="8"/>
  <c r="N73" i="8"/>
  <c r="N72" i="8"/>
  <c r="N71" i="8"/>
  <c r="M77" i="8"/>
  <c r="M76" i="8"/>
  <c r="M75" i="8"/>
  <c r="M74" i="8"/>
  <c r="M73" i="8"/>
  <c r="M72" i="8"/>
  <c r="M71" i="8"/>
  <c r="L77" i="7"/>
  <c r="L76" i="7"/>
  <c r="L75" i="7"/>
  <c r="L74" i="7"/>
  <c r="L73" i="7"/>
  <c r="L72" i="7"/>
  <c r="L71" i="7"/>
  <c r="N71" i="7"/>
  <c r="M75" i="7"/>
  <c r="M71" i="7"/>
  <c r="Q77" i="7"/>
  <c r="Q76" i="7"/>
  <c r="Q75" i="7"/>
  <c r="Q74" i="7"/>
  <c r="Q73" i="7"/>
  <c r="Q72" i="7"/>
  <c r="Q71" i="7"/>
  <c r="N74" i="7"/>
  <c r="N72" i="7"/>
  <c r="M74" i="7"/>
  <c r="P77" i="7"/>
  <c r="P76" i="7"/>
  <c r="P75" i="7"/>
  <c r="P74" i="7"/>
  <c r="P73" i="7"/>
  <c r="P72" i="7"/>
  <c r="P71" i="7"/>
  <c r="O74" i="7"/>
  <c r="O71" i="7"/>
  <c r="N77" i="7"/>
  <c r="N75" i="7"/>
  <c r="N73" i="7"/>
  <c r="M77" i="7"/>
  <c r="M73" i="7"/>
  <c r="O77" i="7"/>
  <c r="O76" i="7"/>
  <c r="O75" i="7"/>
  <c r="O73" i="7"/>
  <c r="O72" i="7"/>
  <c r="N76" i="7"/>
  <c r="M76" i="7"/>
  <c r="M72" i="7"/>
  <c r="L77" i="5"/>
  <c r="Q77" i="5"/>
  <c r="Q76" i="5"/>
  <c r="Q75" i="5"/>
  <c r="Q74" i="5"/>
  <c r="Q73" i="5"/>
  <c r="Q72" i="5"/>
  <c r="Q71" i="5"/>
  <c r="M77" i="5"/>
  <c r="L74" i="5"/>
  <c r="P77" i="5"/>
  <c r="P76" i="5"/>
  <c r="P75" i="5"/>
  <c r="P74" i="5"/>
  <c r="P73" i="5"/>
  <c r="P72" i="5"/>
  <c r="P71" i="5"/>
  <c r="M76" i="5"/>
  <c r="M72" i="5"/>
  <c r="L73" i="5"/>
  <c r="L71" i="5"/>
  <c r="O77" i="5"/>
  <c r="O76" i="5"/>
  <c r="O75" i="5"/>
  <c r="O74" i="5"/>
  <c r="O73" i="5"/>
  <c r="O72" i="5"/>
  <c r="O71" i="5"/>
  <c r="N71" i="5"/>
  <c r="M75" i="5"/>
  <c r="M73" i="5"/>
  <c r="L76" i="5"/>
  <c r="L72" i="5"/>
  <c r="N77" i="5"/>
  <c r="N76" i="5"/>
  <c r="N75" i="5"/>
  <c r="N74" i="5"/>
  <c r="N73" i="5"/>
  <c r="N72" i="5"/>
  <c r="M74" i="5"/>
  <c r="M71" i="5"/>
  <c r="L75" i="5"/>
  <c r="L77" i="4"/>
  <c r="L76" i="4"/>
  <c r="L75" i="4"/>
  <c r="L74" i="4"/>
  <c r="L73" i="4"/>
  <c r="Q77" i="4"/>
  <c r="Q76" i="4"/>
  <c r="Q75" i="4"/>
  <c r="Q74" i="4"/>
  <c r="Q73" i="4"/>
  <c r="Q72" i="4"/>
  <c r="Q71" i="4"/>
  <c r="N74" i="4"/>
  <c r="N71" i="4"/>
  <c r="M75" i="4"/>
  <c r="M71" i="4"/>
  <c r="P77" i="4"/>
  <c r="P76" i="4"/>
  <c r="P75" i="4"/>
  <c r="P74" i="4"/>
  <c r="P73" i="4"/>
  <c r="P72" i="4"/>
  <c r="P71" i="4"/>
  <c r="N73" i="4"/>
  <c r="M77" i="4"/>
  <c r="M74" i="4"/>
  <c r="L72" i="4"/>
  <c r="O77" i="4"/>
  <c r="O76" i="4"/>
  <c r="O75" i="4"/>
  <c r="O74" i="4"/>
  <c r="O73" i="4"/>
  <c r="O72" i="4"/>
  <c r="O71" i="4"/>
  <c r="N75" i="4"/>
  <c r="M76" i="4"/>
  <c r="M73" i="4"/>
  <c r="L71" i="4"/>
  <c r="N77" i="4"/>
  <c r="N76" i="4"/>
  <c r="N72" i="4"/>
  <c r="M72" i="4"/>
  <c r="L77" i="3"/>
  <c r="L76" i="3"/>
  <c r="L75" i="3"/>
  <c r="L74" i="3"/>
  <c r="L73" i="3"/>
  <c r="L72" i="3"/>
  <c r="L71" i="3"/>
  <c r="Q77" i="3"/>
  <c r="Q76" i="3"/>
  <c r="Q75" i="3"/>
  <c r="Q74" i="3"/>
  <c r="Q73" i="3"/>
  <c r="P77" i="3"/>
  <c r="P76" i="3"/>
  <c r="P75" i="3"/>
  <c r="P74" i="3"/>
  <c r="P73" i="3"/>
  <c r="P72" i="3"/>
  <c r="P71" i="3"/>
  <c r="O77" i="3"/>
  <c r="O76" i="3"/>
  <c r="O75" i="3"/>
  <c r="O74" i="3"/>
  <c r="O73" i="3"/>
  <c r="O72" i="3"/>
  <c r="O71" i="3"/>
  <c r="M72" i="3"/>
  <c r="Q72" i="3"/>
  <c r="N77" i="3"/>
  <c r="N76" i="3"/>
  <c r="N75" i="3"/>
  <c r="N74" i="3"/>
  <c r="N73" i="3"/>
  <c r="N72" i="3"/>
  <c r="N71" i="3"/>
  <c r="M75" i="3"/>
  <c r="M73" i="3"/>
  <c r="Q71" i="3"/>
  <c r="M77" i="3"/>
  <c r="M76" i="3"/>
  <c r="M74" i="3"/>
  <c r="M71" i="3"/>
  <c r="F69" i="8"/>
  <c r="C69" i="8"/>
  <c r="F68" i="8"/>
  <c r="C68" i="8"/>
  <c r="F67" i="8"/>
  <c r="C67" i="8"/>
  <c r="F66" i="8"/>
  <c r="C66" i="8"/>
  <c r="F65" i="8"/>
  <c r="C65" i="8"/>
  <c r="F64" i="8"/>
  <c r="C64" i="8"/>
  <c r="F62" i="8"/>
  <c r="C62" i="8"/>
  <c r="F69" i="7"/>
  <c r="C69" i="7"/>
  <c r="F68" i="7"/>
  <c r="C68" i="7"/>
  <c r="F67" i="7"/>
  <c r="C67" i="7"/>
  <c r="F66" i="7"/>
  <c r="C66" i="7"/>
  <c r="F65" i="7"/>
  <c r="C65" i="7"/>
  <c r="F64" i="7"/>
  <c r="C64" i="7"/>
  <c r="F62" i="7"/>
  <c r="C62" i="7"/>
  <c r="F69" i="5"/>
  <c r="C69" i="5"/>
  <c r="F68" i="5"/>
  <c r="C68" i="5"/>
  <c r="F67" i="5"/>
  <c r="C67" i="5"/>
  <c r="F66" i="5"/>
  <c r="C66" i="5"/>
  <c r="F65" i="5"/>
  <c r="C65" i="5"/>
  <c r="F64" i="5"/>
  <c r="C64" i="5"/>
  <c r="F62" i="5"/>
  <c r="C62" i="5"/>
  <c r="F69" i="4"/>
  <c r="C69" i="4"/>
  <c r="F68" i="4"/>
  <c r="C68" i="4"/>
  <c r="F67" i="4"/>
  <c r="C67" i="4"/>
  <c r="F66" i="4"/>
  <c r="C66" i="4"/>
  <c r="F65" i="4"/>
  <c r="C65" i="4"/>
  <c r="F64" i="4"/>
  <c r="C64" i="4"/>
  <c r="F62" i="4"/>
  <c r="C62" i="4"/>
  <c r="F69" i="3"/>
  <c r="C69" i="3"/>
  <c r="F68" i="3"/>
  <c r="C68" i="3"/>
  <c r="F67" i="3"/>
  <c r="C67" i="3"/>
  <c r="F66" i="3"/>
  <c r="C66" i="3"/>
  <c r="F65" i="3"/>
  <c r="C65" i="3"/>
  <c r="F64" i="3"/>
  <c r="C64" i="3"/>
  <c r="F62" i="3"/>
  <c r="C62" i="3"/>
  <c r="H59" i="8" l="1"/>
  <c r="G59" i="8"/>
  <c r="F59" i="8"/>
  <c r="E59" i="8"/>
  <c r="D59" i="8"/>
  <c r="C59" i="8"/>
  <c r="H58" i="8"/>
  <c r="G58" i="8"/>
  <c r="F58" i="8"/>
  <c r="E58" i="8"/>
  <c r="D58" i="8"/>
  <c r="C58" i="8"/>
  <c r="H57" i="8"/>
  <c r="G57" i="8"/>
  <c r="F57" i="8"/>
  <c r="E57" i="8"/>
  <c r="D57" i="8"/>
  <c r="C57" i="8"/>
  <c r="H56" i="8"/>
  <c r="G56" i="8"/>
  <c r="F56" i="8"/>
  <c r="E56" i="8"/>
  <c r="D56" i="8"/>
  <c r="M65" i="8" s="1"/>
  <c r="C56" i="8"/>
  <c r="H55" i="8"/>
  <c r="G55" i="8"/>
  <c r="P64" i="8" s="1"/>
  <c r="F55" i="8"/>
  <c r="E55" i="8"/>
  <c r="D55" i="8"/>
  <c r="C55" i="8"/>
  <c r="H54" i="8"/>
  <c r="G54" i="8"/>
  <c r="F54" i="8"/>
  <c r="E54" i="8"/>
  <c r="D54" i="8"/>
  <c r="C54" i="8"/>
  <c r="H53" i="8"/>
  <c r="G53" i="8"/>
  <c r="F53" i="8"/>
  <c r="E53" i="8"/>
  <c r="D53" i="8"/>
  <c r="M62" i="8" s="1"/>
  <c r="C53" i="8"/>
  <c r="L62" i="8" s="1"/>
  <c r="H59" i="7"/>
  <c r="G59" i="7"/>
  <c r="F59" i="7"/>
  <c r="E59" i="7"/>
  <c r="D59" i="7"/>
  <c r="C59" i="7"/>
  <c r="L68" i="7" s="1"/>
  <c r="H58" i="7"/>
  <c r="G58" i="7"/>
  <c r="F58" i="7"/>
  <c r="E58" i="7"/>
  <c r="D58" i="7"/>
  <c r="C58" i="7"/>
  <c r="H57" i="7"/>
  <c r="G57" i="7"/>
  <c r="F57" i="7"/>
  <c r="E57" i="7"/>
  <c r="D57" i="7"/>
  <c r="C57" i="7"/>
  <c r="H56" i="7"/>
  <c r="G56" i="7"/>
  <c r="F56" i="7"/>
  <c r="O65" i="7" s="1"/>
  <c r="E56" i="7"/>
  <c r="D56" i="7"/>
  <c r="C56" i="7"/>
  <c r="L65" i="7" s="1"/>
  <c r="H55" i="7"/>
  <c r="G55" i="7"/>
  <c r="F55" i="7"/>
  <c r="E55" i="7"/>
  <c r="D55" i="7"/>
  <c r="C55" i="7"/>
  <c r="H54" i="7"/>
  <c r="G54" i="7"/>
  <c r="F54" i="7"/>
  <c r="E54" i="7"/>
  <c r="D54" i="7"/>
  <c r="C54" i="7"/>
  <c r="H53" i="7"/>
  <c r="G53" i="7"/>
  <c r="F53" i="7"/>
  <c r="E53" i="7"/>
  <c r="D53" i="7"/>
  <c r="C53" i="7"/>
  <c r="N66" i="5"/>
  <c r="H59" i="5"/>
  <c r="G59" i="5"/>
  <c r="F59" i="5"/>
  <c r="E59" i="5"/>
  <c r="D59" i="5"/>
  <c r="C59" i="5"/>
  <c r="H58" i="5"/>
  <c r="G58" i="5"/>
  <c r="F58" i="5"/>
  <c r="O67" i="5" s="1"/>
  <c r="E58" i="5"/>
  <c r="N67" i="5" s="1"/>
  <c r="D58" i="5"/>
  <c r="C58" i="5"/>
  <c r="H57" i="5"/>
  <c r="G57" i="5"/>
  <c r="F57" i="5"/>
  <c r="E57" i="5"/>
  <c r="D57" i="5"/>
  <c r="C57" i="5"/>
  <c r="H56" i="5"/>
  <c r="G56" i="5"/>
  <c r="F56" i="5"/>
  <c r="E56" i="5"/>
  <c r="D56" i="5"/>
  <c r="C56" i="5"/>
  <c r="H55" i="5"/>
  <c r="G55" i="5"/>
  <c r="F55" i="5"/>
  <c r="O64" i="5" s="1"/>
  <c r="E55" i="5"/>
  <c r="D55" i="5"/>
  <c r="C55" i="5"/>
  <c r="H54" i="5"/>
  <c r="G54" i="5"/>
  <c r="F54" i="5"/>
  <c r="E54" i="5"/>
  <c r="D54" i="5"/>
  <c r="C54" i="5"/>
  <c r="H53" i="5"/>
  <c r="G53" i="5"/>
  <c r="F53" i="5"/>
  <c r="E53" i="5"/>
  <c r="D53" i="5"/>
  <c r="C53" i="5"/>
  <c r="M67" i="4"/>
  <c r="H59" i="4"/>
  <c r="G59" i="4"/>
  <c r="F59" i="4"/>
  <c r="E59" i="4"/>
  <c r="D59" i="4"/>
  <c r="C59" i="4"/>
  <c r="H58" i="4"/>
  <c r="G58" i="4"/>
  <c r="F58" i="4"/>
  <c r="E58" i="4"/>
  <c r="N67" i="4" s="1"/>
  <c r="D58" i="4"/>
  <c r="C58" i="4"/>
  <c r="H57" i="4"/>
  <c r="G57" i="4"/>
  <c r="F57" i="4"/>
  <c r="E57" i="4"/>
  <c r="D57" i="4"/>
  <c r="C57" i="4"/>
  <c r="H56" i="4"/>
  <c r="G56" i="4"/>
  <c r="F56" i="4"/>
  <c r="E56" i="4"/>
  <c r="D56" i="4"/>
  <c r="C56" i="4"/>
  <c r="H55" i="4"/>
  <c r="G55" i="4"/>
  <c r="F55" i="4"/>
  <c r="O64" i="4" s="1"/>
  <c r="E55" i="4"/>
  <c r="D55" i="4"/>
  <c r="C55" i="4"/>
  <c r="H54" i="4"/>
  <c r="G54" i="4"/>
  <c r="F54" i="4"/>
  <c r="E54" i="4"/>
  <c r="D54" i="4"/>
  <c r="C54" i="4"/>
  <c r="H53" i="4"/>
  <c r="G53" i="4"/>
  <c r="F53" i="4"/>
  <c r="E53" i="4"/>
  <c r="D53" i="4"/>
  <c r="C53" i="4"/>
  <c r="H59" i="3"/>
  <c r="G59" i="3"/>
  <c r="F59" i="3"/>
  <c r="E59" i="3"/>
  <c r="D59" i="3"/>
  <c r="C59" i="3"/>
  <c r="H58" i="3"/>
  <c r="G58" i="3"/>
  <c r="F58" i="3"/>
  <c r="E58" i="3"/>
  <c r="D58" i="3"/>
  <c r="C58" i="3"/>
  <c r="H57" i="3"/>
  <c r="G57" i="3"/>
  <c r="F57" i="3"/>
  <c r="E57" i="3"/>
  <c r="D57" i="3"/>
  <c r="C57" i="3"/>
  <c r="H56" i="3"/>
  <c r="Q56" i="3" s="1"/>
  <c r="G56" i="3"/>
  <c r="F56" i="3"/>
  <c r="E56" i="3"/>
  <c r="D56" i="3"/>
  <c r="C56" i="3"/>
  <c r="H55" i="3"/>
  <c r="G55" i="3"/>
  <c r="F55" i="3"/>
  <c r="E55" i="3"/>
  <c r="D55" i="3"/>
  <c r="C55" i="3"/>
  <c r="H54" i="3"/>
  <c r="G54" i="3"/>
  <c r="F54" i="3"/>
  <c r="E54" i="3"/>
  <c r="D54" i="3"/>
  <c r="C54" i="3"/>
  <c r="H53" i="3"/>
  <c r="G53" i="3"/>
  <c r="F53" i="3"/>
  <c r="E53" i="3"/>
  <c r="D53" i="3"/>
  <c r="C53" i="3"/>
  <c r="L62" i="4" l="1"/>
  <c r="L65" i="3"/>
  <c r="N65" i="4"/>
  <c r="Q63" i="3"/>
  <c r="M65" i="3"/>
  <c r="Q58" i="3"/>
  <c r="O64" i="3"/>
  <c r="P54" i="4"/>
  <c r="L65" i="4"/>
  <c r="M62" i="4"/>
  <c r="Q65" i="4"/>
  <c r="N68" i="4"/>
  <c r="M65" i="5"/>
  <c r="O66" i="5"/>
  <c r="O62" i="5"/>
  <c r="L66" i="7"/>
  <c r="P66" i="8"/>
  <c r="N65" i="8"/>
  <c r="N64" i="4"/>
  <c r="Q68" i="3"/>
  <c r="P58" i="3"/>
  <c r="M68" i="4"/>
  <c r="N65" i="3"/>
  <c r="P66" i="3"/>
  <c r="O65" i="3"/>
  <c r="O54" i="4"/>
  <c r="O66" i="4"/>
  <c r="N62" i="4"/>
  <c r="M66" i="4"/>
  <c r="Q68" i="4"/>
  <c r="N64" i="5"/>
  <c r="P67" i="7"/>
  <c r="Q66" i="8"/>
  <c r="O65" i="8"/>
  <c r="Q66" i="3"/>
  <c r="O66" i="3"/>
  <c r="P66" i="4"/>
  <c r="Q62" i="4"/>
  <c r="N66" i="4"/>
  <c r="Q66" i="5"/>
  <c r="N65" i="5"/>
  <c r="P64" i="7"/>
  <c r="N67" i="8"/>
  <c r="O67" i="3"/>
  <c r="M64" i="4"/>
  <c r="Q66" i="4"/>
  <c r="O65" i="5"/>
  <c r="Q64" i="7"/>
  <c r="O64" i="8"/>
  <c r="O67" i="8"/>
  <c r="P68" i="8"/>
  <c r="O68" i="3"/>
  <c r="Q64" i="4"/>
  <c r="O62" i="7"/>
  <c r="M65" i="7"/>
  <c r="Q62" i="7"/>
  <c r="Q64" i="8"/>
  <c r="Q68" i="8"/>
  <c r="P64" i="3"/>
  <c r="P64" i="4"/>
  <c r="P68" i="4"/>
  <c r="M65" i="4"/>
  <c r="Q67" i="4"/>
  <c r="M62" i="5"/>
  <c r="Q64" i="5"/>
  <c r="N65" i="7"/>
  <c r="P66" i="7"/>
  <c r="L64" i="7"/>
  <c r="L65" i="8"/>
  <c r="N66" i="8"/>
  <c r="P58" i="8"/>
  <c r="N62" i="8"/>
  <c r="P62" i="7"/>
  <c r="Q64" i="3"/>
  <c r="N62" i="3"/>
  <c r="O62" i="3"/>
  <c r="L65" i="5"/>
  <c r="N62" i="5"/>
  <c r="N68" i="5"/>
  <c r="Q66" i="7"/>
  <c r="P65" i="7"/>
  <c r="O66" i="8"/>
  <c r="O62" i="8"/>
  <c r="P59" i="8"/>
  <c r="P53" i="8"/>
  <c r="O59" i="8"/>
  <c r="O57" i="8"/>
  <c r="O55" i="8"/>
  <c r="P57" i="8"/>
  <c r="O58" i="8"/>
  <c r="O56" i="8"/>
  <c r="O54" i="8"/>
  <c r="P55" i="8"/>
  <c r="O53" i="8"/>
  <c r="Q58" i="8"/>
  <c r="M59" i="8"/>
  <c r="Q56" i="8"/>
  <c r="P62" i="8"/>
  <c r="P65" i="8"/>
  <c r="Q53" i="8"/>
  <c r="M54" i="8"/>
  <c r="Q55" i="8"/>
  <c r="Q57" i="8"/>
  <c r="Q59" i="8"/>
  <c r="Q62" i="8"/>
  <c r="M64" i="8"/>
  <c r="Q65" i="8"/>
  <c r="M66" i="8"/>
  <c r="Q67" i="8"/>
  <c r="M68" i="8"/>
  <c r="P63" i="8"/>
  <c r="M58" i="8"/>
  <c r="L63" i="8"/>
  <c r="N64" i="8"/>
  <c r="N68" i="8"/>
  <c r="P67" i="8"/>
  <c r="M63" i="8"/>
  <c r="O68" i="8"/>
  <c r="L64" i="8"/>
  <c r="L66" i="8"/>
  <c r="L68" i="8"/>
  <c r="P54" i="8"/>
  <c r="L55" i="8"/>
  <c r="P56" i="8"/>
  <c r="N63" i="8"/>
  <c r="L67" i="8"/>
  <c r="Q63" i="8"/>
  <c r="M53" i="8"/>
  <c r="Q54" i="8"/>
  <c r="M55" i="8"/>
  <c r="O63" i="8"/>
  <c r="M67" i="8"/>
  <c r="O55" i="7"/>
  <c r="Q65" i="7"/>
  <c r="M66" i="7"/>
  <c r="Q67" i="7"/>
  <c r="M68" i="7"/>
  <c r="N56" i="7"/>
  <c r="L63" i="7"/>
  <c r="N64" i="7"/>
  <c r="N66" i="7"/>
  <c r="N68" i="7"/>
  <c r="M63" i="7"/>
  <c r="O64" i="7"/>
  <c r="O66" i="7"/>
  <c r="O68" i="7"/>
  <c r="L62" i="7"/>
  <c r="N63" i="7"/>
  <c r="L67" i="7"/>
  <c r="P68" i="7"/>
  <c r="M64" i="7"/>
  <c r="Q54" i="7"/>
  <c r="Q56" i="7"/>
  <c r="M62" i="7"/>
  <c r="O63" i="7"/>
  <c r="M67" i="7"/>
  <c r="Q68" i="7"/>
  <c r="N62" i="7"/>
  <c r="P63" i="7"/>
  <c r="N67" i="7"/>
  <c r="O53" i="7"/>
  <c r="Q63" i="7"/>
  <c r="O67" i="7"/>
  <c r="P54" i="5"/>
  <c r="P58" i="5"/>
  <c r="O53" i="5"/>
  <c r="O58" i="5"/>
  <c r="O56" i="5"/>
  <c r="O54" i="5"/>
  <c r="O59" i="5"/>
  <c r="O57" i="5"/>
  <c r="O55" i="5"/>
  <c r="Q58" i="5"/>
  <c r="P53" i="5"/>
  <c r="L54" i="5"/>
  <c r="P55" i="5"/>
  <c r="P57" i="5"/>
  <c r="P59" i="5"/>
  <c r="P62" i="5"/>
  <c r="L64" i="5"/>
  <c r="P65" i="5"/>
  <c r="L66" i="5"/>
  <c r="P67" i="5"/>
  <c r="L68" i="5"/>
  <c r="Q53" i="5"/>
  <c r="Q55" i="5"/>
  <c r="Q57" i="5"/>
  <c r="Q59" i="5"/>
  <c r="Q62" i="5"/>
  <c r="M64" i="5"/>
  <c r="Q65" i="5"/>
  <c r="M66" i="5"/>
  <c r="Q67" i="5"/>
  <c r="M68" i="5"/>
  <c r="M63" i="5"/>
  <c r="O68" i="5"/>
  <c r="P63" i="5"/>
  <c r="L56" i="5"/>
  <c r="L63" i="5"/>
  <c r="L62" i="5"/>
  <c r="N63" i="5"/>
  <c r="P64" i="5"/>
  <c r="P66" i="5"/>
  <c r="L67" i="5"/>
  <c r="P68" i="5"/>
  <c r="P56" i="5"/>
  <c r="L57" i="5"/>
  <c r="M53" i="5"/>
  <c r="Q54" i="5"/>
  <c r="Q56" i="5"/>
  <c r="M57" i="5"/>
  <c r="O63" i="5"/>
  <c r="M67" i="5"/>
  <c r="Q68" i="5"/>
  <c r="Q63" i="5"/>
  <c r="O58" i="4"/>
  <c r="Q58" i="4"/>
  <c r="Q56" i="4"/>
  <c r="Q54" i="4"/>
  <c r="Q57" i="4"/>
  <c r="Q53" i="4"/>
  <c r="Q59" i="4"/>
  <c r="Q55" i="4"/>
  <c r="P56" i="4"/>
  <c r="O63" i="4"/>
  <c r="P63" i="4"/>
  <c r="O53" i="4"/>
  <c r="O55" i="4"/>
  <c r="O57" i="4"/>
  <c r="O59" i="4"/>
  <c r="O62" i="4"/>
  <c r="Q63" i="4"/>
  <c r="O65" i="4"/>
  <c r="O67" i="4"/>
  <c r="P53" i="4"/>
  <c r="P55" i="4"/>
  <c r="P57" i="4"/>
  <c r="P59" i="4"/>
  <c r="P62" i="4"/>
  <c r="L64" i="4"/>
  <c r="P65" i="4"/>
  <c r="L66" i="4"/>
  <c r="P67" i="4"/>
  <c r="L68" i="4"/>
  <c r="L54" i="4"/>
  <c r="L63" i="4"/>
  <c r="O56" i="4"/>
  <c r="M63" i="4"/>
  <c r="O68" i="4"/>
  <c r="N63" i="4"/>
  <c r="L67" i="4"/>
  <c r="O59" i="3"/>
  <c r="O54" i="3"/>
  <c r="O55" i="3"/>
  <c r="O53" i="3"/>
  <c r="O56" i="3"/>
  <c r="P56" i="3"/>
  <c r="P54" i="3"/>
  <c r="O58" i="3"/>
  <c r="O57" i="3"/>
  <c r="P53" i="3"/>
  <c r="P55" i="3"/>
  <c r="P57" i="3"/>
  <c r="P59" i="3"/>
  <c r="P62" i="3"/>
  <c r="L64" i="3"/>
  <c r="P65" i="3"/>
  <c r="L66" i="3"/>
  <c r="P67" i="3"/>
  <c r="L68" i="3"/>
  <c r="Q53" i="3"/>
  <c r="Q55" i="3"/>
  <c r="Q57" i="3"/>
  <c r="Q59" i="3"/>
  <c r="Q62" i="3"/>
  <c r="M64" i="3"/>
  <c r="Q65" i="3"/>
  <c r="M66" i="3"/>
  <c r="Q67" i="3"/>
  <c r="M68" i="3"/>
  <c r="L59" i="3"/>
  <c r="L63" i="3"/>
  <c r="N64" i="3"/>
  <c r="N66" i="3"/>
  <c r="N68" i="3"/>
  <c r="M63" i="3"/>
  <c r="L62" i="3"/>
  <c r="N63" i="3"/>
  <c r="L67" i="3"/>
  <c r="P68" i="3"/>
  <c r="Q54" i="3"/>
  <c r="M62" i="3"/>
  <c r="O63" i="3"/>
  <c r="M67" i="3"/>
  <c r="P63" i="3"/>
  <c r="N67" i="3"/>
  <c r="M55" i="3" l="1"/>
  <c r="M58" i="3"/>
  <c r="L58" i="3"/>
  <c r="M56" i="5"/>
  <c r="L56" i="4"/>
  <c r="M56" i="3"/>
  <c r="M54" i="5"/>
  <c r="L55" i="4"/>
  <c r="M55" i="5"/>
  <c r="L53" i="5"/>
  <c r="P58" i="4"/>
  <c r="L55" i="5"/>
  <c r="N59" i="8"/>
  <c r="N57" i="8"/>
  <c r="N55" i="8"/>
  <c r="L56" i="8"/>
  <c r="L54" i="8"/>
  <c r="L58" i="8"/>
  <c r="N53" i="8"/>
  <c r="N58" i="8"/>
  <c r="N56" i="8"/>
  <c r="N54" i="8"/>
  <c r="L57" i="8"/>
  <c r="M56" i="8"/>
  <c r="M57" i="8"/>
  <c r="L59" i="8"/>
  <c r="L53" i="8"/>
  <c r="M53" i="7"/>
  <c r="O56" i="7"/>
  <c r="P59" i="7"/>
  <c r="P53" i="7"/>
  <c r="Q55" i="7"/>
  <c r="P57" i="7"/>
  <c r="P56" i="7"/>
  <c r="P54" i="7"/>
  <c r="O58" i="7"/>
  <c r="Q59" i="7"/>
  <c r="P55" i="7"/>
  <c r="O54" i="7"/>
  <c r="Q57" i="7"/>
  <c r="Q53" i="7"/>
  <c r="N59" i="7"/>
  <c r="M59" i="7"/>
  <c r="N58" i="7"/>
  <c r="L59" i="7"/>
  <c r="Q58" i="7"/>
  <c r="L58" i="7"/>
  <c r="L57" i="7"/>
  <c r="L55" i="7"/>
  <c r="L53" i="7"/>
  <c r="M54" i="7"/>
  <c r="M56" i="7"/>
  <c r="M58" i="7"/>
  <c r="L56" i="7"/>
  <c r="L54" i="7"/>
  <c r="N55" i="7"/>
  <c r="M57" i="7"/>
  <c r="N54" i="7"/>
  <c r="O57" i="7"/>
  <c r="N53" i="7"/>
  <c r="P58" i="7"/>
  <c r="M55" i="7"/>
  <c r="O59" i="7"/>
  <c r="N57" i="7"/>
  <c r="L58" i="5"/>
  <c r="L59" i="5"/>
  <c r="M58" i="5"/>
  <c r="N53" i="5"/>
  <c r="N59" i="5"/>
  <c r="N58" i="5"/>
  <c r="N54" i="5"/>
  <c r="N56" i="5"/>
  <c r="N57" i="5"/>
  <c r="N55" i="5"/>
  <c r="M59" i="5"/>
  <c r="L53" i="4"/>
  <c r="N59" i="4"/>
  <c r="M53" i="4"/>
  <c r="M59" i="4"/>
  <c r="N56" i="4"/>
  <c r="N54" i="4"/>
  <c r="M58" i="4"/>
  <c r="M56" i="4"/>
  <c r="M54" i="4"/>
  <c r="N58" i="4"/>
  <c r="N57" i="4"/>
  <c r="N55" i="4"/>
  <c r="N53" i="4"/>
  <c r="M57" i="4"/>
  <c r="M55" i="4"/>
  <c r="L58" i="4"/>
  <c r="L59" i="4"/>
  <c r="L57" i="4"/>
  <c r="L56" i="3"/>
  <c r="M59" i="3"/>
  <c r="N53" i="3"/>
  <c r="M54" i="3"/>
  <c r="L54" i="3"/>
  <c r="L53" i="3"/>
  <c r="L57" i="3"/>
  <c r="L55" i="3"/>
  <c r="N58" i="3"/>
  <c r="N56" i="3"/>
  <c r="N54" i="3"/>
  <c r="N57" i="3"/>
  <c r="M57" i="3"/>
  <c r="M53" i="3"/>
  <c r="N59" i="3"/>
  <c r="N55" i="3"/>
</calcChain>
</file>

<file path=xl/connections.xml><?xml version="1.0" encoding="utf-8"?>
<connections xmlns="http://schemas.openxmlformats.org/spreadsheetml/2006/main">
  <connection id="1" name="20150112-3plex-CD3CD28-Novprimary" type="4" refreshedVersion="0" background="1">
    <webPr xml="1" sourceData="1" parsePre="1" consecutive="1" url="C:\Users\Linda E Fong.LindaEFong-PC\Documents\HIV\Bioplex\01122015\20150112-3plex-CD3CD28-Novprimary.xml" htmlTables="1"/>
  </connection>
  <connection id="2" name="20150130-2plex-CD3CD28-Novprimary" type="4" refreshedVersion="0" background="1">
    <webPr xml="1" sourceData="1" parsePre="1" consecutive="1" url="C:\Users\Linda E Fong.LindaEFong-PC\Documents\HIV\Bioplex\Primary Nov Donor\BioPlex-20150130-NovPrimary-CD3CD28\20150130-2plex-CD3CD28-Novprimary.xml" htmlTables="1"/>
  </connection>
  <connection id="3" name="20161217-2plex-CD3CD28-A+primary" type="4" refreshedVersion="0" background="1">
    <webPr xml="1" sourceData="1" parsePre="1" consecutive="1" url="G:\BioPlex-20161217-A+Primary-CD3CD28, PMAI\20161217-2plex-CD3CD28-A+primary.xml" htmlTables="1"/>
  </connection>
  <connection id="4" name="20161217-2plex-CD3CD28-A+primary_2" type="4" refreshedVersion="0" background="1">
    <webPr xml="1" sourceData="1" parsePre="1" consecutive="1" url="G:\BioPlex-20161217-A+Primary-CD3CD28, PMAI\20161217-2plex-CD3CD28-A+primary_2.xml" htmlTables="1"/>
  </connection>
  <connection id="5" name="20161217-2plex-CD3CD28-A+primary_3" type="4" refreshedVersion="0" background="1">
    <webPr xml="1" sourceData="1" parsePre="1" consecutive="1" url="G:\BioPlex-20161217-A+Primary-CD3CD28, PMAI\20161217-2plex-CD3CD28-A+primary_3.xml" htmlTables="1"/>
  </connection>
  <connection id="6" name="20161217-2plex-CD3CD28-A+primary_4" type="4" refreshedVersion="0" background="1">
    <webPr xml="1" sourceData="1" parsePre="1" consecutive="1" url="G:\BioPlex-20161217-A+Primary-CD3CD28, PMAI\20161217-2plex-CD3CD28-A+primary_4.xml" htmlTables="1"/>
  </connection>
  <connection id="7" name="20161217-3plex-CD3CD28-A+primary" type="4" refreshedVersion="0" background="1">
    <webPr xml="1" sourceData="1" parsePre="1" consecutive="1" url="G:\BioPlex-20161217-A+Primary-CD3CD28, PMAI\20161217-3plex-CD3CD28-A+primary.xml" htmlTables="1"/>
  </connection>
</connections>
</file>

<file path=xl/sharedStrings.xml><?xml version="1.0" encoding="utf-8"?>
<sst xmlns="http://schemas.openxmlformats.org/spreadsheetml/2006/main" count="500" uniqueCount="124">
  <si>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</si>
  <si>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</si>
  <si>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</si>
  <si>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</si>
  <si>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</si>
  <si>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</si>
  <si>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</si>
  <si>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</si>
  <si>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</si>
  <si>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</si>
  <si>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</si>
  <si>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</si>
  <si>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B</t>
  </si>
  <si>
    <t>Prim-infect- 1-0</t>
  </si>
  <si>
    <t>Prim-infect- 1-15</t>
  </si>
  <si>
    <t>Prim-infect- 1-1</t>
  </si>
  <si>
    <t>Prim-infect- 1-4</t>
  </si>
  <si>
    <t>Prim-infect- 1-8</t>
  </si>
  <si>
    <t>Prim-infect- 1-24</t>
  </si>
  <si>
    <t>Prim-infect- 1-48</t>
  </si>
  <si>
    <t>Prim-infect- 2-0</t>
  </si>
  <si>
    <t>Prim-infect- 2-15</t>
  </si>
  <si>
    <t>Prim-infect- 2-1</t>
  </si>
  <si>
    <t>Prim-infect- 2-4</t>
  </si>
  <si>
    <t>Prim-infect- 2-8</t>
  </si>
  <si>
    <t>Prim-infect- 2-24</t>
  </si>
  <si>
    <t>Prim-infect- 2-48</t>
  </si>
  <si>
    <t>Prim-infect- 3-0</t>
  </si>
  <si>
    <t>Prim-infect- 3-15</t>
  </si>
  <si>
    <t>Prim-infect- 3-1</t>
  </si>
  <si>
    <t>Prim-infect- 3-4</t>
  </si>
  <si>
    <t>Prim-infect- 3-8</t>
  </si>
  <si>
    <t>Prim-infect- 3-24</t>
  </si>
  <si>
    <t>Prim-infect- 3-48</t>
  </si>
  <si>
    <t>Prim-uninfect- 1-0</t>
  </si>
  <si>
    <t>Prim-uninfect- 1-15</t>
  </si>
  <si>
    <t>Prim-uninfect- 1-1</t>
  </si>
  <si>
    <t>Prim-uninfect- 1-4</t>
  </si>
  <si>
    <t>Prim-uninfect- 1-8</t>
  </si>
  <si>
    <t>Prim-uninfect- 1-24</t>
  </si>
  <si>
    <t>Prim-uninfect- 1-48</t>
  </si>
  <si>
    <t>Prim-uninfect- 2-0</t>
  </si>
  <si>
    <t>Prim-uninfect- 2-15</t>
  </si>
  <si>
    <t>Prim-uninfect- 2-1</t>
  </si>
  <si>
    <t>Prim-uninfect- 2-4</t>
  </si>
  <si>
    <t>Prim-uninfect- 2-8</t>
  </si>
  <si>
    <t>Prim-uninfect- 2-24</t>
  </si>
  <si>
    <t>Prim-uninfect- 2-48</t>
  </si>
  <si>
    <t>Prim-uninfect- 3-0</t>
  </si>
  <si>
    <t>Prim-uninfect- 3-15</t>
  </si>
  <si>
    <t>Prim-uninfect- 3-1</t>
  </si>
  <si>
    <t>Prim-uninfect- 3-4</t>
  </si>
  <si>
    <t>Prim-uninfect- 3-8</t>
  </si>
  <si>
    <t>Prim-uninfect- 3-24</t>
  </si>
  <si>
    <t>Prim-uninfect- 3-48</t>
  </si>
  <si>
    <t>A</t>
  </si>
  <si>
    <t>C</t>
  </si>
  <si>
    <t>D</t>
  </si>
  <si>
    <t>E</t>
  </si>
  <si>
    <t>F</t>
  </si>
  <si>
    <t>G</t>
  </si>
  <si>
    <t>H</t>
  </si>
  <si>
    <t>RIPA</t>
  </si>
  <si>
    <t>PBS</t>
  </si>
  <si>
    <t>X</t>
  </si>
  <si>
    <t>Infected 1-0</t>
  </si>
  <si>
    <t>Infected 1-15</t>
  </si>
  <si>
    <t>Infected 1-1</t>
  </si>
  <si>
    <t>Infected 1-4</t>
  </si>
  <si>
    <t>Infected 1-8</t>
  </si>
  <si>
    <t>Infected 1-24</t>
  </si>
  <si>
    <t>Infected 1-48</t>
  </si>
  <si>
    <t>Infected 2-0</t>
  </si>
  <si>
    <t>Infected 2-15</t>
  </si>
  <si>
    <t>Infected 2-1</t>
  </si>
  <si>
    <t>Infected 2-4</t>
  </si>
  <si>
    <t>Infected 2-8</t>
  </si>
  <si>
    <t>Infected 2-24</t>
  </si>
  <si>
    <t>Infected 2-48</t>
  </si>
  <si>
    <t>Infected 3-0</t>
  </si>
  <si>
    <t>Infected 3-15</t>
  </si>
  <si>
    <t>Infected 3-4</t>
  </si>
  <si>
    <t>Infected 3-8</t>
  </si>
  <si>
    <t>Infected 3-24</t>
  </si>
  <si>
    <t>Infected 3-48</t>
  </si>
  <si>
    <t>Uninfected 1-0</t>
  </si>
  <si>
    <t>Uninfected 1-15</t>
  </si>
  <si>
    <t>Uninfected 1-4</t>
  </si>
  <si>
    <t>Uninfected 1-8</t>
  </si>
  <si>
    <t>Uninfected 1-24</t>
  </si>
  <si>
    <t>Uninfected 1-48</t>
  </si>
  <si>
    <t>Uninfected 2-0</t>
  </si>
  <si>
    <t>Uninfected 2-15</t>
  </si>
  <si>
    <t>Uninfected 2-1</t>
  </si>
  <si>
    <t>Uninfected 2-4</t>
  </si>
  <si>
    <t>Uninfected 2-8</t>
  </si>
  <si>
    <t>Uninfected 2-24</t>
  </si>
  <si>
    <t>Uninfected 2-48</t>
  </si>
  <si>
    <t>Uninfected 3-0</t>
  </si>
  <si>
    <t>Uninfected 3-15</t>
  </si>
  <si>
    <t>Uninfected 3-1</t>
  </si>
  <si>
    <t>Uninfected 3-4</t>
  </si>
  <si>
    <t>Uninfected 3-8</t>
  </si>
  <si>
    <t>Uninfected 3-24</t>
  </si>
  <si>
    <t>Uninfected 3-48</t>
  </si>
  <si>
    <t>MFI</t>
  </si>
  <si>
    <t>mean zero</t>
  </si>
  <si>
    <t>Time (hrs)</t>
  </si>
  <si>
    <t>Infected</t>
  </si>
  <si>
    <t>Uninfected</t>
  </si>
  <si>
    <t>FC</t>
  </si>
  <si>
    <t>Kinetics</t>
  </si>
  <si>
    <t>Norm to Max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</si>
  <si>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</si>
  <si>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</si>
  <si>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</si>
  <si>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</si>
  <si>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</si>
  <si>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r>
      <t>Phospho-protein time course data for Donor 3 Primary T</t>
    </r>
    <r>
      <rPr>
        <vertAlign val="subscript"/>
        <sz val="11"/>
        <color theme="1"/>
        <rFont val="Calibri"/>
        <family val="2"/>
        <scheme val="minor"/>
      </rPr>
      <t>CM</t>
    </r>
    <r>
      <rPr>
        <sz val="11"/>
        <color theme="1"/>
        <rFont val="Calibri"/>
        <family val="2"/>
        <scheme val="minor"/>
      </rPr>
      <t xml:space="preserve"> cells (Uninfected and Latent DHIV-infected) stimulated with CD3/CD28 Beads (1:1 cell: bead ratio)</t>
    </r>
  </si>
  <si>
    <t>Infected 3-1</t>
  </si>
  <si>
    <t>Uninfected 1-1</t>
  </si>
  <si>
    <t>std deviation (% of signal):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</si>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</sst>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2" xfId="0" applyFont="1" applyFill="1" applyBorder="1"/>
    <xf numFmtId="0" fontId="0" fillId="0" borderId="2" xfId="0" applyFont="1" applyBorder="1"/>
    <xf numFmtId="0" fontId="0" fillId="0" borderId="0" xfId="0" applyFill="1"/>
    <xf numFmtId="0" fontId="0" fillId="2" borderId="1" xfId="0" applyFont="1" applyFill="1" applyBorder="1"/>
    <xf numFmtId="0" fontId="0" fillId="0" borderId="1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2"/>
    <xf numFmtId="9" fontId="0" fillId="0" borderId="0" xfId="1" applyFont="1"/>
    <xf numFmtId="0" fontId="1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3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4" SchemaRef="Schema3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5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6" SchemaRef="Schema5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9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all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  <xsd:element minOccurs="0" nillable="true" name="SamplingErrors" form="unqualified">
                    <xsd:complexType>
                      <xsd:sequence minOccurs="0">
                        <xsd:element minOccurs="0" nillable="true" name="Error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</xsd:sequence>
                    </xsd:complexType>
                  </xsd:element>
                </xsd:all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0" SchemaRef="Schema9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all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  <xsd:element minOccurs="0" nillable="true" name="SamplingErrors" form="unqualified">
                    <xsd:complexType>
                      <xsd:sequence minOccurs="0">
                        <xsd:element minOccurs="0" nillable="true" name="Error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</xsd:sequence>
                    </xsd:complexType>
                  </xsd:element>
                </xsd:all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2" SchemaRef="Schema1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3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all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  <xsd:element minOccurs="0" nillable="true" name="SamplingErrors" form="unqualified">
                    <xsd:complexType>
                      <xsd:sequence minOccurs="0">
                        <xsd:element minOccurs="0" nillable="true" name="Error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</xsd:sequence>
                    </xsd:complexType>
                  </xsd:element>
                </xsd:all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type="xsd:string" name="Blanks" form="unqualified"/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4" SchemaRef="Schema13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Schema ID="Schema15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BeadEventData" form="unqualified">
                    <xsd:complexType>
                      <xsd:simpleContent>
                        <xsd:extension base="xsd:string">
                          <xsd:attribute name="Events" form="unqualified" type="xsd:integer"/>
                          <xsd:attribute name="NumberColumns" form="unqualified" type="xsd:integer"/>
                          <xsd:attribute name="Column_1" form="unqualified" type="xsd:string"/>
                          <xsd:attribute name="Column_2" form="unqualified" type="xsd:string"/>
                          <xsd:attribute name="Column_3" form="unqualified" type="xsd:string"/>
                          <xsd:attribute name="Column_4" form="unqualified" type="xsd:string"/>
                          <xsd:attribute name="Column_5" form="unqualified" type="xsd:string"/>
                        </xsd:extension>
                      </xsd:simpleContent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type="xsd:string" name="Blanks" form="unqualified"/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16" SchemaRef="Schema15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  <Map ID="2" Name="BioPlexManager_Map1" RootElement="BioPlexManager" SchemaID="Schema4" ShowImportExportValidationErrors="false" AutoFit="true" Append="false" PreserveSortAFLayout="true" PreserveFormat="true">
    <DataBinding FileBinding="true" ConnectionID="2" DataBindingLoadMode="1"/>
  </Map>
  <Map ID="3" Name="BioPlexManager_Map2" RootElement="BioPlexManager" SchemaID="Schema6" ShowImportExportValidationErrors="false" AutoFit="true" Append="false" PreserveSortAFLayout="true" PreserveFormat="true">
    <DataBinding FileBinding="true" ConnectionID="7" DataBindingLoadMode="1"/>
  </Map>
  <Map ID="5" Name="BioPlexManager_Map3" RootElement="BioPlexManager" SchemaID="Schema10" ShowImportExportValidationErrors="false" AutoFit="true" Append="false" PreserveSortAFLayout="true" PreserveFormat="true">
    <DataBinding FileBinding="true" ConnectionID="3" DataBindingLoadMode="1"/>
  </Map>
  <Map ID="6" Name="BioPlexManager_Map4" RootElement="BioPlexManager" SchemaID="Schema12" ShowImportExportValidationErrors="false" AutoFit="true" Append="false" PreserveSortAFLayout="true" PreserveFormat="true">
    <DataBinding FileBinding="true" ConnectionID="4" DataBindingLoadMode="1"/>
  </Map>
  <Map ID="7" Name="BioPlexManager_Map5" RootElement="BioPlexManager" SchemaID="Schema14" ShowImportExportValidationErrors="false" AutoFit="true" Append="false" PreserveSortAFLayout="true" PreserveFormat="true">
    <DataBinding FileBinding="true" ConnectionID="5" DataBindingLoadMode="1"/>
  </Map>
  <Map ID="8" Name="BioPlexManager_Map6" RootElement="BioPlexManager" SchemaID="Schema16" ShowImportExportValidationErrors="false" AutoFit="true" Append="false" PreserveSortAFLayout="true" PreserveFormat="true">
    <DataBinding FileBinding="true" ConnectionID="6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E29" sqref="E29"/>
    </sheetView>
  </sheetViews>
  <sheetFormatPr defaultRowHeight="15" x14ac:dyDescent="0.25"/>
  <sheetData>
    <row r="2" spans="1:1" ht="18" x14ac:dyDescent="0.25">
      <c r="A2" s="13" t="s">
        <v>113</v>
      </c>
    </row>
    <row r="4" spans="1:1" ht="16.5" x14ac:dyDescent="0.25">
      <c r="A4" s="14" t="s">
        <v>114</v>
      </c>
    </row>
    <row r="5" spans="1:1" x14ac:dyDescent="0.25">
      <c r="A5" s="15"/>
    </row>
    <row r="6" spans="1:1" ht="16.5" x14ac:dyDescent="0.25">
      <c r="A6" s="16" t="s">
        <v>115</v>
      </c>
    </row>
    <row r="7" spans="1:1" ht="16.5" x14ac:dyDescent="0.25">
      <c r="A7" s="16" t="s">
        <v>116</v>
      </c>
    </row>
    <row r="8" spans="1:1" x14ac:dyDescent="0.25">
      <c r="A8" s="17" t="s">
        <v>117</v>
      </c>
    </row>
    <row r="11" spans="1:1" ht="18" x14ac:dyDescent="0.35">
      <c r="A11" t="s">
        <v>118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H9" sqref="H9"/>
    </sheetView>
  </sheetViews>
  <sheetFormatPr defaultRowHeight="15" x14ac:dyDescent="0.25"/>
  <cols>
    <col min="14" max="14" width="3" customWidth="1"/>
  </cols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55</v>
      </c>
      <c r="B2" t="s">
        <v>13</v>
      </c>
      <c r="C2" t="s">
        <v>20</v>
      </c>
      <c r="D2" t="s">
        <v>27</v>
      </c>
      <c r="E2" t="s">
        <v>34</v>
      </c>
      <c r="F2" t="s">
        <v>41</v>
      </c>
      <c r="G2" t="s">
        <v>48</v>
      </c>
      <c r="H2" t="s">
        <v>13</v>
      </c>
      <c r="I2" t="s">
        <v>20</v>
      </c>
      <c r="J2" t="s">
        <v>27</v>
      </c>
      <c r="K2" t="s">
        <v>34</v>
      </c>
      <c r="L2" t="s">
        <v>41</v>
      </c>
      <c r="M2" t="s">
        <v>48</v>
      </c>
      <c r="N2">
        <v>0</v>
      </c>
    </row>
    <row r="3" spans="1:14" x14ac:dyDescent="0.25">
      <c r="A3" t="s">
        <v>12</v>
      </c>
      <c r="B3" t="s">
        <v>14</v>
      </c>
      <c r="C3" t="s">
        <v>21</v>
      </c>
      <c r="D3" t="s">
        <v>28</v>
      </c>
      <c r="E3" t="s">
        <v>35</v>
      </c>
      <c r="F3" t="s">
        <v>42</v>
      </c>
      <c r="G3" t="s">
        <v>49</v>
      </c>
      <c r="H3" t="s">
        <v>14</v>
      </c>
      <c r="I3" t="s">
        <v>21</v>
      </c>
      <c r="J3" t="s">
        <v>28</v>
      </c>
      <c r="K3" t="s">
        <v>35</v>
      </c>
      <c r="L3" t="s">
        <v>42</v>
      </c>
      <c r="M3" t="s">
        <v>49</v>
      </c>
      <c r="N3">
        <v>15</v>
      </c>
    </row>
    <row r="4" spans="1:14" x14ac:dyDescent="0.25">
      <c r="A4" t="s">
        <v>56</v>
      </c>
      <c r="B4" t="s">
        <v>15</v>
      </c>
      <c r="C4" t="s">
        <v>22</v>
      </c>
      <c r="D4" t="s">
        <v>29</v>
      </c>
      <c r="E4" t="s">
        <v>36</v>
      </c>
      <c r="F4" t="s">
        <v>43</v>
      </c>
      <c r="G4" t="s">
        <v>50</v>
      </c>
      <c r="H4" t="s">
        <v>15</v>
      </c>
      <c r="I4" t="s">
        <v>22</v>
      </c>
      <c r="J4" t="s">
        <v>29</v>
      </c>
      <c r="K4" t="s">
        <v>36</v>
      </c>
      <c r="L4" t="s">
        <v>43</v>
      </c>
      <c r="M4" t="s">
        <v>50</v>
      </c>
      <c r="N4">
        <v>1</v>
      </c>
    </row>
    <row r="5" spans="1:14" x14ac:dyDescent="0.25">
      <c r="A5" t="s">
        <v>57</v>
      </c>
      <c r="B5" t="s">
        <v>16</v>
      </c>
      <c r="C5" t="s">
        <v>23</v>
      </c>
      <c r="D5" t="s">
        <v>30</v>
      </c>
      <c r="E5" t="s">
        <v>37</v>
      </c>
      <c r="F5" t="s">
        <v>44</v>
      </c>
      <c r="G5" t="s">
        <v>51</v>
      </c>
      <c r="H5" t="s">
        <v>16</v>
      </c>
      <c r="I5" t="s">
        <v>23</v>
      </c>
      <c r="J5" t="s">
        <v>30</v>
      </c>
      <c r="K5" t="s">
        <v>37</v>
      </c>
      <c r="L5" t="s">
        <v>44</v>
      </c>
      <c r="M5" t="s">
        <v>51</v>
      </c>
      <c r="N5">
        <v>4</v>
      </c>
    </row>
    <row r="6" spans="1:14" x14ac:dyDescent="0.25">
      <c r="A6" t="s">
        <v>58</v>
      </c>
      <c r="B6" t="s">
        <v>17</v>
      </c>
      <c r="C6" t="s">
        <v>24</v>
      </c>
      <c r="D6" t="s">
        <v>31</v>
      </c>
      <c r="E6" t="s">
        <v>38</v>
      </c>
      <c r="F6" t="s">
        <v>45</v>
      </c>
      <c r="G6" t="s">
        <v>52</v>
      </c>
      <c r="H6" t="s">
        <v>17</v>
      </c>
      <c r="I6" t="s">
        <v>24</v>
      </c>
      <c r="J6" t="s">
        <v>31</v>
      </c>
      <c r="K6" t="s">
        <v>38</v>
      </c>
      <c r="L6" t="s">
        <v>45</v>
      </c>
      <c r="M6" t="s">
        <v>52</v>
      </c>
      <c r="N6">
        <v>8</v>
      </c>
    </row>
    <row r="7" spans="1:14" x14ac:dyDescent="0.25">
      <c r="A7" t="s">
        <v>59</v>
      </c>
      <c r="B7" t="s">
        <v>18</v>
      </c>
      <c r="C7" t="s">
        <v>25</v>
      </c>
      <c r="D7" t="s">
        <v>32</v>
      </c>
      <c r="E7" t="s">
        <v>39</v>
      </c>
      <c r="F7" t="s">
        <v>46</v>
      </c>
      <c r="G7" t="s">
        <v>53</v>
      </c>
      <c r="H7" t="s">
        <v>18</v>
      </c>
      <c r="I7" t="s">
        <v>25</v>
      </c>
      <c r="J7" t="s">
        <v>32</v>
      </c>
      <c r="K7" t="s">
        <v>39</v>
      </c>
      <c r="L7" t="s">
        <v>46</v>
      </c>
      <c r="M7" t="s">
        <v>53</v>
      </c>
      <c r="N7">
        <v>24</v>
      </c>
    </row>
    <row r="8" spans="1:14" x14ac:dyDescent="0.25">
      <c r="A8" t="s">
        <v>60</v>
      </c>
      <c r="B8" t="s">
        <v>19</v>
      </c>
      <c r="C8" t="s">
        <v>26</v>
      </c>
      <c r="D8" t="s">
        <v>33</v>
      </c>
      <c r="E8" t="s">
        <v>40</v>
      </c>
      <c r="F8" t="s">
        <v>47</v>
      </c>
      <c r="G8" t="s">
        <v>54</v>
      </c>
      <c r="H8" t="s">
        <v>19</v>
      </c>
      <c r="I8" t="s">
        <v>26</v>
      </c>
      <c r="J8" t="s">
        <v>33</v>
      </c>
      <c r="K8" t="s">
        <v>40</v>
      </c>
      <c r="L8" t="s">
        <v>47</v>
      </c>
      <c r="M8" t="s">
        <v>54</v>
      </c>
      <c r="N8">
        <v>48</v>
      </c>
    </row>
    <row r="9" spans="1:14" x14ac:dyDescent="0.25">
      <c r="A9" t="s">
        <v>61</v>
      </c>
      <c r="B9" t="s">
        <v>62</v>
      </c>
      <c r="C9" t="s">
        <v>63</v>
      </c>
      <c r="D9" t="s">
        <v>64</v>
      </c>
      <c r="E9" t="s">
        <v>64</v>
      </c>
      <c r="F9" t="s">
        <v>64</v>
      </c>
      <c r="G9" t="s">
        <v>64</v>
      </c>
      <c r="H9" t="s">
        <v>62</v>
      </c>
      <c r="I9" t="s">
        <v>63</v>
      </c>
      <c r="J9" t="s">
        <v>64</v>
      </c>
      <c r="K9" t="s">
        <v>64</v>
      </c>
      <c r="L9" t="s">
        <v>64</v>
      </c>
      <c r="M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61" workbookViewId="0">
      <selection activeCell="L71" sqref="L71:Q77"/>
    </sheetView>
  </sheetViews>
  <sheetFormatPr defaultRowHeight="15" x14ac:dyDescent="0.25"/>
  <cols>
    <col min="1" max="1" width="19.5703125" customWidth="1"/>
    <col min="11" max="11" width="15.42578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 s="4">
        <v>1</v>
      </c>
      <c r="C2" s="1">
        <v>1</v>
      </c>
      <c r="D2" s="1">
        <v>36</v>
      </c>
      <c r="E2" s="1">
        <v>74</v>
      </c>
      <c r="F2" s="1">
        <v>116</v>
      </c>
      <c r="G2" s="1">
        <v>124.83783721923828</v>
      </c>
      <c r="H2" s="1">
        <v>0.58501940965652466</v>
      </c>
      <c r="I2" s="1">
        <v>73.032554626464844</v>
      </c>
      <c r="J2" s="1">
        <v>8.4898624420166016</v>
      </c>
      <c r="K2" s="1">
        <v>116.66666412353516</v>
      </c>
      <c r="L2" s="1">
        <v>0.39688393473625183</v>
      </c>
      <c r="M2" s="6">
        <v>46.303127288818359</v>
      </c>
    </row>
    <row r="3" spans="1:13" x14ac:dyDescent="0.25">
      <c r="A3" t="s">
        <v>66</v>
      </c>
      <c r="B3" s="5">
        <v>2</v>
      </c>
      <c r="C3" s="2">
        <v>1</v>
      </c>
      <c r="D3" s="2">
        <v>36</v>
      </c>
      <c r="E3" s="2">
        <v>97</v>
      </c>
      <c r="F3" s="2">
        <v>136</v>
      </c>
      <c r="G3" s="2">
        <v>154.6597900390625</v>
      </c>
      <c r="H3" s="2">
        <v>0.57857650518417358</v>
      </c>
      <c r="I3" s="2">
        <v>89.482528686523438</v>
      </c>
      <c r="J3" s="2">
        <v>9.0855741500854492</v>
      </c>
      <c r="K3" s="2">
        <v>146.44827270507812</v>
      </c>
      <c r="L3" s="2">
        <v>0.43759924173355103</v>
      </c>
      <c r="M3" s="7">
        <v>64.085655212402344</v>
      </c>
    </row>
    <row r="4" spans="1:13" x14ac:dyDescent="0.25">
      <c r="A4" t="s">
        <v>67</v>
      </c>
      <c r="B4" s="4">
        <v>3</v>
      </c>
      <c r="C4" s="1">
        <v>1</v>
      </c>
      <c r="D4" s="1">
        <v>36</v>
      </c>
      <c r="E4" s="1">
        <v>82</v>
      </c>
      <c r="F4" s="1">
        <v>133</v>
      </c>
      <c r="G4" s="1">
        <v>144.1219482421875</v>
      </c>
      <c r="H4" s="1">
        <v>0.50080132484436035</v>
      </c>
      <c r="I4" s="1">
        <v>72.176460266113281</v>
      </c>
      <c r="J4" s="1">
        <v>7.9705567359924316</v>
      </c>
      <c r="K4" s="1">
        <v>139.48648071289062</v>
      </c>
      <c r="L4" s="1">
        <v>0.42069134116172791</v>
      </c>
      <c r="M4" s="6">
        <v>58.680759429931641</v>
      </c>
    </row>
    <row r="5" spans="1:13" x14ac:dyDescent="0.25">
      <c r="A5" t="s">
        <v>68</v>
      </c>
      <c r="B5" s="5">
        <v>4</v>
      </c>
      <c r="C5" s="2">
        <v>1</v>
      </c>
      <c r="D5" s="2">
        <v>36</v>
      </c>
      <c r="E5" s="2">
        <v>72</v>
      </c>
      <c r="F5" s="2">
        <v>148</v>
      </c>
      <c r="G5" s="2">
        <v>159.41667175292969</v>
      </c>
      <c r="H5" s="2">
        <v>0.47415822744369507</v>
      </c>
      <c r="I5" s="2">
        <v>75.588722229003906</v>
      </c>
      <c r="J5" s="2">
        <v>8.9082164764404297</v>
      </c>
      <c r="K5" s="2">
        <v>153.375</v>
      </c>
      <c r="L5" s="2">
        <v>0.34293171763420105</v>
      </c>
      <c r="M5" s="7">
        <v>52.597152709960937</v>
      </c>
    </row>
    <row r="6" spans="1:13" x14ac:dyDescent="0.25">
      <c r="A6" t="s">
        <v>69</v>
      </c>
      <c r="B6" s="4">
        <v>5</v>
      </c>
      <c r="C6" s="1">
        <v>1</v>
      </c>
      <c r="D6" s="1">
        <v>36</v>
      </c>
      <c r="E6" s="1">
        <v>82</v>
      </c>
      <c r="F6" s="1">
        <v>157</v>
      </c>
      <c r="G6" s="1">
        <v>158.46340942382812</v>
      </c>
      <c r="H6" s="1">
        <v>0.37897789478302002</v>
      </c>
      <c r="I6" s="1">
        <v>60.054130554199219</v>
      </c>
      <c r="J6" s="1">
        <v>6.6318693161010742</v>
      </c>
      <c r="K6" s="1">
        <v>155.16215515136719</v>
      </c>
      <c r="L6" s="1">
        <v>0.30151098966598511</v>
      </c>
      <c r="M6" s="6">
        <v>46.783096313476563</v>
      </c>
    </row>
    <row r="7" spans="1:13" x14ac:dyDescent="0.25">
      <c r="A7" t="s">
        <v>70</v>
      </c>
      <c r="B7" s="5">
        <v>6</v>
      </c>
      <c r="C7" s="2">
        <v>1</v>
      </c>
      <c r="D7" s="2">
        <v>36</v>
      </c>
      <c r="E7" s="2">
        <v>107</v>
      </c>
      <c r="F7" s="2">
        <v>137</v>
      </c>
      <c r="G7" s="2">
        <v>140.54205322265625</v>
      </c>
      <c r="H7" s="2">
        <v>0.46523520350456238</v>
      </c>
      <c r="I7" s="2">
        <v>65.385108947753906</v>
      </c>
      <c r="J7" s="2">
        <v>6.3210172653198242</v>
      </c>
      <c r="K7" s="2">
        <v>137.91752624511719</v>
      </c>
      <c r="L7" s="2">
        <v>0.38607999682426453</v>
      </c>
      <c r="M7" s="7">
        <v>53.247196197509766</v>
      </c>
    </row>
    <row r="8" spans="1:13" x14ac:dyDescent="0.25">
      <c r="A8" t="s">
        <v>71</v>
      </c>
      <c r="B8" s="4">
        <v>7</v>
      </c>
      <c r="C8" s="1">
        <v>1</v>
      </c>
      <c r="D8" s="1">
        <v>36</v>
      </c>
      <c r="E8" s="1">
        <v>75</v>
      </c>
      <c r="F8" s="1">
        <v>124</v>
      </c>
      <c r="G8" s="1">
        <v>140.82666015625</v>
      </c>
      <c r="H8" s="1">
        <v>0.58242630958557129</v>
      </c>
      <c r="I8" s="1">
        <v>82.021156311035156</v>
      </c>
      <c r="J8" s="1">
        <v>9.4709873199462891</v>
      </c>
      <c r="K8" s="1">
        <v>133.88059997558594</v>
      </c>
      <c r="L8" s="1">
        <v>0.45108500123023987</v>
      </c>
      <c r="M8" s="6">
        <v>60.391532897949219</v>
      </c>
    </row>
    <row r="9" spans="1:13" x14ac:dyDescent="0.25">
      <c r="A9" t="s">
        <v>62</v>
      </c>
      <c r="B9" s="5">
        <v>8</v>
      </c>
      <c r="C9" s="2">
        <v>1</v>
      </c>
      <c r="D9" s="2">
        <v>36</v>
      </c>
      <c r="E9" s="2">
        <v>70</v>
      </c>
      <c r="F9" s="2">
        <v>118</v>
      </c>
      <c r="G9" s="2">
        <v>129.78572082519531</v>
      </c>
      <c r="H9" s="2">
        <v>0.5122491717338562</v>
      </c>
      <c r="I9" s="2">
        <v>66.482620239257813</v>
      </c>
      <c r="J9" s="2">
        <v>7.9461932182312012</v>
      </c>
      <c r="K9" s="2">
        <v>127.35483551025391</v>
      </c>
      <c r="L9" s="2">
        <v>0.40398803353309631</v>
      </c>
      <c r="M9" s="7">
        <v>51.449832916259766</v>
      </c>
    </row>
    <row r="10" spans="1:13" x14ac:dyDescent="0.25">
      <c r="A10" t="s">
        <v>72</v>
      </c>
      <c r="B10" s="4">
        <v>1</v>
      </c>
      <c r="C10" s="1">
        <v>2</v>
      </c>
      <c r="D10" s="1">
        <v>36</v>
      </c>
      <c r="E10" s="1">
        <v>81</v>
      </c>
      <c r="F10" s="1">
        <v>117</v>
      </c>
      <c r="G10" s="1">
        <v>140.71604919433594</v>
      </c>
      <c r="H10" s="1">
        <v>0.70847326517105103</v>
      </c>
      <c r="I10" s="1">
        <v>99.693557739257813</v>
      </c>
      <c r="J10" s="1">
        <v>11.077062606811523</v>
      </c>
      <c r="K10" s="1">
        <v>128.28767395019531</v>
      </c>
      <c r="L10" s="1">
        <v>0.35758277773857117</v>
      </c>
      <c r="M10" s="6">
        <v>45.873462677001953</v>
      </c>
    </row>
    <row r="11" spans="1:13" x14ac:dyDescent="0.25">
      <c r="A11" t="s">
        <v>73</v>
      </c>
      <c r="B11" s="5">
        <v>2</v>
      </c>
      <c r="C11" s="2">
        <v>2</v>
      </c>
      <c r="D11" s="2">
        <v>36</v>
      </c>
      <c r="E11" s="2">
        <v>72</v>
      </c>
      <c r="F11" s="2">
        <v>103.5</v>
      </c>
      <c r="G11" s="2">
        <v>121.66666412353516</v>
      </c>
      <c r="H11" s="2">
        <v>0.55733060836791992</v>
      </c>
      <c r="I11" s="2">
        <v>67.808555603027344</v>
      </c>
      <c r="J11" s="2">
        <v>7.9913148880004883</v>
      </c>
      <c r="K11" s="2">
        <v>115.09375</v>
      </c>
      <c r="L11" s="2">
        <v>0.41182297468185425</v>
      </c>
      <c r="M11" s="7">
        <v>47.398250579833984</v>
      </c>
    </row>
    <row r="12" spans="1:13" x14ac:dyDescent="0.25">
      <c r="A12" t="s">
        <v>74</v>
      </c>
      <c r="B12" s="4">
        <v>3</v>
      </c>
      <c r="C12" s="1">
        <v>2</v>
      </c>
      <c r="D12" s="1">
        <v>36</v>
      </c>
      <c r="E12" s="1">
        <v>69</v>
      </c>
      <c r="F12" s="1">
        <v>139</v>
      </c>
      <c r="G12" s="1">
        <v>152.94203186035156</v>
      </c>
      <c r="H12" s="1">
        <v>0.61275142431259155</v>
      </c>
      <c r="I12" s="1">
        <v>93.715446472167969</v>
      </c>
      <c r="J12" s="1">
        <v>11.282013893127441</v>
      </c>
      <c r="K12" s="1">
        <v>145</v>
      </c>
      <c r="L12" s="1">
        <v>0.4540570080280304</v>
      </c>
      <c r="M12" s="6">
        <v>65.838264465332031</v>
      </c>
    </row>
    <row r="13" spans="1:13" x14ac:dyDescent="0.25">
      <c r="A13" t="s">
        <v>75</v>
      </c>
      <c r="B13" s="5">
        <v>4</v>
      </c>
      <c r="C13" s="2">
        <v>2</v>
      </c>
      <c r="D13" s="2">
        <v>36</v>
      </c>
      <c r="E13" s="2">
        <v>60</v>
      </c>
      <c r="F13" s="2">
        <v>128</v>
      </c>
      <c r="G13" s="2">
        <v>146.73333740234375</v>
      </c>
      <c r="H13" s="2">
        <v>0.75511860847473145</v>
      </c>
      <c r="I13" s="2">
        <v>110.80107116699219</v>
      </c>
      <c r="J13" s="2">
        <v>14.304356575012207</v>
      </c>
      <c r="K13" s="2">
        <v>134.87037658691406</v>
      </c>
      <c r="L13" s="2">
        <v>0.44776749610900879</v>
      </c>
      <c r="M13" s="7">
        <v>60.390567779541016</v>
      </c>
    </row>
    <row r="14" spans="1:13" x14ac:dyDescent="0.25">
      <c r="A14" t="s">
        <v>76</v>
      </c>
      <c r="B14" s="4">
        <v>5</v>
      </c>
      <c r="C14" s="1">
        <v>2</v>
      </c>
      <c r="D14" s="1">
        <v>36</v>
      </c>
      <c r="E14" s="1">
        <v>85</v>
      </c>
      <c r="F14" s="1">
        <v>144</v>
      </c>
      <c r="G14" s="1">
        <v>163.76470947265625</v>
      </c>
      <c r="H14" s="1">
        <v>0.58995282649993896</v>
      </c>
      <c r="I14" s="1">
        <v>96.613449096679688</v>
      </c>
      <c r="J14" s="1">
        <v>10.479199409484863</v>
      </c>
      <c r="K14" s="1">
        <v>152.10389709472656</v>
      </c>
      <c r="L14" s="1">
        <v>0.40245106816291809</v>
      </c>
      <c r="M14" s="6">
        <v>61.214374542236328</v>
      </c>
    </row>
    <row r="15" spans="1:13" x14ac:dyDescent="0.25">
      <c r="A15" t="s">
        <v>77</v>
      </c>
      <c r="B15" s="5">
        <v>6</v>
      </c>
      <c r="C15" s="2">
        <v>2</v>
      </c>
      <c r="D15" s="2">
        <v>36</v>
      </c>
      <c r="E15" s="2">
        <v>50</v>
      </c>
      <c r="F15" s="2">
        <v>178</v>
      </c>
      <c r="G15" s="2">
        <v>181.46000671386719</v>
      </c>
      <c r="H15" s="2">
        <v>0.50977379083633423</v>
      </c>
      <c r="I15" s="2">
        <v>92.503547668457031</v>
      </c>
      <c r="J15" s="2">
        <v>13.081976890563965</v>
      </c>
      <c r="K15" s="2">
        <v>175.61363220214844</v>
      </c>
      <c r="L15" s="2">
        <v>0.38051140308380127</v>
      </c>
      <c r="M15" s="7">
        <v>66.822990417480469</v>
      </c>
    </row>
    <row r="16" spans="1:13" x14ac:dyDescent="0.25">
      <c r="A16" t="s">
        <v>78</v>
      </c>
      <c r="B16" s="4">
        <v>7</v>
      </c>
      <c r="C16" s="1">
        <v>2</v>
      </c>
      <c r="D16" s="1">
        <v>36</v>
      </c>
      <c r="E16" s="1">
        <v>72</v>
      </c>
      <c r="F16" s="1">
        <v>118.5</v>
      </c>
      <c r="G16" s="1">
        <v>129.80555725097656</v>
      </c>
      <c r="H16" s="1">
        <v>0.44803959131240845</v>
      </c>
      <c r="I16" s="1">
        <v>58.158027648925781</v>
      </c>
      <c r="J16" s="1">
        <v>6.8539891242980957</v>
      </c>
      <c r="K16" s="1">
        <v>128.3125</v>
      </c>
      <c r="L16" s="1">
        <v>0.38085222244262695</v>
      </c>
      <c r="M16" s="6">
        <v>48.868099212646484</v>
      </c>
    </row>
    <row r="17" spans="1:13" x14ac:dyDescent="0.25">
      <c r="A17" t="s">
        <v>63</v>
      </c>
      <c r="B17" s="5">
        <v>8</v>
      </c>
      <c r="C17" s="2">
        <v>2</v>
      </c>
      <c r="D17" s="2">
        <v>36</v>
      </c>
      <c r="E17" s="2">
        <v>64</v>
      </c>
      <c r="F17" s="2">
        <v>120.5</v>
      </c>
      <c r="G17" s="2">
        <v>142.453125</v>
      </c>
      <c r="H17" s="2">
        <v>0.57635164260864258</v>
      </c>
      <c r="I17" s="2">
        <v>82.103096008300781</v>
      </c>
      <c r="J17" s="2">
        <v>10.262887001037598</v>
      </c>
      <c r="K17" s="2">
        <v>133.27586364746094</v>
      </c>
      <c r="L17" s="2">
        <v>0.39876842498779297</v>
      </c>
      <c r="M17" s="7">
        <v>53.146205902099609</v>
      </c>
    </row>
    <row r="18" spans="1:13" x14ac:dyDescent="0.25">
      <c r="A18" t="s">
        <v>79</v>
      </c>
      <c r="B18" s="4">
        <v>1</v>
      </c>
      <c r="C18" s="1">
        <v>3</v>
      </c>
      <c r="D18" s="1">
        <v>36</v>
      </c>
      <c r="E18" s="1">
        <v>72</v>
      </c>
      <c r="F18" s="1">
        <v>124.5</v>
      </c>
      <c r="G18" s="1">
        <v>139.625</v>
      </c>
      <c r="H18" s="1">
        <v>0.61523067951202393</v>
      </c>
      <c r="I18" s="1">
        <v>85.901588439941406</v>
      </c>
      <c r="J18" s="1">
        <v>10.123599052429199</v>
      </c>
      <c r="K18" s="1">
        <v>130.78125</v>
      </c>
      <c r="L18" s="1">
        <v>0.43633806705474854</v>
      </c>
      <c r="M18" s="6">
        <v>57.064838409423828</v>
      </c>
    </row>
    <row r="19" spans="1:13" x14ac:dyDescent="0.25">
      <c r="A19" t="s">
        <v>80</v>
      </c>
      <c r="B19" s="5">
        <v>2</v>
      </c>
      <c r="C19" s="2">
        <v>3</v>
      </c>
      <c r="D19" s="2">
        <v>36</v>
      </c>
      <c r="E19" s="2">
        <v>63</v>
      </c>
      <c r="F19" s="2">
        <v>132</v>
      </c>
      <c r="G19" s="2">
        <v>248.17460632324219</v>
      </c>
      <c r="H19" s="2">
        <v>3.529226541519165</v>
      </c>
      <c r="I19" s="2">
        <v>875.8643798828125</v>
      </c>
      <c r="J19" s="2">
        <v>110.34854125976562</v>
      </c>
      <c r="K19" s="2">
        <v>135.52632141113281</v>
      </c>
      <c r="L19" s="2">
        <v>0.41469317674636841</v>
      </c>
      <c r="M19" s="7">
        <v>56.201839447021484</v>
      </c>
    </row>
    <row r="20" spans="1:13" x14ac:dyDescent="0.25">
      <c r="A20" s="3" t="s">
        <v>119</v>
      </c>
      <c r="B20" s="4">
        <v>3</v>
      </c>
      <c r="C20" s="1">
        <v>3</v>
      </c>
      <c r="D20" s="1">
        <v>36</v>
      </c>
      <c r="E20" s="1">
        <v>63</v>
      </c>
      <c r="F20" s="1">
        <v>107</v>
      </c>
      <c r="G20" s="1">
        <v>112.47618865966797</v>
      </c>
      <c r="H20" s="1">
        <v>0.50043439865112305</v>
      </c>
      <c r="I20" s="1">
        <v>56.286952972412109</v>
      </c>
      <c r="J20" s="1">
        <v>7.0914897918701172</v>
      </c>
      <c r="K20" s="1">
        <v>109.61403656005859</v>
      </c>
      <c r="L20" s="1">
        <v>0.39817333221435547</v>
      </c>
      <c r="M20" s="6">
        <v>43.6453857421875</v>
      </c>
    </row>
    <row r="21" spans="1:13" x14ac:dyDescent="0.25">
      <c r="A21" t="s">
        <v>81</v>
      </c>
      <c r="B21" s="5">
        <v>4</v>
      </c>
      <c r="C21" s="2">
        <v>3</v>
      </c>
      <c r="D21" s="2">
        <v>36</v>
      </c>
      <c r="E21" s="2">
        <v>38</v>
      </c>
      <c r="F21" s="2">
        <v>135</v>
      </c>
      <c r="G21" s="2">
        <v>147.1842041015625</v>
      </c>
      <c r="H21" s="2">
        <v>0.52989602088928223</v>
      </c>
      <c r="I21" s="2">
        <v>77.992324829101563</v>
      </c>
      <c r="J21" s="2">
        <v>12.652026176452637</v>
      </c>
      <c r="K21" s="2">
        <v>141.0294189453125</v>
      </c>
      <c r="L21" s="2">
        <v>0.42663219571113586</v>
      </c>
      <c r="M21" s="7">
        <v>60.167686462402344</v>
      </c>
    </row>
    <row r="22" spans="1:13" x14ac:dyDescent="0.25">
      <c r="A22" t="s">
        <v>82</v>
      </c>
      <c r="B22" s="4">
        <v>5</v>
      </c>
      <c r="C22" s="1">
        <v>3</v>
      </c>
      <c r="D22" s="1">
        <v>36</v>
      </c>
      <c r="E22" s="1">
        <v>52</v>
      </c>
      <c r="F22" s="1">
        <v>140.5</v>
      </c>
      <c r="G22" s="1">
        <v>150.23077392578125</v>
      </c>
      <c r="H22" s="1">
        <v>0.39493975043296814</v>
      </c>
      <c r="I22" s="1">
        <v>59.332103729248047</v>
      </c>
      <c r="J22" s="1">
        <v>8.2278823852539063</v>
      </c>
      <c r="K22" s="1">
        <v>146.65217590332031</v>
      </c>
      <c r="L22" s="1">
        <v>0.29051211476325989</v>
      </c>
      <c r="M22" s="6">
        <v>42.604232788085938</v>
      </c>
    </row>
    <row r="23" spans="1:13" x14ac:dyDescent="0.25">
      <c r="A23" t="s">
        <v>83</v>
      </c>
      <c r="B23" s="5">
        <v>6</v>
      </c>
      <c r="C23" s="2">
        <v>3</v>
      </c>
      <c r="D23" s="2">
        <v>36</v>
      </c>
      <c r="E23" s="2">
        <v>34</v>
      </c>
      <c r="F23" s="2">
        <v>125.5</v>
      </c>
      <c r="G23" s="2">
        <v>147.44117736816406</v>
      </c>
      <c r="H23" s="2">
        <v>0.56204593181610107</v>
      </c>
      <c r="I23" s="2">
        <v>82.86871337890625</v>
      </c>
      <c r="J23" s="2">
        <v>14.211867332458496</v>
      </c>
      <c r="K23" s="2">
        <v>138.66667175292969</v>
      </c>
      <c r="L23" s="2">
        <v>0.39304119348526001</v>
      </c>
      <c r="M23" s="7">
        <v>54.501712799072266</v>
      </c>
    </row>
    <row r="24" spans="1:13" x14ac:dyDescent="0.25">
      <c r="A24" t="s">
        <v>84</v>
      </c>
      <c r="B24" s="4">
        <v>7</v>
      </c>
      <c r="C24" s="1">
        <v>3</v>
      </c>
      <c r="D24" s="1">
        <v>36</v>
      </c>
      <c r="E24" s="1">
        <v>71</v>
      </c>
      <c r="F24" s="1">
        <v>100</v>
      </c>
      <c r="G24" s="1">
        <v>114.12676239013672</v>
      </c>
      <c r="H24" s="1">
        <v>0.53137737512588501</v>
      </c>
      <c r="I24" s="1">
        <v>60.644378662109375</v>
      </c>
      <c r="J24" s="1">
        <v>7.1971635818481445</v>
      </c>
      <c r="K24" s="1">
        <v>110.36508178710937</v>
      </c>
      <c r="L24" s="1">
        <v>0.40138554573059082</v>
      </c>
      <c r="M24" s="6">
        <v>44.2989501953125</v>
      </c>
    </row>
    <row r="26" spans="1:13" x14ac:dyDescent="0.25">
      <c r="A26" t="s">
        <v>85</v>
      </c>
      <c r="B26" s="5">
        <v>1</v>
      </c>
      <c r="C26" s="2">
        <v>4</v>
      </c>
      <c r="D26" s="2">
        <v>36</v>
      </c>
      <c r="E26" s="2">
        <v>66</v>
      </c>
      <c r="F26" s="2">
        <v>129.5</v>
      </c>
      <c r="G26" s="2">
        <v>131.04545593261719</v>
      </c>
      <c r="H26" s="2">
        <v>0.53723859786987305</v>
      </c>
      <c r="I26" s="2">
        <v>70.402671813964844</v>
      </c>
      <c r="J26" s="2">
        <v>8.6659698486328125</v>
      </c>
      <c r="K26" s="2">
        <v>125.53333282470703</v>
      </c>
      <c r="L26" s="2">
        <v>0.40497782826423645</v>
      </c>
      <c r="M26" s="7">
        <v>50.838218688964844</v>
      </c>
    </row>
    <row r="27" spans="1:13" x14ac:dyDescent="0.25">
      <c r="A27" t="s">
        <v>86</v>
      </c>
      <c r="B27" s="4">
        <v>2</v>
      </c>
      <c r="C27" s="1">
        <v>4</v>
      </c>
      <c r="D27" s="1">
        <v>36</v>
      </c>
      <c r="E27" s="1">
        <v>47</v>
      </c>
      <c r="F27" s="1">
        <v>107</v>
      </c>
      <c r="G27" s="1">
        <v>168.36170959472656</v>
      </c>
      <c r="H27" s="1">
        <v>1.6542303562164307</v>
      </c>
      <c r="I27" s="1">
        <v>278.509033203125</v>
      </c>
      <c r="J27" s="1">
        <v>40.624717712402344</v>
      </c>
      <c r="K27" s="1">
        <v>127.23255920410156</v>
      </c>
      <c r="L27" s="1">
        <v>0.4915425181388855</v>
      </c>
      <c r="M27" s="6">
        <v>62.540210723876953</v>
      </c>
    </row>
    <row r="28" spans="1:13" x14ac:dyDescent="0.25">
      <c r="A28" s="3" t="s">
        <v>120</v>
      </c>
      <c r="B28" s="5">
        <v>3</v>
      </c>
      <c r="C28" s="2">
        <v>4</v>
      </c>
      <c r="D28" s="2">
        <v>36</v>
      </c>
      <c r="E28" s="2">
        <v>48</v>
      </c>
      <c r="F28" s="2">
        <v>129</v>
      </c>
      <c r="G28" s="2">
        <v>131.39582824707031</v>
      </c>
      <c r="H28" s="2">
        <v>0.44553190469741821</v>
      </c>
      <c r="I28" s="2">
        <v>58.541034698486328</v>
      </c>
      <c r="J28" s="2">
        <v>8.4496707916259766</v>
      </c>
      <c r="K28" s="2">
        <v>128.11363220214844</v>
      </c>
      <c r="L28" s="2">
        <v>0.33155235648155212</v>
      </c>
      <c r="M28" s="7">
        <v>42.476375579833984</v>
      </c>
    </row>
    <row r="29" spans="1:13" x14ac:dyDescent="0.25">
      <c r="A29" t="s">
        <v>87</v>
      </c>
      <c r="B29" s="4">
        <v>4</v>
      </c>
      <c r="C29" s="1">
        <v>4</v>
      </c>
      <c r="D29" s="1">
        <v>36</v>
      </c>
      <c r="E29" s="1">
        <v>29</v>
      </c>
      <c r="F29" s="1">
        <v>113</v>
      </c>
      <c r="G29" s="1">
        <v>126.89655303955078</v>
      </c>
      <c r="H29" s="1">
        <v>0.52422600984573364</v>
      </c>
      <c r="I29" s="1">
        <v>66.522468566894531</v>
      </c>
      <c r="J29" s="1">
        <v>12.352911949157715</v>
      </c>
      <c r="K29" s="1">
        <v>124.55555725097656</v>
      </c>
      <c r="L29" s="1">
        <v>0.42106956243515015</v>
      </c>
      <c r="M29" s="6">
        <v>52.446552276611328</v>
      </c>
    </row>
    <row r="30" spans="1:13" x14ac:dyDescent="0.25">
      <c r="A30" t="s">
        <v>88</v>
      </c>
      <c r="B30" s="5">
        <v>5</v>
      </c>
      <c r="C30" s="2">
        <v>4</v>
      </c>
      <c r="D30" s="2">
        <v>36</v>
      </c>
      <c r="E30" s="2">
        <v>54</v>
      </c>
      <c r="F30" s="2">
        <v>116</v>
      </c>
      <c r="G30" s="2">
        <v>128.07408142089844</v>
      </c>
      <c r="H30" s="2">
        <v>0.46848344802856445</v>
      </c>
      <c r="I30" s="2">
        <v>60.000583648681641</v>
      </c>
      <c r="J30" s="2">
        <v>8.1650447845458984</v>
      </c>
      <c r="K30" s="2">
        <v>126.6875</v>
      </c>
      <c r="L30" s="2">
        <v>0.38668474555015564</v>
      </c>
      <c r="M30" s="7">
        <v>48.988124847412109</v>
      </c>
    </row>
    <row r="31" spans="1:13" x14ac:dyDescent="0.25">
      <c r="A31" t="s">
        <v>89</v>
      </c>
      <c r="B31" s="4">
        <v>6</v>
      </c>
      <c r="C31" s="1">
        <v>4</v>
      </c>
      <c r="D31" s="1">
        <v>36</v>
      </c>
      <c r="E31" s="1">
        <v>44</v>
      </c>
      <c r="F31" s="1">
        <v>96.5</v>
      </c>
      <c r="G31" s="1">
        <v>110.95454406738281</v>
      </c>
      <c r="H31" s="1">
        <v>0.50658643245697021</v>
      </c>
      <c r="I31" s="1">
        <v>56.208065032958984</v>
      </c>
      <c r="J31" s="1">
        <v>8.4736852645874023</v>
      </c>
      <c r="K31" s="1">
        <v>105.80000305175781</v>
      </c>
      <c r="L31" s="1">
        <v>0.35819879174232483</v>
      </c>
      <c r="M31" s="6">
        <v>37.897434234619141</v>
      </c>
    </row>
    <row r="32" spans="1:13" x14ac:dyDescent="0.25">
      <c r="A32" t="s">
        <v>90</v>
      </c>
      <c r="B32" s="5">
        <v>7</v>
      </c>
      <c r="C32" s="2">
        <v>4</v>
      </c>
      <c r="D32" s="2">
        <v>36</v>
      </c>
      <c r="E32" s="2">
        <v>102</v>
      </c>
      <c r="F32" s="2">
        <v>101.5</v>
      </c>
      <c r="G32" s="2">
        <v>111.36274719238281</v>
      </c>
      <c r="H32" s="2">
        <v>0.50374913215637207</v>
      </c>
      <c r="I32" s="2">
        <v>56.098884582519531</v>
      </c>
      <c r="J32" s="2">
        <v>5.5546174049377441</v>
      </c>
      <c r="K32" s="2">
        <v>108.41304016113281</v>
      </c>
      <c r="L32" s="2">
        <v>0.39995205402374268</v>
      </c>
      <c r="M32" s="7">
        <v>43.360019683837891</v>
      </c>
    </row>
    <row r="34" spans="1:13" x14ac:dyDescent="0.25">
      <c r="A34" t="s">
        <v>91</v>
      </c>
      <c r="B34" s="4">
        <v>1</v>
      </c>
      <c r="C34" s="1">
        <v>5</v>
      </c>
      <c r="D34" s="1">
        <v>36</v>
      </c>
      <c r="E34" s="1">
        <v>60</v>
      </c>
      <c r="F34" s="1">
        <v>119</v>
      </c>
      <c r="G34" s="1">
        <v>140.73333740234375</v>
      </c>
      <c r="H34" s="1">
        <v>0.57865190505981445</v>
      </c>
      <c r="I34" s="1">
        <v>81.43560791015625</v>
      </c>
      <c r="J34" s="1">
        <v>10.513291358947754</v>
      </c>
      <c r="K34" s="1">
        <v>134.5</v>
      </c>
      <c r="L34" s="1">
        <v>0.45724707841873169</v>
      </c>
      <c r="M34" s="6">
        <v>61.499732971191406</v>
      </c>
    </row>
    <row r="35" spans="1:13" x14ac:dyDescent="0.25">
      <c r="A35" t="s">
        <v>92</v>
      </c>
      <c r="B35" s="5">
        <v>2</v>
      </c>
      <c r="C35" s="2">
        <v>5</v>
      </c>
      <c r="D35" s="2">
        <v>36</v>
      </c>
      <c r="E35" s="2">
        <v>67</v>
      </c>
      <c r="F35" s="2">
        <v>115</v>
      </c>
      <c r="G35" s="2">
        <v>121</v>
      </c>
      <c r="H35" s="2">
        <v>0.46386635303497314</v>
      </c>
      <c r="I35" s="2">
        <v>56.127830505371094</v>
      </c>
      <c r="J35" s="2">
        <v>6.8571057319641113</v>
      </c>
      <c r="K35" s="2">
        <v>117.80327606201172</v>
      </c>
      <c r="L35" s="2">
        <v>0.34191355109214783</v>
      </c>
      <c r="M35" s="7">
        <v>40.278537750244141</v>
      </c>
    </row>
    <row r="36" spans="1:13" x14ac:dyDescent="0.25">
      <c r="A36" t="s">
        <v>93</v>
      </c>
      <c r="B36" s="4">
        <v>3</v>
      </c>
      <c r="C36" s="1">
        <v>5</v>
      </c>
      <c r="D36" s="1">
        <v>36</v>
      </c>
      <c r="E36" s="1">
        <v>59</v>
      </c>
      <c r="F36" s="1">
        <v>147</v>
      </c>
      <c r="G36" s="1">
        <v>159.10169982910156</v>
      </c>
      <c r="H36" s="1">
        <v>0.52340561151504517</v>
      </c>
      <c r="I36" s="1">
        <v>83.27471923828125</v>
      </c>
      <c r="J36" s="1">
        <v>10.841444969177246</v>
      </c>
      <c r="K36" s="1">
        <v>154.20755004882813</v>
      </c>
      <c r="L36" s="1">
        <v>0.42398971319198608</v>
      </c>
      <c r="M36" s="6">
        <v>65.382415771484375</v>
      </c>
    </row>
    <row r="37" spans="1:13" x14ac:dyDescent="0.25">
      <c r="A37" t="s">
        <v>94</v>
      </c>
      <c r="B37" s="5">
        <v>4</v>
      </c>
      <c r="C37" s="2">
        <v>5</v>
      </c>
      <c r="D37" s="2">
        <v>36</v>
      </c>
      <c r="E37" s="2">
        <v>57</v>
      </c>
      <c r="F37" s="2">
        <v>109</v>
      </c>
      <c r="G37" s="2">
        <v>144.19297790527344</v>
      </c>
      <c r="H37" s="2">
        <v>0.67123901844024658</v>
      </c>
      <c r="I37" s="2">
        <v>96.787956237792969</v>
      </c>
      <c r="J37" s="2">
        <v>12.819877624511719</v>
      </c>
      <c r="K37" s="2">
        <v>133.72549438476562</v>
      </c>
      <c r="L37" s="2">
        <v>0.47681790590286255</v>
      </c>
      <c r="M37" s="7">
        <v>63.762710571289063</v>
      </c>
    </row>
    <row r="38" spans="1:13" x14ac:dyDescent="0.25">
      <c r="A38" t="s">
        <v>95</v>
      </c>
      <c r="B38" s="4">
        <v>5</v>
      </c>
      <c r="C38" s="1">
        <v>5</v>
      </c>
      <c r="D38" s="1">
        <v>36</v>
      </c>
      <c r="E38" s="1">
        <v>38</v>
      </c>
      <c r="F38" s="1">
        <v>140.5</v>
      </c>
      <c r="G38" s="1">
        <v>152.97367858886719</v>
      </c>
      <c r="H38" s="1">
        <v>0.47286391258239746</v>
      </c>
      <c r="I38" s="1">
        <v>72.335739135742187</v>
      </c>
      <c r="J38" s="1">
        <v>11.734405517578125</v>
      </c>
      <c r="K38" s="1">
        <v>146.26470947265625</v>
      </c>
      <c r="L38" s="1">
        <v>0.33865839242935181</v>
      </c>
      <c r="M38" s="6">
        <v>49.533771514892578</v>
      </c>
    </row>
    <row r="39" spans="1:13" x14ac:dyDescent="0.25">
      <c r="A39" t="s">
        <v>96</v>
      </c>
      <c r="B39" s="5">
        <v>6</v>
      </c>
      <c r="C39" s="2">
        <v>5</v>
      </c>
      <c r="D39" s="2">
        <v>36</v>
      </c>
      <c r="E39" s="2">
        <v>45</v>
      </c>
      <c r="F39" s="2">
        <v>113</v>
      </c>
      <c r="G39" s="2">
        <v>155.60000610351562</v>
      </c>
      <c r="H39" s="2">
        <v>0.92798465490341187</v>
      </c>
      <c r="I39" s="2">
        <v>144.3944091796875</v>
      </c>
      <c r="J39" s="2">
        <v>21.525047302246094</v>
      </c>
      <c r="K39" s="2">
        <v>136.09756469726562</v>
      </c>
      <c r="L39" s="2">
        <v>0.48847034573554993</v>
      </c>
      <c r="M39" s="7">
        <v>66.479621887207031</v>
      </c>
    </row>
    <row r="40" spans="1:13" x14ac:dyDescent="0.25">
      <c r="A40" t="s">
        <v>97</v>
      </c>
      <c r="B40" s="4">
        <v>7</v>
      </c>
      <c r="C40" s="1">
        <v>5</v>
      </c>
      <c r="D40" s="1">
        <v>36</v>
      </c>
      <c r="E40" s="1">
        <v>67</v>
      </c>
      <c r="F40" s="1">
        <v>94</v>
      </c>
      <c r="G40" s="1">
        <v>103.20895385742187</v>
      </c>
      <c r="H40" s="1">
        <v>0.51439458131790161</v>
      </c>
      <c r="I40" s="1">
        <v>53.090129852294922</v>
      </c>
      <c r="J40" s="1">
        <v>6.4859914779663086</v>
      </c>
      <c r="K40" s="1">
        <v>100.22950744628906</v>
      </c>
      <c r="L40" s="1">
        <v>0.44088703393936157</v>
      </c>
      <c r="M40" s="6">
        <v>44.189891815185547</v>
      </c>
    </row>
    <row r="42" spans="1:13" x14ac:dyDescent="0.25">
      <c r="A42" t="s">
        <v>98</v>
      </c>
      <c r="B42" s="5">
        <v>1</v>
      </c>
      <c r="C42" s="2">
        <v>6</v>
      </c>
      <c r="D42" s="2">
        <v>36</v>
      </c>
      <c r="E42" s="2">
        <v>73</v>
      </c>
      <c r="F42" s="2">
        <v>158</v>
      </c>
      <c r="G42" s="2">
        <v>159.23287963867187</v>
      </c>
      <c r="H42" s="2">
        <v>0.47411656379699707</v>
      </c>
      <c r="I42" s="2">
        <v>75.494941711425781</v>
      </c>
      <c r="J42" s="2">
        <v>8.8360147476196289</v>
      </c>
      <c r="K42" s="2">
        <v>154.10769653320312</v>
      </c>
      <c r="L42" s="2">
        <v>0.35198754072189331</v>
      </c>
      <c r="M42" s="7">
        <v>54.243988037109375</v>
      </c>
    </row>
    <row r="43" spans="1:13" x14ac:dyDescent="0.25">
      <c r="A43" t="s">
        <v>99</v>
      </c>
      <c r="B43" s="4">
        <v>2</v>
      </c>
      <c r="C43" s="1">
        <v>6</v>
      </c>
      <c r="D43" s="1">
        <v>36</v>
      </c>
      <c r="E43" s="1">
        <v>86</v>
      </c>
      <c r="F43" s="1">
        <v>103.5</v>
      </c>
      <c r="G43" s="1">
        <v>122.97674560546875</v>
      </c>
      <c r="H43" s="1">
        <v>0.72735899686813354</v>
      </c>
      <c r="I43" s="1">
        <v>89.4482421875</v>
      </c>
      <c r="J43" s="1">
        <v>9.645451545715332</v>
      </c>
      <c r="K43" s="1">
        <v>111.5</v>
      </c>
      <c r="L43" s="1">
        <v>0.47442838549613953</v>
      </c>
      <c r="M43" s="6">
        <v>52.898765563964844</v>
      </c>
    </row>
    <row r="44" spans="1:13" x14ac:dyDescent="0.25">
      <c r="A44" t="s">
        <v>100</v>
      </c>
      <c r="B44" s="5">
        <v>3</v>
      </c>
      <c r="C44" s="2">
        <v>6</v>
      </c>
      <c r="D44" s="2">
        <v>36</v>
      </c>
      <c r="E44" s="2">
        <v>35</v>
      </c>
      <c r="F44" s="2">
        <v>136</v>
      </c>
      <c r="G44" s="2">
        <v>151.31428527832031</v>
      </c>
      <c r="H44" s="2">
        <v>0.50320816040039063</v>
      </c>
      <c r="I44" s="2">
        <v>76.142578125</v>
      </c>
      <c r="J44" s="2">
        <v>12.870445251464844</v>
      </c>
      <c r="K44" s="2">
        <v>146.1290283203125</v>
      </c>
      <c r="L44" s="2">
        <v>0.39534798264503479</v>
      </c>
      <c r="M44" s="7">
        <v>57.771816253662109</v>
      </c>
    </row>
    <row r="45" spans="1:13" x14ac:dyDescent="0.25">
      <c r="A45" t="s">
        <v>101</v>
      </c>
      <c r="B45" s="4">
        <v>4</v>
      </c>
      <c r="C45" s="1">
        <v>6</v>
      </c>
      <c r="D45" s="1">
        <v>36</v>
      </c>
      <c r="E45" s="1">
        <v>25</v>
      </c>
      <c r="F45" s="1">
        <v>104</v>
      </c>
      <c r="G45" s="1">
        <v>112.63999938964844</v>
      </c>
      <c r="H45" s="1">
        <v>0.55186140537261963</v>
      </c>
      <c r="I45" s="1">
        <v>62.161670684814453</v>
      </c>
      <c r="J45" s="1">
        <v>12.432333946228027</v>
      </c>
      <c r="K45" s="1">
        <v>106.52173614501953</v>
      </c>
      <c r="L45" s="1">
        <v>0.40845680236816406</v>
      </c>
      <c r="M45" s="6">
        <v>43.509529113769531</v>
      </c>
    </row>
    <row r="46" spans="1:13" x14ac:dyDescent="0.25">
      <c r="A46" t="s">
        <v>102</v>
      </c>
      <c r="B46" s="5">
        <v>5</v>
      </c>
      <c r="C46" s="2">
        <v>6</v>
      </c>
      <c r="D46" s="2">
        <v>36</v>
      </c>
      <c r="E46" s="2">
        <v>19</v>
      </c>
      <c r="F46" s="2">
        <v>125</v>
      </c>
      <c r="G46" s="2">
        <v>133.63157653808594</v>
      </c>
      <c r="H46" s="2">
        <v>0.46873345971107483</v>
      </c>
      <c r="I46" s="2">
        <v>62.637592315673828</v>
      </c>
      <c r="J46" s="2">
        <v>14.370048522949219</v>
      </c>
      <c r="K46" s="2">
        <v>129.82353210449219</v>
      </c>
      <c r="L46" s="2">
        <v>0.37304997444152832</v>
      </c>
      <c r="M46" s="7">
        <v>48.430667877197266</v>
      </c>
    </row>
    <row r="47" spans="1:13" x14ac:dyDescent="0.25">
      <c r="A47" t="s">
        <v>103</v>
      </c>
      <c r="B47" s="4">
        <v>6</v>
      </c>
      <c r="C47" s="1">
        <v>6</v>
      </c>
      <c r="D47" s="1">
        <v>36</v>
      </c>
      <c r="E47" s="1">
        <v>30</v>
      </c>
      <c r="F47" s="1">
        <v>104</v>
      </c>
      <c r="G47" s="1">
        <v>109.69999694824219</v>
      </c>
      <c r="H47" s="1">
        <v>0.51941496133804321</v>
      </c>
      <c r="I47" s="1">
        <v>56.979820251464844</v>
      </c>
      <c r="J47" s="1">
        <v>10.403044700622559</v>
      </c>
      <c r="K47" s="1">
        <v>107.19230651855469</v>
      </c>
      <c r="L47" s="1">
        <v>0.38785442709922791</v>
      </c>
      <c r="M47" s="6">
        <v>41.57501220703125</v>
      </c>
    </row>
    <row r="48" spans="1:13" x14ac:dyDescent="0.25">
      <c r="A48" t="s">
        <v>104</v>
      </c>
      <c r="B48" s="5">
        <v>7</v>
      </c>
      <c r="C48" s="2">
        <v>6</v>
      </c>
      <c r="D48" s="2">
        <v>36</v>
      </c>
      <c r="E48" s="2">
        <v>72</v>
      </c>
      <c r="F48" s="2">
        <v>111</v>
      </c>
      <c r="G48" s="2">
        <v>127.875</v>
      </c>
      <c r="H48" s="2">
        <v>0.51039975881576538</v>
      </c>
      <c r="I48" s="2">
        <v>65.267364501953125</v>
      </c>
      <c r="J48" s="2">
        <v>7.6918330192565918</v>
      </c>
      <c r="K48" s="2">
        <v>123.75</v>
      </c>
      <c r="L48" s="2">
        <v>0.41349339485168457</v>
      </c>
      <c r="M48" s="7">
        <v>51.169807434082031</v>
      </c>
    </row>
    <row r="52" spans="1:17" x14ac:dyDescent="0.25">
      <c r="A52" t="s">
        <v>105</v>
      </c>
      <c r="B52" s="9" t="s">
        <v>107</v>
      </c>
      <c r="C52" s="22" t="s">
        <v>108</v>
      </c>
      <c r="D52" s="22"/>
      <c r="E52" s="22"/>
      <c r="F52" s="22" t="s">
        <v>109</v>
      </c>
      <c r="G52" s="22"/>
      <c r="H52" s="22"/>
      <c r="J52" t="s">
        <v>110</v>
      </c>
      <c r="K52" s="9" t="s">
        <v>107</v>
      </c>
      <c r="L52" s="22" t="s">
        <v>108</v>
      </c>
      <c r="M52" s="22"/>
      <c r="N52" s="22"/>
      <c r="O52" s="22" t="s">
        <v>109</v>
      </c>
      <c r="P52" s="22"/>
      <c r="Q52" s="22"/>
    </row>
    <row r="53" spans="1:17" x14ac:dyDescent="0.25">
      <c r="B53" s="8">
        <v>0</v>
      </c>
      <c r="C53" s="1">
        <f>K2</f>
        <v>116.66666412353516</v>
      </c>
      <c r="D53" s="1">
        <f>K10</f>
        <v>128.28767395019531</v>
      </c>
      <c r="E53" s="1">
        <f>K18</f>
        <v>130.78125</v>
      </c>
      <c r="F53" s="1">
        <f>K26</f>
        <v>125.53333282470703</v>
      </c>
      <c r="G53" s="1">
        <f>K34</f>
        <v>134.5</v>
      </c>
      <c r="H53" s="1">
        <f>K42</f>
        <v>154.10769653320312</v>
      </c>
      <c r="K53" s="8">
        <v>0</v>
      </c>
      <c r="L53">
        <f>C53/$C$62</f>
        <v>0.93150610024708402</v>
      </c>
      <c r="M53">
        <f t="shared" ref="M53:N59" si="0">D53/$C$62</f>
        <v>1.0242921726516476</v>
      </c>
      <c r="N53">
        <f t="shared" si="0"/>
        <v>1.044201727101268</v>
      </c>
      <c r="O53">
        <f>F53/$F$62</f>
        <v>0.90935206071711072</v>
      </c>
      <c r="P53">
        <f t="shared" ref="P53:Q59" si="1">G53/$F$62</f>
        <v>0.97430578328737871</v>
      </c>
      <c r="Q53">
        <f t="shared" si="1"/>
        <v>1.1163421559955102</v>
      </c>
    </row>
    <row r="54" spans="1:17" x14ac:dyDescent="0.25">
      <c r="B54" s="8">
        <v>0.25</v>
      </c>
      <c r="C54" s="1">
        <f t="shared" ref="C54:C59" si="2">K3</f>
        <v>146.44827270507812</v>
      </c>
      <c r="D54" s="1">
        <f t="shared" ref="D54:D59" si="3">K11</f>
        <v>115.09375</v>
      </c>
      <c r="E54" s="1">
        <f t="shared" ref="E54:E59" si="4">K19</f>
        <v>135.52632141113281</v>
      </c>
      <c r="F54" s="1">
        <f t="shared" ref="F54:F59" si="5">K27</f>
        <v>127.23255920410156</v>
      </c>
      <c r="G54" s="1">
        <f t="shared" ref="G54:G59" si="6">K35</f>
        <v>117.80327606201172</v>
      </c>
      <c r="H54" s="1">
        <f t="shared" ref="H54:H59" si="7">K43</f>
        <v>111.5</v>
      </c>
      <c r="K54" s="8">
        <v>0.25</v>
      </c>
      <c r="L54">
        <f t="shared" ref="L54:L59" si="8">C54/$C$62</f>
        <v>1.16929253459223</v>
      </c>
      <c r="M54">
        <f t="shared" si="0"/>
        <v>0.91894742196271695</v>
      </c>
      <c r="N54">
        <f t="shared" si="0"/>
        <v>1.0820879819177938</v>
      </c>
      <c r="O54">
        <f t="shared" ref="O54:O59" si="9">F54/$F$62</f>
        <v>0.92166110226773201</v>
      </c>
      <c r="P54">
        <f t="shared" si="1"/>
        <v>0.85335623165366281</v>
      </c>
      <c r="Q54">
        <f t="shared" si="1"/>
        <v>0.80769587239065233</v>
      </c>
    </row>
    <row r="55" spans="1:17" x14ac:dyDescent="0.25">
      <c r="B55" s="8">
        <v>1</v>
      </c>
      <c r="C55" s="1">
        <f t="shared" si="2"/>
        <v>139.48648071289062</v>
      </c>
      <c r="D55" s="1">
        <f t="shared" si="3"/>
        <v>145</v>
      </c>
      <c r="E55" s="1">
        <f t="shared" si="4"/>
        <v>109.61403656005859</v>
      </c>
      <c r="F55" s="1">
        <f t="shared" si="5"/>
        <v>128.11363220214844</v>
      </c>
      <c r="G55" s="1">
        <f t="shared" si="6"/>
        <v>154.20755004882813</v>
      </c>
      <c r="H55" s="1">
        <f t="shared" si="7"/>
        <v>146.1290283203125</v>
      </c>
      <c r="K55" s="8">
        <v>1</v>
      </c>
      <c r="L55">
        <f t="shared" si="8"/>
        <v>1.1137072330145041</v>
      </c>
      <c r="M55">
        <f t="shared" si="0"/>
        <v>1.1577290355435803</v>
      </c>
      <c r="N55">
        <f t="shared" si="0"/>
        <v>0.87519553674976136</v>
      </c>
      <c r="O55">
        <f t="shared" si="9"/>
        <v>0.92804351503721472</v>
      </c>
      <c r="P55">
        <f t="shared" si="1"/>
        <v>1.1170654857929454</v>
      </c>
      <c r="Q55">
        <f t="shared" si="1"/>
        <v>1.058545408168369</v>
      </c>
    </row>
    <row r="56" spans="1:17" x14ac:dyDescent="0.25">
      <c r="B56" s="8">
        <v>4</v>
      </c>
      <c r="C56" s="1">
        <f t="shared" si="2"/>
        <v>153.375</v>
      </c>
      <c r="D56" s="1">
        <f t="shared" si="3"/>
        <v>134.87037658691406</v>
      </c>
      <c r="E56" s="1">
        <f t="shared" si="4"/>
        <v>141.0294189453125</v>
      </c>
      <c r="F56" s="1">
        <f t="shared" si="5"/>
        <v>124.55555725097656</v>
      </c>
      <c r="G56" s="1">
        <f t="shared" si="6"/>
        <v>133.72549438476562</v>
      </c>
      <c r="H56" s="1">
        <f t="shared" si="7"/>
        <v>106.52173614501953</v>
      </c>
      <c r="K56" s="8">
        <v>4</v>
      </c>
      <c r="L56">
        <f t="shared" si="8"/>
        <v>1.2245978677689424</v>
      </c>
      <c r="M56">
        <f t="shared" si="0"/>
        <v>1.0768506966163276</v>
      </c>
      <c r="N56">
        <f t="shared" si="0"/>
        <v>1.1260265736470909</v>
      </c>
      <c r="O56">
        <f t="shared" si="9"/>
        <v>0.90226914327292684</v>
      </c>
      <c r="P56">
        <f t="shared" si="1"/>
        <v>0.96869533495941296</v>
      </c>
      <c r="Q56">
        <f t="shared" si="1"/>
        <v>0.7716337812037527</v>
      </c>
    </row>
    <row r="57" spans="1:17" x14ac:dyDescent="0.25">
      <c r="B57" s="8">
        <v>8</v>
      </c>
      <c r="C57" s="1">
        <f t="shared" si="2"/>
        <v>155.16215515136719</v>
      </c>
      <c r="D57" s="1">
        <f t="shared" si="3"/>
        <v>152.10389709472656</v>
      </c>
      <c r="E57" s="1">
        <f t="shared" si="4"/>
        <v>146.65217590332031</v>
      </c>
      <c r="F57" s="1">
        <f t="shared" si="5"/>
        <v>126.6875</v>
      </c>
      <c r="G57" s="1">
        <f t="shared" si="6"/>
        <v>146.26470947265625</v>
      </c>
      <c r="H57" s="1">
        <f t="shared" si="7"/>
        <v>129.82353210449219</v>
      </c>
      <c r="K57" s="8">
        <v>8</v>
      </c>
      <c r="L57">
        <f t="shared" si="8"/>
        <v>1.2388671188707292</v>
      </c>
      <c r="M57">
        <f t="shared" si="0"/>
        <v>1.2144489523165365</v>
      </c>
      <c r="N57">
        <f t="shared" si="0"/>
        <v>1.1709205666821967</v>
      </c>
      <c r="O57">
        <f t="shared" si="9"/>
        <v>0.91771274290126237</v>
      </c>
      <c r="P57">
        <f t="shared" si="1"/>
        <v>1.0595282701119497</v>
      </c>
      <c r="Q57">
        <f t="shared" si="1"/>
        <v>0.94042987461859795</v>
      </c>
    </row>
    <row r="58" spans="1:17" x14ac:dyDescent="0.25">
      <c r="B58" s="8">
        <v>16</v>
      </c>
      <c r="C58" s="1">
        <f t="shared" si="2"/>
        <v>137.91752624511719</v>
      </c>
      <c r="D58" s="1">
        <f t="shared" si="3"/>
        <v>175.61363220214844</v>
      </c>
      <c r="E58" s="1">
        <f t="shared" si="4"/>
        <v>138.66667175292969</v>
      </c>
      <c r="F58" s="1">
        <f t="shared" si="5"/>
        <v>105.80000305175781</v>
      </c>
      <c r="G58" s="1">
        <f t="shared" si="6"/>
        <v>136.09756469726562</v>
      </c>
      <c r="H58" s="1">
        <f t="shared" si="7"/>
        <v>107.19230651855469</v>
      </c>
      <c r="K58" s="8">
        <v>24</v>
      </c>
      <c r="L58">
        <f t="shared" si="8"/>
        <v>1.1011801699607997</v>
      </c>
      <c r="M58">
        <f t="shared" si="0"/>
        <v>1.4021586278461957</v>
      </c>
      <c r="N58">
        <f t="shared" si="0"/>
        <v>1.1071616010383278</v>
      </c>
      <c r="O58">
        <f t="shared" si="9"/>
        <v>0.7664056122315982</v>
      </c>
      <c r="P58">
        <f t="shared" si="1"/>
        <v>0.98587839684664746</v>
      </c>
      <c r="Q58">
        <f t="shared" si="1"/>
        <v>0.77649133208134735</v>
      </c>
    </row>
    <row r="59" spans="1:17" x14ac:dyDescent="0.25">
      <c r="B59" s="8">
        <v>24</v>
      </c>
      <c r="C59" s="1">
        <f t="shared" si="2"/>
        <v>133.88059997558594</v>
      </c>
      <c r="D59" s="1">
        <f t="shared" si="3"/>
        <v>128.3125</v>
      </c>
      <c r="E59" s="1">
        <f t="shared" si="4"/>
        <v>110.36508178710937</v>
      </c>
      <c r="F59" s="1">
        <f t="shared" si="5"/>
        <v>108.41304016113281</v>
      </c>
      <c r="G59" s="1">
        <f t="shared" si="6"/>
        <v>100.22950744628906</v>
      </c>
      <c r="H59" s="1">
        <f t="shared" si="7"/>
        <v>123.75</v>
      </c>
      <c r="K59" s="8">
        <v>48</v>
      </c>
      <c r="L59">
        <f t="shared" si="8"/>
        <v>1.0689479854326276</v>
      </c>
      <c r="M59">
        <f t="shared" si="0"/>
        <v>1.0244903922288666</v>
      </c>
      <c r="N59">
        <f t="shared" si="0"/>
        <v>0.88119213582812761</v>
      </c>
      <c r="O59">
        <f t="shared" si="9"/>
        <v>0.78533421570824202</v>
      </c>
      <c r="P59">
        <f t="shared" si="1"/>
        <v>0.72605344803691318</v>
      </c>
      <c r="Q59">
        <f t="shared" si="1"/>
        <v>0.89643375971608263</v>
      </c>
    </row>
    <row r="61" spans="1:17" x14ac:dyDescent="0.25">
      <c r="C61" s="22" t="s">
        <v>108</v>
      </c>
      <c r="D61" s="22"/>
      <c r="E61" s="22"/>
      <c r="F61" s="22" t="s">
        <v>109</v>
      </c>
      <c r="G61" s="22"/>
      <c r="H61" s="22"/>
      <c r="J61" t="s">
        <v>111</v>
      </c>
      <c r="K61" s="9" t="s">
        <v>107</v>
      </c>
      <c r="L61" s="22" t="s">
        <v>108</v>
      </c>
      <c r="M61" s="22"/>
      <c r="N61" s="22"/>
      <c r="O61" s="22" t="s">
        <v>109</v>
      </c>
      <c r="P61" s="22"/>
      <c r="Q61" s="22"/>
    </row>
    <row r="62" spans="1:17" x14ac:dyDescent="0.25">
      <c r="A62" t="s">
        <v>106</v>
      </c>
      <c r="C62">
        <f>AVERAGE(C53:E53)</f>
        <v>125.24519602457683</v>
      </c>
      <c r="F62">
        <f>AVERAGE(F53:H53)</f>
        <v>138.04700978597006</v>
      </c>
      <c r="K62" s="8">
        <v>0</v>
      </c>
      <c r="L62">
        <f>C53/MAX($C$53:$C$59)</f>
        <v>0.75190154461132575</v>
      </c>
      <c r="M62">
        <f>D53/MAX(D$53:D$59)</f>
        <v>0.73051090818805953</v>
      </c>
      <c r="N62">
        <f>E53/MAX(E$53:E$59)</f>
        <v>0.89177844920771487</v>
      </c>
      <c r="O62">
        <f t="shared" ref="O62:Q68" si="10">F53/MAX(F$53:F$59)</f>
        <v>0.97985929105990854</v>
      </c>
      <c r="P62">
        <f t="shared" si="10"/>
        <v>0.87220113384469211</v>
      </c>
      <c r="Q62">
        <f t="shared" si="10"/>
        <v>1</v>
      </c>
    </row>
    <row r="63" spans="1:17" x14ac:dyDescent="0.25">
      <c r="K63" s="8">
        <v>0.25</v>
      </c>
      <c r="L63">
        <f t="shared" ref="L63:L68" si="11">C54/MAX($C$53:$C$59)</f>
        <v>0.94384015588215886</v>
      </c>
      <c r="M63">
        <f t="shared" ref="M63:N68" si="12">D54/MAX(D$53:D$59)</f>
        <v>0.65538049954752864</v>
      </c>
      <c r="N63">
        <f t="shared" si="12"/>
        <v>0.92413440561889681</v>
      </c>
      <c r="O63">
        <f t="shared" si="10"/>
        <v>0.99312272251670575</v>
      </c>
      <c r="P63">
        <f t="shared" si="10"/>
        <v>0.76392677287662381</v>
      </c>
      <c r="Q63">
        <f t="shared" si="10"/>
        <v>0.72351999613450113</v>
      </c>
    </row>
    <row r="64" spans="1:17" x14ac:dyDescent="0.25">
      <c r="A64" t="s">
        <v>121</v>
      </c>
      <c r="C64" s="18">
        <f>STDEV(C53:E53)/ AVERAGE(C53:E53)</f>
        <v>6.0146972634684354E-2</v>
      </c>
      <c r="F64" s="18">
        <f>STDEV(F53:H53)/ AVERAGE(F53:H53)</f>
        <v>0.1058601410597803</v>
      </c>
      <c r="K64" s="8">
        <v>1</v>
      </c>
      <c r="L64">
        <f t="shared" si="11"/>
        <v>0.89897230788535853</v>
      </c>
      <c r="M64">
        <f t="shared" si="12"/>
        <v>0.82567621990239826</v>
      </c>
      <c r="N64">
        <f t="shared" si="12"/>
        <v>0.74744227888116077</v>
      </c>
      <c r="O64">
        <f t="shared" si="10"/>
        <v>1</v>
      </c>
      <c r="P64">
        <f t="shared" si="10"/>
        <v>1</v>
      </c>
      <c r="Q64">
        <f t="shared" si="10"/>
        <v>0.94822667269462702</v>
      </c>
    </row>
    <row r="65" spans="1:17" x14ac:dyDescent="0.25">
      <c r="C65" s="18">
        <f t="shared" ref="C65:C70" si="13">STDEV(C54:E54)/ AVERAGE(C54:E54)</f>
        <v>0.12025018187134266</v>
      </c>
      <c r="F65" s="18">
        <f t="shared" ref="F65:F70" si="14">STDEV(F54:H54)/ AVERAGE(F54:H54)</f>
        <v>6.6623353688739756E-2</v>
      </c>
      <c r="K65" s="8">
        <v>4</v>
      </c>
      <c r="L65">
        <f t="shared" si="11"/>
        <v>0.98848201644515865</v>
      </c>
      <c r="M65">
        <f t="shared" si="12"/>
        <v>0.76799491529031805</v>
      </c>
      <c r="N65">
        <f t="shared" si="12"/>
        <v>0.96165923264776798</v>
      </c>
      <c r="O65">
        <f t="shared" si="10"/>
        <v>0.97222719479565101</v>
      </c>
      <c r="P65">
        <f t="shared" si="10"/>
        <v>0.86717864554895607</v>
      </c>
      <c r="Q65">
        <f t="shared" si="10"/>
        <v>0.6912161984204922</v>
      </c>
    </row>
    <row r="66" spans="1:17" x14ac:dyDescent="0.25">
      <c r="C66" s="18">
        <f t="shared" si="13"/>
        <v>0.14493093337059673</v>
      </c>
      <c r="F66" s="18">
        <f t="shared" si="14"/>
        <v>9.3536498649099686E-2</v>
      </c>
      <c r="K66" s="8">
        <v>8</v>
      </c>
      <c r="L66">
        <f t="shared" si="11"/>
        <v>1</v>
      </c>
      <c r="M66">
        <f t="shared" si="12"/>
        <v>0.86612807438342898</v>
      </c>
      <c r="N66">
        <f t="shared" si="12"/>
        <v>1</v>
      </c>
      <c r="O66">
        <f t="shared" si="10"/>
        <v>0.9888682244220649</v>
      </c>
      <c r="P66">
        <f t="shared" si="10"/>
        <v>0.94849253117855215</v>
      </c>
      <c r="Q66">
        <f t="shared" si="10"/>
        <v>0.84242082014717012</v>
      </c>
    </row>
    <row r="67" spans="1:17" x14ac:dyDescent="0.25">
      <c r="C67" s="18">
        <f t="shared" si="13"/>
        <v>6.5853583426221718E-2</v>
      </c>
      <c r="F67" s="18">
        <f t="shared" si="14"/>
        <v>0.1138187478788503</v>
      </c>
      <c r="K67" s="8">
        <v>24</v>
      </c>
      <c r="L67">
        <f t="shared" si="11"/>
        <v>0.88886059948428053</v>
      </c>
      <c r="M67">
        <f t="shared" si="12"/>
        <v>1</v>
      </c>
      <c r="N67">
        <f t="shared" si="12"/>
        <v>0.9455480008993864</v>
      </c>
      <c r="O67">
        <f t="shared" si="10"/>
        <v>0.82582939249445131</v>
      </c>
      <c r="P67">
        <f t="shared" si="10"/>
        <v>0.88256096834540088</v>
      </c>
      <c r="Q67">
        <f t="shared" si="10"/>
        <v>0.69556750850182014</v>
      </c>
    </row>
    <row r="68" spans="1:17" x14ac:dyDescent="0.25">
      <c r="C68" s="18">
        <f t="shared" si="13"/>
        <v>2.8490079642522061E-2</v>
      </c>
      <c r="F68" s="18">
        <f t="shared" si="14"/>
        <v>7.8320361968320665E-2</v>
      </c>
      <c r="K68" s="8">
        <v>48</v>
      </c>
      <c r="L68">
        <f t="shared" si="11"/>
        <v>0.86284313236677979</v>
      </c>
      <c r="M68">
        <f t="shared" si="12"/>
        <v>0.73065227562914814</v>
      </c>
      <c r="N68">
        <f t="shared" si="12"/>
        <v>0.75256354777761347</v>
      </c>
      <c r="O68">
        <f t="shared" si="10"/>
        <v>0.84622563811218487</v>
      </c>
      <c r="P68">
        <f t="shared" si="10"/>
        <v>0.64996498170519201</v>
      </c>
      <c r="Q68">
        <f t="shared" si="10"/>
        <v>0.80300986118066831</v>
      </c>
    </row>
    <row r="69" spans="1:17" x14ac:dyDescent="0.25">
      <c r="C69" s="18">
        <f t="shared" si="13"/>
        <v>0.14297405637381824</v>
      </c>
      <c r="F69" s="18">
        <f t="shared" si="14"/>
        <v>0.14699270068248954</v>
      </c>
    </row>
    <row r="70" spans="1:17" x14ac:dyDescent="0.25">
      <c r="C70" s="18">
        <f t="shared" si="13"/>
        <v>9.8955046808156949E-2</v>
      </c>
      <c r="F70" s="18">
        <f t="shared" si="14"/>
        <v>0.10776569313856528</v>
      </c>
      <c r="J70" t="s">
        <v>112</v>
      </c>
      <c r="K70" s="19" t="s">
        <v>107</v>
      </c>
      <c r="L70" s="22" t="s">
        <v>108</v>
      </c>
      <c r="M70" s="22"/>
      <c r="N70" s="22"/>
      <c r="O70" s="22" t="s">
        <v>109</v>
      </c>
      <c r="P70" s="22"/>
      <c r="Q70" s="22"/>
    </row>
    <row r="71" spans="1:17" x14ac:dyDescent="0.25">
      <c r="C71" s="18"/>
      <c r="K71" s="8">
        <v>0</v>
      </c>
      <c r="L71">
        <f>C53/$C$80</f>
        <v>0.77106397290438322</v>
      </c>
      <c r="M71">
        <f t="shared" ref="M71:Q77" si="15">D53/$C$80</f>
        <v>0.84786862034520993</v>
      </c>
      <c r="N71">
        <f t="shared" si="15"/>
        <v>0.8643489634676097</v>
      </c>
      <c r="O71">
        <f t="shared" si="15"/>
        <v>0.82966484956880271</v>
      </c>
      <c r="P71">
        <f t="shared" si="15"/>
        <v>0.88892662813968748</v>
      </c>
      <c r="Q71">
        <f t="shared" si="15"/>
        <v>1.0185162457221892</v>
      </c>
    </row>
    <row r="72" spans="1:17" x14ac:dyDescent="0.25">
      <c r="A72" t="s">
        <v>122</v>
      </c>
      <c r="C72" s="20">
        <f>AVERAGE(C53:E53)</f>
        <v>125.24519602457683</v>
      </c>
      <c r="F72" s="20">
        <f>AVERAGE(F53:H53)</f>
        <v>138.04700978597006</v>
      </c>
      <c r="K72" s="8">
        <v>0.25</v>
      </c>
      <c r="L72">
        <f t="shared" ref="L72:L77" si="16">C54/$C$80</f>
        <v>0.96789419518666553</v>
      </c>
      <c r="M72">
        <f t="shared" si="15"/>
        <v>0.7606683948509454</v>
      </c>
      <c r="N72">
        <f t="shared" si="15"/>
        <v>0.89570970941393169</v>
      </c>
      <c r="O72">
        <f t="shared" si="15"/>
        <v>0.8408952404675476</v>
      </c>
      <c r="P72">
        <f t="shared" si="15"/>
        <v>0.77857597749898022</v>
      </c>
      <c r="Q72">
        <f t="shared" si="15"/>
        <v>0.73691687016784502</v>
      </c>
    </row>
    <row r="73" spans="1:17" x14ac:dyDescent="0.25">
      <c r="C73" s="20">
        <f t="shared" ref="C73:C78" si="17">AVERAGE(C54:E54)</f>
        <v>132.35611470540366</v>
      </c>
      <c r="F73" s="20">
        <f t="shared" ref="F73:F78" si="18">AVERAGE(F54:H54)</f>
        <v>118.84527842203777</v>
      </c>
      <c r="K73" s="8">
        <v>1</v>
      </c>
      <c r="L73">
        <f t="shared" si="16"/>
        <v>0.92188287710915551</v>
      </c>
      <c r="M73">
        <f t="shared" si="15"/>
        <v>0.95832238721378948</v>
      </c>
      <c r="N73">
        <f t="shared" si="15"/>
        <v>0.72445231164396517</v>
      </c>
      <c r="O73">
        <f t="shared" si="15"/>
        <v>0.84671835756270553</v>
      </c>
      <c r="P73">
        <f t="shared" si="15"/>
        <v>1.0191761895805715</v>
      </c>
      <c r="Q73">
        <f t="shared" si="15"/>
        <v>0.96578427076657458</v>
      </c>
    </row>
    <row r="74" spans="1:17" x14ac:dyDescent="0.25">
      <c r="C74" s="20">
        <f t="shared" si="17"/>
        <v>131.36683909098306</v>
      </c>
      <c r="F74" s="20">
        <f t="shared" si="18"/>
        <v>142.81673685709634</v>
      </c>
      <c r="K74" s="8">
        <v>4</v>
      </c>
      <c r="L74">
        <f t="shared" si="16"/>
        <v>1.0136737664752755</v>
      </c>
      <c r="M74">
        <f t="shared" si="15"/>
        <v>0.89137449141513281</v>
      </c>
      <c r="N74">
        <f t="shared" si="15"/>
        <v>0.93208034090376202</v>
      </c>
      <c r="O74">
        <f t="shared" si="15"/>
        <v>0.82320261355517022</v>
      </c>
      <c r="P74">
        <f t="shared" si="15"/>
        <v>0.88380782765622612</v>
      </c>
      <c r="Q74">
        <f t="shared" si="15"/>
        <v>0.70401492739760352</v>
      </c>
    </row>
    <row r="75" spans="1:17" x14ac:dyDescent="0.25">
      <c r="C75" s="20">
        <f t="shared" si="17"/>
        <v>143.09159851074219</v>
      </c>
      <c r="F75" s="20">
        <f t="shared" si="18"/>
        <v>121.60092926025391</v>
      </c>
      <c r="K75" s="8">
        <v>8</v>
      </c>
      <c r="L75">
        <f t="shared" si="16"/>
        <v>1.0254852891716868</v>
      </c>
      <c r="M75">
        <f t="shared" si="15"/>
        <v>1.0052728949540617</v>
      </c>
      <c r="N75">
        <f t="shared" si="15"/>
        <v>0.96924181587425162</v>
      </c>
      <c r="O75">
        <f t="shared" si="15"/>
        <v>0.8372928788285996</v>
      </c>
      <c r="P75">
        <f t="shared" si="15"/>
        <v>0.96668100377218824</v>
      </c>
      <c r="Q75">
        <f t="shared" si="15"/>
        <v>0.85801929105450336</v>
      </c>
    </row>
    <row r="76" spans="1:17" x14ac:dyDescent="0.25">
      <c r="C76" s="20">
        <f t="shared" si="17"/>
        <v>151.30607604980469</v>
      </c>
      <c r="F76" s="20">
        <f t="shared" si="18"/>
        <v>134.25858052571616</v>
      </c>
      <c r="K76" s="8">
        <v>16</v>
      </c>
      <c r="L76">
        <f t="shared" si="16"/>
        <v>0.91151346889545626</v>
      </c>
      <c r="M76">
        <f t="shared" si="15"/>
        <v>1.1606515533741193</v>
      </c>
      <c r="N76">
        <f t="shared" si="15"/>
        <v>0.91646466138798977</v>
      </c>
      <c r="O76">
        <f t="shared" si="15"/>
        <v>0.6992449068399087</v>
      </c>
      <c r="P76">
        <f t="shared" si="15"/>
        <v>0.89948512479080511</v>
      </c>
      <c r="Q76">
        <f t="shared" si="15"/>
        <v>0.70844680740561083</v>
      </c>
    </row>
    <row r="77" spans="1:17" x14ac:dyDescent="0.25">
      <c r="C77" s="20">
        <f t="shared" si="17"/>
        <v>150.73261006673178</v>
      </c>
      <c r="F77" s="20">
        <f t="shared" si="18"/>
        <v>116.36329142252605</v>
      </c>
      <c r="K77" s="8">
        <v>24</v>
      </c>
      <c r="L77">
        <f t="shared" si="16"/>
        <v>0.88483293910495109</v>
      </c>
      <c r="M77">
        <f t="shared" si="15"/>
        <v>0.84803269868530595</v>
      </c>
      <c r="N77">
        <f t="shared" si="15"/>
        <v>0.72941605960874323</v>
      </c>
      <c r="O77">
        <f t="shared" si="15"/>
        <v>0.7165147824298016</v>
      </c>
      <c r="P77">
        <f t="shared" si="15"/>
        <v>0.66242883341510361</v>
      </c>
      <c r="Q77">
        <f t="shared" si="15"/>
        <v>0.81787858908763067</v>
      </c>
    </row>
    <row r="78" spans="1:17" x14ac:dyDescent="0.25">
      <c r="C78" s="20">
        <f t="shared" si="17"/>
        <v>124.18606058756511</v>
      </c>
      <c r="F78" s="20">
        <f t="shared" si="18"/>
        <v>110.79751586914062</v>
      </c>
    </row>
    <row r="79" spans="1:17" x14ac:dyDescent="0.25">
      <c r="C79" s="20"/>
    </row>
    <row r="80" spans="1:17" x14ac:dyDescent="0.25">
      <c r="A80" t="s">
        <v>123</v>
      </c>
      <c r="C80" s="21">
        <f>MAX(C72:F78)</f>
        <v>151.30607604980469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6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 s="4">
        <v>1</v>
      </c>
      <c r="C2" s="1">
        <v>1</v>
      </c>
      <c r="D2" s="1">
        <v>38</v>
      </c>
      <c r="E2" s="1">
        <v>82</v>
      </c>
      <c r="F2" s="1">
        <v>47</v>
      </c>
      <c r="G2" s="1">
        <v>57.926830291748047</v>
      </c>
      <c r="H2" s="1">
        <v>0.66234499216079712</v>
      </c>
      <c r="I2" s="1">
        <v>38.367546081542969</v>
      </c>
      <c r="J2" s="1">
        <v>4.2369866371154785</v>
      </c>
      <c r="K2" s="1">
        <v>53.43243408203125</v>
      </c>
      <c r="L2" s="1">
        <v>0.44112539291381836</v>
      </c>
      <c r="M2" s="6">
        <v>23.570402145385742</v>
      </c>
    </row>
    <row r="3" spans="1:13" x14ac:dyDescent="0.25">
      <c r="A3" t="s">
        <v>66</v>
      </c>
      <c r="B3" s="5">
        <v>2</v>
      </c>
      <c r="C3" s="2">
        <v>1</v>
      </c>
      <c r="D3" s="2">
        <v>38</v>
      </c>
      <c r="E3" s="2">
        <v>127</v>
      </c>
      <c r="F3" s="2">
        <v>511</v>
      </c>
      <c r="G3" s="2">
        <v>531.220458984375</v>
      </c>
      <c r="H3" s="2">
        <v>0.36499801278114319</v>
      </c>
      <c r="I3" s="2">
        <v>193.89442443847656</v>
      </c>
      <c r="J3" s="2">
        <v>17.205347061157227</v>
      </c>
      <c r="K3" s="2">
        <v>525.86956787109375</v>
      </c>
      <c r="L3" s="2">
        <v>0.29159623384475708</v>
      </c>
      <c r="M3" s="7">
        <v>153.34158325195312</v>
      </c>
    </row>
    <row r="4" spans="1:13" x14ac:dyDescent="0.25">
      <c r="A4" t="s">
        <v>67</v>
      </c>
      <c r="B4" s="4">
        <v>3</v>
      </c>
      <c r="C4" s="1">
        <v>1</v>
      </c>
      <c r="D4" s="1">
        <v>38</v>
      </c>
      <c r="E4" s="1">
        <v>93</v>
      </c>
      <c r="F4" s="1">
        <v>248</v>
      </c>
      <c r="G4" s="1">
        <v>252.96774291992187</v>
      </c>
      <c r="H4" s="1">
        <v>0.42483341693878174</v>
      </c>
      <c r="I4" s="1">
        <v>107.46915435791016</v>
      </c>
      <c r="J4" s="1">
        <v>11.144031524658203</v>
      </c>
      <c r="K4" s="1">
        <v>247.27711486816406</v>
      </c>
      <c r="L4" s="1">
        <v>0.32116466760635376</v>
      </c>
      <c r="M4" s="6">
        <v>79.416671752929687</v>
      </c>
    </row>
    <row r="5" spans="1:13" x14ac:dyDescent="0.25">
      <c r="A5" t="s">
        <v>68</v>
      </c>
      <c r="B5" s="5">
        <v>4</v>
      </c>
      <c r="C5" s="2">
        <v>1</v>
      </c>
      <c r="D5" s="2">
        <v>38</v>
      </c>
      <c r="E5" s="2">
        <v>97</v>
      </c>
      <c r="F5" s="2">
        <v>130</v>
      </c>
      <c r="G5" s="2">
        <v>137.02061462402344</v>
      </c>
      <c r="H5" s="2">
        <v>0.46613290905952454</v>
      </c>
      <c r="I5" s="2">
        <v>63.869819641113281</v>
      </c>
      <c r="J5" s="2">
        <v>6.4849977493286133</v>
      </c>
      <c r="K5" s="2">
        <v>133.95402526855469</v>
      </c>
      <c r="L5" s="2">
        <v>0.38023698329925537</v>
      </c>
      <c r="M5" s="7">
        <v>50.934272766113281</v>
      </c>
    </row>
    <row r="6" spans="1:13" x14ac:dyDescent="0.25">
      <c r="A6" t="s">
        <v>69</v>
      </c>
      <c r="B6" s="4">
        <v>5</v>
      </c>
      <c r="C6" s="1">
        <v>1</v>
      </c>
      <c r="D6" s="1">
        <v>38</v>
      </c>
      <c r="E6" s="1">
        <v>131</v>
      </c>
      <c r="F6" s="1">
        <v>98</v>
      </c>
      <c r="G6" s="1">
        <v>106.51145172119141</v>
      </c>
      <c r="H6" s="1">
        <v>0.53125399351119995</v>
      </c>
      <c r="I6" s="1">
        <v>56.584636688232422</v>
      </c>
      <c r="J6" s="1">
        <v>4.9438223838806152</v>
      </c>
      <c r="K6" s="1">
        <v>102.82906341552734</v>
      </c>
      <c r="L6" s="1">
        <v>0.43332898616790771</v>
      </c>
      <c r="M6" s="6">
        <v>44.558811187744141</v>
      </c>
    </row>
    <row r="7" spans="1:13" x14ac:dyDescent="0.25">
      <c r="A7" t="s">
        <v>70</v>
      </c>
      <c r="B7" s="5">
        <v>6</v>
      </c>
      <c r="C7" s="2">
        <v>1</v>
      </c>
      <c r="D7" s="2">
        <v>38</v>
      </c>
      <c r="E7" s="2">
        <v>163</v>
      </c>
      <c r="F7" s="2">
        <v>87</v>
      </c>
      <c r="G7" s="2">
        <v>92.638038635253906</v>
      </c>
      <c r="H7" s="2">
        <v>0.49353674054145813</v>
      </c>
      <c r="I7" s="2">
        <v>45.72027587890625</v>
      </c>
      <c r="J7" s="2">
        <v>3.5810883045196533</v>
      </c>
      <c r="K7" s="2">
        <v>90.258506774902344</v>
      </c>
      <c r="L7" s="2">
        <v>0.38291636109352112</v>
      </c>
      <c r="M7" s="7">
        <v>34.561458587646484</v>
      </c>
    </row>
    <row r="8" spans="1:13" x14ac:dyDescent="0.25">
      <c r="A8" t="s">
        <v>71</v>
      </c>
      <c r="B8" s="4">
        <v>7</v>
      </c>
      <c r="C8" s="1">
        <v>1</v>
      </c>
      <c r="D8" s="1">
        <v>38</v>
      </c>
      <c r="E8" s="1">
        <v>87</v>
      </c>
      <c r="F8" s="1">
        <v>90</v>
      </c>
      <c r="G8" s="1">
        <v>103.3563232421875</v>
      </c>
      <c r="H8" s="1">
        <v>0.5483052134513855</v>
      </c>
      <c r="I8" s="1">
        <v>56.670810699462891</v>
      </c>
      <c r="J8" s="1">
        <v>6.0757489204406738</v>
      </c>
      <c r="K8" s="1">
        <v>100.73417663574219</v>
      </c>
      <c r="L8" s="1">
        <v>0.46221259236335754</v>
      </c>
      <c r="M8" s="6">
        <v>46.560604095458984</v>
      </c>
    </row>
    <row r="9" spans="1:13" x14ac:dyDescent="0.25">
      <c r="A9" t="s">
        <v>62</v>
      </c>
      <c r="B9" s="5">
        <v>8</v>
      </c>
      <c r="C9" s="2">
        <v>1</v>
      </c>
      <c r="D9" s="2">
        <v>38</v>
      </c>
      <c r="E9" s="2">
        <v>57</v>
      </c>
      <c r="F9" s="2">
        <v>63</v>
      </c>
      <c r="G9" s="2">
        <v>67.491226196289063</v>
      </c>
      <c r="H9" s="2">
        <v>0.64480262994766235</v>
      </c>
      <c r="I9" s="2">
        <v>43.518520355224609</v>
      </c>
      <c r="J9" s="2">
        <v>5.7641687393188477</v>
      </c>
      <c r="K9" s="2">
        <v>64.882354736328125</v>
      </c>
      <c r="L9" s="2">
        <v>0.54526883363723755</v>
      </c>
      <c r="M9" s="7">
        <v>35.378326416015625</v>
      </c>
    </row>
    <row r="10" spans="1:13" x14ac:dyDescent="0.25">
      <c r="A10" t="s">
        <v>72</v>
      </c>
      <c r="B10" s="4">
        <v>1</v>
      </c>
      <c r="C10" s="1">
        <v>2</v>
      </c>
      <c r="D10" s="1">
        <v>38</v>
      </c>
      <c r="E10" s="1">
        <v>85</v>
      </c>
      <c r="F10" s="1">
        <v>61</v>
      </c>
      <c r="G10" s="1">
        <v>74.505882263183594</v>
      </c>
      <c r="H10" s="1">
        <v>0.61155372858047485</v>
      </c>
      <c r="I10" s="1">
        <v>45.564350128173828</v>
      </c>
      <c r="J10" s="1">
        <v>4.9421477317810059</v>
      </c>
      <c r="K10" s="1">
        <v>70.389610290527344</v>
      </c>
      <c r="L10" s="1">
        <v>0.44776228070259094</v>
      </c>
      <c r="M10" s="6">
        <v>31.517812728881836</v>
      </c>
    </row>
    <row r="11" spans="1:13" x14ac:dyDescent="0.25">
      <c r="A11" t="s">
        <v>73</v>
      </c>
      <c r="B11" s="5">
        <v>2</v>
      </c>
      <c r="C11" s="2">
        <v>2</v>
      </c>
      <c r="D11" s="2">
        <v>38</v>
      </c>
      <c r="E11" s="2">
        <v>99</v>
      </c>
      <c r="F11" s="2">
        <v>430</v>
      </c>
      <c r="G11" s="2">
        <v>419.10101318359375</v>
      </c>
      <c r="H11" s="2">
        <v>0.38772514462471008</v>
      </c>
      <c r="I11" s="2">
        <v>162.49600219726562</v>
      </c>
      <c r="J11" s="2">
        <v>16.331462860107422</v>
      </c>
      <c r="K11" s="2">
        <v>417.01123046875</v>
      </c>
      <c r="L11" s="2">
        <v>0.29744914174079895</v>
      </c>
      <c r="M11" s="7">
        <v>124.03962707519531</v>
      </c>
    </row>
    <row r="12" spans="1:13" x14ac:dyDescent="0.25">
      <c r="A12" t="s">
        <v>74</v>
      </c>
      <c r="B12" s="4">
        <v>3</v>
      </c>
      <c r="C12" s="1">
        <v>2</v>
      </c>
      <c r="D12" s="1">
        <v>38</v>
      </c>
      <c r="E12" s="1">
        <v>71</v>
      </c>
      <c r="F12" s="1">
        <v>249</v>
      </c>
      <c r="G12" s="1">
        <v>280.30984497070312</v>
      </c>
      <c r="H12" s="1">
        <v>0.66385561227798462</v>
      </c>
      <c r="I12" s="1">
        <v>186.08528137207031</v>
      </c>
      <c r="J12" s="1">
        <v>22.084259033203125</v>
      </c>
      <c r="K12" s="1">
        <v>258.19049072265625</v>
      </c>
      <c r="L12" s="1">
        <v>0.29696998000144958</v>
      </c>
      <c r="M12" s="6">
        <v>76.674819946289063</v>
      </c>
    </row>
    <row r="13" spans="1:13" x14ac:dyDescent="0.25">
      <c r="A13" t="s">
        <v>75</v>
      </c>
      <c r="B13" s="5">
        <v>4</v>
      </c>
      <c r="C13" s="2">
        <v>2</v>
      </c>
      <c r="D13" s="2">
        <v>38</v>
      </c>
      <c r="E13" s="2">
        <v>71</v>
      </c>
      <c r="F13" s="2">
        <v>106</v>
      </c>
      <c r="G13" s="2">
        <v>120.35211181640625</v>
      </c>
      <c r="H13" s="2">
        <v>0.48041290044784546</v>
      </c>
      <c r="I13" s="2">
        <v>57.818706512451172</v>
      </c>
      <c r="J13" s="2">
        <v>6.8618178367614746</v>
      </c>
      <c r="K13" s="2">
        <v>116.61904907226562</v>
      </c>
      <c r="L13" s="2">
        <v>0.36969980597496033</v>
      </c>
      <c r="M13" s="7">
        <v>43.114036560058594</v>
      </c>
    </row>
    <row r="14" spans="1:13" x14ac:dyDescent="0.25">
      <c r="A14" t="s">
        <v>76</v>
      </c>
      <c r="B14" s="4">
        <v>5</v>
      </c>
      <c r="C14" s="1">
        <v>2</v>
      </c>
      <c r="D14" s="1">
        <v>38</v>
      </c>
      <c r="E14" s="1">
        <v>82</v>
      </c>
      <c r="F14" s="1">
        <v>99</v>
      </c>
      <c r="G14" s="1">
        <v>115.13414764404297</v>
      </c>
      <c r="H14" s="1">
        <v>0.5689091682434082</v>
      </c>
      <c r="I14" s="1">
        <v>65.500877380371094</v>
      </c>
      <c r="J14" s="1">
        <v>7.2333612442016602</v>
      </c>
      <c r="K14" s="1">
        <v>109.31081390380859</v>
      </c>
      <c r="L14" s="1">
        <v>0.43152740597724915</v>
      </c>
      <c r="M14" s="6">
        <v>47.170608520507813</v>
      </c>
    </row>
    <row r="15" spans="1:13" x14ac:dyDescent="0.25">
      <c r="A15" t="s">
        <v>77</v>
      </c>
      <c r="B15" s="5">
        <v>6</v>
      </c>
      <c r="C15" s="2">
        <v>2</v>
      </c>
      <c r="D15" s="2">
        <v>38</v>
      </c>
      <c r="E15" s="2">
        <v>65</v>
      </c>
      <c r="F15" s="2">
        <v>70</v>
      </c>
      <c r="G15" s="2">
        <v>77.061538696289063</v>
      </c>
      <c r="H15" s="2">
        <v>0.51447248458862305</v>
      </c>
      <c r="I15" s="2">
        <v>39.646041870117188</v>
      </c>
      <c r="J15" s="2">
        <v>4.9174861907958984</v>
      </c>
      <c r="K15" s="2">
        <v>75.983047485351563</v>
      </c>
      <c r="L15" s="2">
        <v>0.44083523750305176</v>
      </c>
      <c r="M15" s="7">
        <v>33.496006011962891</v>
      </c>
    </row>
    <row r="16" spans="1:13" x14ac:dyDescent="0.25">
      <c r="A16" t="s">
        <v>78</v>
      </c>
      <c r="B16" s="4">
        <v>7</v>
      </c>
      <c r="C16" s="1">
        <v>2</v>
      </c>
      <c r="D16" s="1">
        <v>38</v>
      </c>
      <c r="E16" s="1">
        <v>100</v>
      </c>
      <c r="F16" s="1">
        <v>82</v>
      </c>
      <c r="G16" s="1">
        <v>89.480003356933594</v>
      </c>
      <c r="H16" s="1">
        <v>0.59762269258499146</v>
      </c>
      <c r="I16" s="1">
        <v>53.47528076171875</v>
      </c>
      <c r="J16" s="1">
        <v>5.3475279808044434</v>
      </c>
      <c r="K16" s="1">
        <v>85.022224426269531</v>
      </c>
      <c r="L16" s="1">
        <v>0.4285234808921814</v>
      </c>
      <c r="M16" s="6">
        <v>36.434017181396484</v>
      </c>
    </row>
    <row r="17" spans="1:13" x14ac:dyDescent="0.25">
      <c r="A17" t="s">
        <v>63</v>
      </c>
      <c r="B17" s="5">
        <v>8</v>
      </c>
      <c r="C17" s="2">
        <v>2</v>
      </c>
      <c r="D17" s="2">
        <v>38</v>
      </c>
      <c r="E17" s="2">
        <v>51</v>
      </c>
      <c r="F17" s="2">
        <v>65</v>
      </c>
      <c r="G17" s="2">
        <v>65.509803771972656</v>
      </c>
      <c r="H17" s="2">
        <v>0.50677019357681274</v>
      </c>
      <c r="I17" s="2">
        <v>33.198417663574219</v>
      </c>
      <c r="J17" s="2">
        <v>4.6487083435058594</v>
      </c>
      <c r="K17" s="2">
        <v>64.266670227050781</v>
      </c>
      <c r="L17" s="2">
        <v>0.40507268905639648</v>
      </c>
      <c r="M17" s="7">
        <v>26.032670974731445</v>
      </c>
    </row>
    <row r="18" spans="1:13" x14ac:dyDescent="0.25">
      <c r="A18" t="s">
        <v>79</v>
      </c>
      <c r="B18" s="4">
        <v>1</v>
      </c>
      <c r="C18" s="1">
        <v>3</v>
      </c>
      <c r="D18" s="1">
        <v>38</v>
      </c>
      <c r="E18" s="1">
        <v>82</v>
      </c>
      <c r="F18" s="1">
        <v>60</v>
      </c>
      <c r="G18" s="1">
        <v>70.304878234863281</v>
      </c>
      <c r="H18" s="1">
        <v>0.63275843858718872</v>
      </c>
      <c r="I18" s="1">
        <v>44.486003875732422</v>
      </c>
      <c r="J18" s="1">
        <v>4.9126572608947754</v>
      </c>
      <c r="K18" s="1">
        <v>66.702705383300781</v>
      </c>
      <c r="L18" s="1">
        <v>0.46531307697296143</v>
      </c>
      <c r="M18" s="6">
        <v>31.037639617919922</v>
      </c>
    </row>
    <row r="19" spans="1:13" x14ac:dyDescent="0.25">
      <c r="A19" t="s">
        <v>80</v>
      </c>
      <c r="B19" s="5">
        <v>2</v>
      </c>
      <c r="C19" s="2">
        <v>3</v>
      </c>
      <c r="D19" s="2">
        <v>38</v>
      </c>
      <c r="E19" s="2">
        <v>86</v>
      </c>
      <c r="F19" s="2">
        <v>437</v>
      </c>
      <c r="G19" s="2">
        <v>419.81396484375</v>
      </c>
      <c r="H19" s="2">
        <v>0.48569080233573914</v>
      </c>
      <c r="I19" s="2">
        <v>203.8997802734375</v>
      </c>
      <c r="J19" s="2">
        <v>21.987077713012695</v>
      </c>
      <c r="K19" s="2">
        <v>413.74359130859375</v>
      </c>
      <c r="L19" s="2">
        <v>0.39882186055183411</v>
      </c>
      <c r="M19" s="7">
        <v>165.00999450683594</v>
      </c>
    </row>
    <row r="20" spans="1:13" x14ac:dyDescent="0.25">
      <c r="A20" s="3" t="s">
        <v>119</v>
      </c>
      <c r="B20" s="4">
        <v>3</v>
      </c>
      <c r="C20" s="1">
        <v>3</v>
      </c>
      <c r="D20" s="1">
        <v>38</v>
      </c>
      <c r="E20" s="1">
        <v>64</v>
      </c>
      <c r="F20" s="1">
        <v>240.5</v>
      </c>
      <c r="G20" s="1">
        <v>258.3125</v>
      </c>
      <c r="H20" s="1">
        <v>0.41913524270057678</v>
      </c>
      <c r="I20" s="1">
        <v>108.26787567138672</v>
      </c>
      <c r="J20" s="1">
        <v>13.53348445892334</v>
      </c>
      <c r="K20" s="1">
        <v>253.91378784179687</v>
      </c>
      <c r="L20" s="1">
        <v>0.33362403512001038</v>
      </c>
      <c r="M20" s="6">
        <v>84.711746215820312</v>
      </c>
    </row>
    <row r="21" spans="1:13" x14ac:dyDescent="0.25">
      <c r="A21" t="s">
        <v>81</v>
      </c>
      <c r="B21" s="5">
        <v>4</v>
      </c>
      <c r="C21" s="2">
        <v>3</v>
      </c>
      <c r="D21" s="2">
        <v>38</v>
      </c>
      <c r="E21" s="2">
        <v>51</v>
      </c>
      <c r="F21" s="2">
        <v>116</v>
      </c>
      <c r="G21" s="2">
        <v>147.92156982421875</v>
      </c>
      <c r="H21" s="2">
        <v>0.72797757387161255</v>
      </c>
      <c r="I21" s="2">
        <v>107.68357849121094</v>
      </c>
      <c r="J21" s="2">
        <v>15.078717231750488</v>
      </c>
      <c r="K21" s="2">
        <v>133.95555114746094</v>
      </c>
      <c r="L21" s="2">
        <v>0.43696847558021545</v>
      </c>
      <c r="M21" s="7">
        <v>58.534355163574219</v>
      </c>
    </row>
    <row r="22" spans="1:13" x14ac:dyDescent="0.25">
      <c r="A22" t="s">
        <v>82</v>
      </c>
      <c r="B22" s="4">
        <v>5</v>
      </c>
      <c r="C22" s="1">
        <v>3</v>
      </c>
      <c r="D22" s="1">
        <v>38</v>
      </c>
      <c r="E22" s="1">
        <v>61</v>
      </c>
      <c r="F22" s="1">
        <v>88</v>
      </c>
      <c r="G22" s="1">
        <v>98.7213134765625</v>
      </c>
      <c r="H22" s="1">
        <v>0.48461118340492249</v>
      </c>
      <c r="I22" s="1">
        <v>47.841449737548828</v>
      </c>
      <c r="J22" s="1">
        <v>6.1254701614379883</v>
      </c>
      <c r="K22" s="1">
        <v>96.690910339355469</v>
      </c>
      <c r="L22" s="1">
        <v>0.4154374897480011</v>
      </c>
      <c r="M22" s="6">
        <v>40.169029235839844</v>
      </c>
    </row>
    <row r="23" spans="1:13" x14ac:dyDescent="0.25">
      <c r="A23" t="s">
        <v>83</v>
      </c>
      <c r="B23" s="5">
        <v>6</v>
      </c>
      <c r="C23" s="2">
        <v>3</v>
      </c>
      <c r="D23" s="2">
        <v>38</v>
      </c>
      <c r="E23" s="2">
        <v>55</v>
      </c>
      <c r="F23" s="2">
        <v>68</v>
      </c>
      <c r="G23" s="2">
        <v>84.400001525878906</v>
      </c>
      <c r="H23" s="2">
        <v>0.84734618663787842</v>
      </c>
      <c r="I23" s="2">
        <v>71.516014099121094</v>
      </c>
      <c r="J23" s="2">
        <v>9.6432180404663086</v>
      </c>
      <c r="K23" s="2">
        <v>76</v>
      </c>
      <c r="L23" s="2">
        <v>0.51725339889526367</v>
      </c>
      <c r="M23" s="7">
        <v>39.311256408691406</v>
      </c>
    </row>
    <row r="24" spans="1:13" x14ac:dyDescent="0.25">
      <c r="A24" t="s">
        <v>84</v>
      </c>
      <c r="B24" s="4">
        <v>7</v>
      </c>
      <c r="C24" s="1">
        <v>3</v>
      </c>
      <c r="D24" s="1">
        <v>38</v>
      </c>
      <c r="E24" s="1">
        <v>88</v>
      </c>
      <c r="F24" s="1">
        <v>83</v>
      </c>
      <c r="G24" s="1">
        <v>99.113639831542969</v>
      </c>
      <c r="H24" s="1">
        <v>0.63417243957519531</v>
      </c>
      <c r="I24" s="1">
        <v>62.855140686035156</v>
      </c>
      <c r="J24" s="1">
        <v>6.7003803253173828</v>
      </c>
      <c r="K24" s="1">
        <v>94.1875</v>
      </c>
      <c r="L24" s="1">
        <v>0.5152772068977356</v>
      </c>
      <c r="M24" s="6">
        <v>48.532669067382813</v>
      </c>
    </row>
    <row r="26" spans="1:13" x14ac:dyDescent="0.25">
      <c r="A26" t="s">
        <v>85</v>
      </c>
      <c r="B26" s="5">
        <v>1</v>
      </c>
      <c r="C26" s="2">
        <v>4</v>
      </c>
      <c r="D26" s="2">
        <v>38</v>
      </c>
      <c r="E26" s="2">
        <v>90</v>
      </c>
      <c r="F26" s="2">
        <v>67</v>
      </c>
      <c r="G26" s="2">
        <v>73.966667175292969</v>
      </c>
      <c r="H26" s="2">
        <v>0.62249737977981567</v>
      </c>
      <c r="I26" s="2">
        <v>46.044055938720703</v>
      </c>
      <c r="J26" s="2">
        <v>4.8534698486328125</v>
      </c>
      <c r="K26" s="2">
        <v>69.987503051757812</v>
      </c>
      <c r="L26" s="2">
        <v>0.460735023021698</v>
      </c>
      <c r="M26" s="7">
        <v>32.245693206787109</v>
      </c>
    </row>
    <row r="27" spans="1:13" x14ac:dyDescent="0.25">
      <c r="A27" t="s">
        <v>86</v>
      </c>
      <c r="B27" s="4">
        <v>2</v>
      </c>
      <c r="C27" s="1">
        <v>4</v>
      </c>
      <c r="D27" s="1">
        <v>38</v>
      </c>
      <c r="E27" s="1">
        <v>64</v>
      </c>
      <c r="F27" s="1">
        <v>144</v>
      </c>
      <c r="G27" s="1">
        <v>147.515625</v>
      </c>
      <c r="H27" s="1">
        <v>0.45934805274009705</v>
      </c>
      <c r="I27" s="1">
        <v>67.761016845703125</v>
      </c>
      <c r="J27" s="1">
        <v>8.4701271057128906</v>
      </c>
      <c r="K27" s="1">
        <v>146.31034851074219</v>
      </c>
      <c r="L27" s="1">
        <v>0.39577043056488037</v>
      </c>
      <c r="M27" s="6">
        <v>57.905307769775391</v>
      </c>
    </row>
    <row r="28" spans="1:13" x14ac:dyDescent="0.25">
      <c r="A28" s="3" t="s">
        <v>120</v>
      </c>
      <c r="B28" s="5">
        <v>3</v>
      </c>
      <c r="C28" s="2">
        <v>4</v>
      </c>
      <c r="D28" s="2">
        <v>38</v>
      </c>
      <c r="E28" s="2">
        <v>66</v>
      </c>
      <c r="F28" s="2">
        <v>99</v>
      </c>
      <c r="G28" s="2">
        <v>110.65151214599609</v>
      </c>
      <c r="H28" s="2">
        <v>0.56402909755706787</v>
      </c>
      <c r="I28" s="2">
        <v>62.410671234130859</v>
      </c>
      <c r="J28" s="2">
        <v>7.682222843170166</v>
      </c>
      <c r="K28" s="2">
        <v>105.36666870117187</v>
      </c>
      <c r="L28" s="2">
        <v>0.40913161635398865</v>
      </c>
      <c r="M28" s="7">
        <v>43.108837127685547</v>
      </c>
    </row>
    <row r="29" spans="1:13" x14ac:dyDescent="0.25">
      <c r="A29" t="s">
        <v>87</v>
      </c>
      <c r="B29" s="4">
        <v>4</v>
      </c>
      <c r="C29" s="1">
        <v>4</v>
      </c>
      <c r="D29" s="1">
        <v>38</v>
      </c>
      <c r="E29" s="1">
        <v>40</v>
      </c>
      <c r="F29" s="1">
        <v>57.5</v>
      </c>
      <c r="G29" s="1">
        <v>74.900001525878906</v>
      </c>
      <c r="H29" s="1">
        <v>0.72085225582122803</v>
      </c>
      <c r="I29" s="1">
        <v>53.991832733154297</v>
      </c>
      <c r="J29" s="1">
        <v>8.5368585586547852</v>
      </c>
      <c r="K29" s="1">
        <v>70.222221374511719</v>
      </c>
      <c r="L29" s="1">
        <v>0.56525111198425293</v>
      </c>
      <c r="M29" s="6">
        <v>39.693187713623047</v>
      </c>
    </row>
    <row r="30" spans="1:13" x14ac:dyDescent="0.25">
      <c r="A30" t="s">
        <v>88</v>
      </c>
      <c r="B30" s="5">
        <v>5</v>
      </c>
      <c r="C30" s="2">
        <v>4</v>
      </c>
      <c r="D30" s="2">
        <v>38</v>
      </c>
      <c r="E30" s="2">
        <v>46</v>
      </c>
      <c r="F30" s="2">
        <v>65</v>
      </c>
      <c r="G30" s="2">
        <v>79.456520080566406</v>
      </c>
      <c r="H30" s="2">
        <v>0.65569096803665161</v>
      </c>
      <c r="I30" s="2">
        <v>52.098926544189453</v>
      </c>
      <c r="J30" s="2">
        <v>7.6815676689147949</v>
      </c>
      <c r="K30" s="2">
        <v>75.095237731933594</v>
      </c>
      <c r="L30" s="2">
        <v>0.50569754838943481</v>
      </c>
      <c r="M30" s="7">
        <v>37.975479125976563</v>
      </c>
    </row>
    <row r="31" spans="1:13" x14ac:dyDescent="0.25">
      <c r="A31" t="s">
        <v>89</v>
      </c>
      <c r="B31" s="4">
        <v>6</v>
      </c>
      <c r="C31" s="1">
        <v>4</v>
      </c>
      <c r="D31" s="1">
        <v>38</v>
      </c>
      <c r="E31" s="1">
        <v>38</v>
      </c>
      <c r="F31" s="1">
        <v>45</v>
      </c>
      <c r="G31" s="1">
        <v>67.789474487304687</v>
      </c>
      <c r="H31" s="1">
        <v>0.93928509950637817</v>
      </c>
      <c r="I31" s="1">
        <v>63.67364501953125</v>
      </c>
      <c r="J31" s="1">
        <v>10.329229354858398</v>
      </c>
      <c r="K31" s="1">
        <v>59.970588684082031</v>
      </c>
      <c r="L31" s="1">
        <v>0.65403938293457031</v>
      </c>
      <c r="M31" s="6">
        <v>39.223125457763672</v>
      </c>
    </row>
    <row r="32" spans="1:13" x14ac:dyDescent="0.25">
      <c r="A32" t="s">
        <v>90</v>
      </c>
      <c r="B32" s="5">
        <v>7</v>
      </c>
      <c r="C32" s="2">
        <v>4</v>
      </c>
      <c r="D32" s="2">
        <v>38</v>
      </c>
      <c r="E32" s="2">
        <v>80</v>
      </c>
      <c r="F32" s="2">
        <v>50.5</v>
      </c>
      <c r="G32" s="2">
        <v>64.237503051757812</v>
      </c>
      <c r="H32" s="2">
        <v>0.84731554985046387</v>
      </c>
      <c r="I32" s="2">
        <v>54.429431915283203</v>
      </c>
      <c r="J32" s="2">
        <v>6.085395336151123</v>
      </c>
      <c r="K32" s="2">
        <v>57.930557250976563</v>
      </c>
      <c r="L32" s="2">
        <v>0.60104340314865112</v>
      </c>
      <c r="M32" s="7">
        <v>34.818775177001953</v>
      </c>
    </row>
    <row r="34" spans="1:13" x14ac:dyDescent="0.25">
      <c r="A34" t="s">
        <v>91</v>
      </c>
      <c r="B34" s="4">
        <v>1</v>
      </c>
      <c r="C34" s="1">
        <v>5</v>
      </c>
      <c r="D34" s="1">
        <v>38</v>
      </c>
      <c r="E34" s="1">
        <v>63</v>
      </c>
      <c r="F34" s="1">
        <v>56</v>
      </c>
      <c r="G34" s="1">
        <v>70.317459106445313</v>
      </c>
      <c r="H34" s="1">
        <v>0.68833291530609131</v>
      </c>
      <c r="I34" s="1">
        <v>48.401821136474609</v>
      </c>
      <c r="J34" s="1">
        <v>6.0980563163757324</v>
      </c>
      <c r="K34" s="1">
        <v>67.368423461914062</v>
      </c>
      <c r="L34" s="1">
        <v>0.59415167570114136</v>
      </c>
      <c r="M34" s="6">
        <v>40.027057647705078</v>
      </c>
    </row>
    <row r="35" spans="1:13" x14ac:dyDescent="0.25">
      <c r="A35" t="s">
        <v>92</v>
      </c>
      <c r="B35" s="5">
        <v>2</v>
      </c>
      <c r="C35" s="2">
        <v>5</v>
      </c>
      <c r="D35" s="2">
        <v>38</v>
      </c>
      <c r="E35" s="2">
        <v>75</v>
      </c>
      <c r="F35" s="2">
        <v>89</v>
      </c>
      <c r="G35" s="2">
        <v>110.26667022705078</v>
      </c>
      <c r="H35" s="2">
        <v>0.75251144170761108</v>
      </c>
      <c r="I35" s="2">
        <v>82.9769287109375</v>
      </c>
      <c r="J35" s="2">
        <v>9.5813503265380859</v>
      </c>
      <c r="K35" s="2">
        <v>99.686569213867188</v>
      </c>
      <c r="L35" s="2">
        <v>0.42276275157928467</v>
      </c>
      <c r="M35" s="7">
        <v>42.143768310546875</v>
      </c>
    </row>
    <row r="36" spans="1:13" x14ac:dyDescent="0.25">
      <c r="A36" t="s">
        <v>93</v>
      </c>
      <c r="B36" s="4">
        <v>3</v>
      </c>
      <c r="C36" s="1">
        <v>5</v>
      </c>
      <c r="D36" s="1">
        <v>38</v>
      </c>
      <c r="E36" s="1">
        <v>70</v>
      </c>
      <c r="F36" s="1">
        <v>97</v>
      </c>
      <c r="G36" s="1">
        <v>126.30000305175781</v>
      </c>
      <c r="H36" s="1">
        <v>0.60178017616271973</v>
      </c>
      <c r="I36" s="1">
        <v>76.004837036132813</v>
      </c>
      <c r="J36" s="1">
        <v>9.084315299987793</v>
      </c>
      <c r="K36" s="1">
        <v>122.96774291992187</v>
      </c>
      <c r="L36" s="1">
        <v>0.52604550123214722</v>
      </c>
      <c r="M36" s="6">
        <v>64.686622619628906</v>
      </c>
    </row>
    <row r="37" spans="1:13" x14ac:dyDescent="0.25">
      <c r="A37" t="s">
        <v>94</v>
      </c>
      <c r="B37" s="5">
        <v>4</v>
      </c>
      <c r="C37" s="2">
        <v>5</v>
      </c>
      <c r="D37" s="2">
        <v>38</v>
      </c>
      <c r="E37" s="2">
        <v>39</v>
      </c>
      <c r="F37" s="2">
        <v>55</v>
      </c>
      <c r="G37" s="2">
        <v>62.717948913574219</v>
      </c>
      <c r="H37" s="2">
        <v>0.75938969850540161</v>
      </c>
      <c r="I37" s="2">
        <v>47.627361297607422</v>
      </c>
      <c r="J37" s="2">
        <v>7.6264815330505371</v>
      </c>
      <c r="K37" s="2">
        <v>58.228572845458984</v>
      </c>
      <c r="L37" s="2">
        <v>0.62781953811645508</v>
      </c>
      <c r="M37" s="7">
        <v>36.557033538818359</v>
      </c>
    </row>
    <row r="38" spans="1:13" x14ac:dyDescent="0.25">
      <c r="A38" t="s">
        <v>95</v>
      </c>
      <c r="B38" s="4">
        <v>5</v>
      </c>
      <c r="C38" s="1">
        <v>5</v>
      </c>
      <c r="D38" s="1">
        <v>38</v>
      </c>
      <c r="E38" s="1">
        <v>38</v>
      </c>
      <c r="F38" s="1">
        <v>63.5</v>
      </c>
      <c r="G38" s="1">
        <v>72.289474487304687</v>
      </c>
      <c r="H38" s="1">
        <v>0.56210261583328247</v>
      </c>
      <c r="I38" s="1">
        <v>40.634101867675781</v>
      </c>
      <c r="J38" s="1">
        <v>6.5917215347290039</v>
      </c>
      <c r="K38" s="1">
        <v>69.411766052246094</v>
      </c>
      <c r="L38" s="1">
        <v>0.47183316946029663</v>
      </c>
      <c r="M38" s="6">
        <v>32.750774383544922</v>
      </c>
    </row>
    <row r="39" spans="1:13" x14ac:dyDescent="0.25">
      <c r="A39" t="s">
        <v>96</v>
      </c>
      <c r="B39" s="5">
        <v>6</v>
      </c>
      <c r="C39" s="2">
        <v>5</v>
      </c>
      <c r="D39" s="2">
        <v>38</v>
      </c>
      <c r="E39" s="2">
        <v>50</v>
      </c>
      <c r="F39" s="2">
        <v>66.5</v>
      </c>
      <c r="G39" s="2">
        <v>92.459999084472656</v>
      </c>
      <c r="H39" s="2">
        <v>1.3284962177276611</v>
      </c>
      <c r="I39" s="2">
        <v>122.83275604248047</v>
      </c>
      <c r="J39" s="2">
        <v>17.371175765991211</v>
      </c>
      <c r="K39" s="2">
        <v>73.318183898925781</v>
      </c>
      <c r="L39" s="2">
        <v>0.55637764930725098</v>
      </c>
      <c r="M39" s="7">
        <v>40.792594909667969</v>
      </c>
    </row>
    <row r="40" spans="1:13" x14ac:dyDescent="0.25">
      <c r="A40" t="s">
        <v>97</v>
      </c>
      <c r="B40" s="4">
        <v>7</v>
      </c>
      <c r="C40" s="1">
        <v>5</v>
      </c>
      <c r="D40" s="1">
        <v>38</v>
      </c>
      <c r="E40" s="1">
        <v>89</v>
      </c>
      <c r="F40" s="1">
        <v>45</v>
      </c>
      <c r="G40" s="1">
        <v>55.044944763183594</v>
      </c>
      <c r="H40" s="1">
        <v>0.65329903364181519</v>
      </c>
      <c r="I40" s="1">
        <v>35.960807800292969</v>
      </c>
      <c r="J40" s="1">
        <v>3.8118381500244141</v>
      </c>
      <c r="K40" s="1">
        <v>52.814815521240234</v>
      </c>
      <c r="L40" s="1">
        <v>0.54251271486282349</v>
      </c>
      <c r="M40" s="6">
        <v>28.6527099609375</v>
      </c>
    </row>
    <row r="42" spans="1:13" x14ac:dyDescent="0.25">
      <c r="A42" t="s">
        <v>98</v>
      </c>
      <c r="B42" s="5">
        <v>1</v>
      </c>
      <c r="C42" s="2">
        <v>6</v>
      </c>
      <c r="D42" s="2">
        <v>38</v>
      </c>
      <c r="E42" s="2">
        <v>101</v>
      </c>
      <c r="F42" s="2">
        <v>53</v>
      </c>
      <c r="G42" s="2">
        <v>64.742576599121094</v>
      </c>
      <c r="H42" s="2">
        <v>0.8361169695854187</v>
      </c>
      <c r="I42" s="2">
        <v>54.132366180419922</v>
      </c>
      <c r="J42" s="2">
        <v>5.3863716125488281</v>
      </c>
      <c r="K42" s="2">
        <v>59.406593322753906</v>
      </c>
      <c r="L42" s="2">
        <v>0.50198030471801758</v>
      </c>
      <c r="M42" s="7">
        <v>29.820938110351563</v>
      </c>
    </row>
    <row r="43" spans="1:13" x14ac:dyDescent="0.25">
      <c r="A43" t="s">
        <v>99</v>
      </c>
      <c r="B43" s="4">
        <v>2</v>
      </c>
      <c r="C43" s="1">
        <v>6</v>
      </c>
      <c r="D43" s="1">
        <v>38</v>
      </c>
      <c r="E43" s="1">
        <v>82</v>
      </c>
      <c r="F43" s="1">
        <v>105</v>
      </c>
      <c r="G43" s="1">
        <v>120.02439117431641</v>
      </c>
      <c r="H43" s="1">
        <v>0.4387703537940979</v>
      </c>
      <c r="I43" s="1">
        <v>52.663143157958984</v>
      </c>
      <c r="J43" s="1">
        <v>5.815671443939209</v>
      </c>
      <c r="K43" s="1">
        <v>117.43243408203125</v>
      </c>
      <c r="L43" s="1">
        <v>0.37732824683189392</v>
      </c>
      <c r="M43" s="6">
        <v>44.310573577880859</v>
      </c>
    </row>
    <row r="44" spans="1:13" x14ac:dyDescent="0.25">
      <c r="A44" t="s">
        <v>100</v>
      </c>
      <c r="B44" s="5">
        <v>3</v>
      </c>
      <c r="C44" s="2">
        <v>6</v>
      </c>
      <c r="D44" s="2">
        <v>38</v>
      </c>
      <c r="E44" s="2">
        <v>30</v>
      </c>
      <c r="F44" s="2">
        <v>97.5</v>
      </c>
      <c r="G44" s="2">
        <v>104.86666870117187</v>
      </c>
      <c r="H44" s="2">
        <v>0.67168551683425903</v>
      </c>
      <c r="I44" s="2">
        <v>70.437416076660156</v>
      </c>
      <c r="J44" s="2">
        <v>12.860054016113281</v>
      </c>
      <c r="K44" s="2">
        <v>98.076919555664062</v>
      </c>
      <c r="L44" s="2">
        <v>0.48703473806381226</v>
      </c>
      <c r="M44" s="7">
        <v>47.766868591308594</v>
      </c>
    </row>
    <row r="45" spans="1:13" x14ac:dyDescent="0.25">
      <c r="A45" t="s">
        <v>101</v>
      </c>
      <c r="B45" s="4">
        <v>4</v>
      </c>
      <c r="C45" s="1">
        <v>6</v>
      </c>
      <c r="D45" s="1">
        <v>38</v>
      </c>
      <c r="E45" s="1">
        <v>39</v>
      </c>
      <c r="F45" s="1">
        <v>40</v>
      </c>
      <c r="G45" s="1">
        <v>55.051280975341797</v>
      </c>
      <c r="H45" s="1">
        <v>0.75219589471817017</v>
      </c>
      <c r="I45" s="1">
        <v>41.409347534179688</v>
      </c>
      <c r="J45" s="1">
        <v>6.6308026313781738</v>
      </c>
      <c r="K45" s="1">
        <v>51.25714111328125</v>
      </c>
      <c r="L45" s="1">
        <v>0.60418897867202759</v>
      </c>
      <c r="M45" s="6">
        <v>30.968999862670898</v>
      </c>
    </row>
    <row r="46" spans="1:13" x14ac:dyDescent="0.25">
      <c r="A46" t="s">
        <v>102</v>
      </c>
      <c r="B46" s="5">
        <v>5</v>
      </c>
      <c r="C46" s="2">
        <v>6</v>
      </c>
      <c r="D46" s="2">
        <v>38</v>
      </c>
      <c r="E46" s="2">
        <v>28</v>
      </c>
      <c r="F46" s="2">
        <v>66.5</v>
      </c>
      <c r="G46" s="2">
        <v>66.178573608398438</v>
      </c>
      <c r="H46" s="2">
        <v>0.61110490560531616</v>
      </c>
      <c r="I46" s="2">
        <v>40.442050933837891</v>
      </c>
      <c r="J46" s="2">
        <v>7.642829418182373</v>
      </c>
      <c r="K46" s="2">
        <v>64.538459777832031</v>
      </c>
      <c r="L46" s="2">
        <v>0.53287547826766968</v>
      </c>
      <c r="M46" s="7">
        <v>34.390964508056641</v>
      </c>
    </row>
    <row r="47" spans="1:13" x14ac:dyDescent="0.25">
      <c r="A47" t="s">
        <v>103</v>
      </c>
      <c r="B47" s="4">
        <v>6</v>
      </c>
      <c r="C47" s="1">
        <v>6</v>
      </c>
      <c r="D47" s="1">
        <v>38</v>
      </c>
      <c r="E47" s="1">
        <v>50</v>
      </c>
      <c r="F47" s="1">
        <v>59</v>
      </c>
      <c r="G47" s="1">
        <v>67</v>
      </c>
      <c r="H47" s="1">
        <v>0.5953601598739624</v>
      </c>
      <c r="I47" s="1">
        <v>39.889133453369141</v>
      </c>
      <c r="J47" s="1">
        <v>5.6411752700805664</v>
      </c>
      <c r="K47" s="1">
        <v>64.727272033691406</v>
      </c>
      <c r="L47" s="1">
        <v>0.4807702898979187</v>
      </c>
      <c r="M47" s="6">
        <v>31.118949890136719</v>
      </c>
    </row>
    <row r="48" spans="1:13" x14ac:dyDescent="0.25">
      <c r="A48" t="s">
        <v>104</v>
      </c>
      <c r="B48" s="5">
        <v>7</v>
      </c>
      <c r="C48" s="2">
        <v>6</v>
      </c>
      <c r="D48" s="2">
        <v>38</v>
      </c>
      <c r="E48" s="2">
        <v>83</v>
      </c>
      <c r="F48" s="2">
        <v>45</v>
      </c>
      <c r="G48" s="2">
        <v>58.168674468994141</v>
      </c>
      <c r="H48" s="2">
        <v>0.95982974767684937</v>
      </c>
      <c r="I48" s="2">
        <v>55.832027435302734</v>
      </c>
      <c r="J48" s="2">
        <v>6.1283612251281738</v>
      </c>
      <c r="K48" s="2">
        <v>50.85333251953125</v>
      </c>
      <c r="L48" s="2">
        <v>0.60199415683746338</v>
      </c>
      <c r="M48" s="7">
        <v>30.613410949707031</v>
      </c>
    </row>
    <row r="52" spans="1:17" x14ac:dyDescent="0.25">
      <c r="A52" t="s">
        <v>105</v>
      </c>
      <c r="B52" s="9" t="s">
        <v>107</v>
      </c>
      <c r="C52" s="22" t="s">
        <v>108</v>
      </c>
      <c r="D52" s="22"/>
      <c r="E52" s="22"/>
      <c r="F52" s="22" t="s">
        <v>109</v>
      </c>
      <c r="G52" s="22"/>
      <c r="H52" s="22"/>
      <c r="J52" t="s">
        <v>110</v>
      </c>
      <c r="K52" s="9" t="s">
        <v>107</v>
      </c>
      <c r="L52" s="22" t="s">
        <v>108</v>
      </c>
      <c r="M52" s="22"/>
      <c r="N52" s="22"/>
      <c r="O52" s="22" t="s">
        <v>109</v>
      </c>
      <c r="P52" s="22"/>
      <c r="Q52" s="22"/>
    </row>
    <row r="53" spans="1:17" x14ac:dyDescent="0.25">
      <c r="B53" s="8">
        <v>0</v>
      </c>
      <c r="C53" s="1">
        <f>K2</f>
        <v>53.43243408203125</v>
      </c>
      <c r="D53" s="1">
        <f>K10</f>
        <v>70.389610290527344</v>
      </c>
      <c r="E53" s="1">
        <f>K18</f>
        <v>66.702705383300781</v>
      </c>
      <c r="F53" s="1">
        <f>K26</f>
        <v>69.987503051757812</v>
      </c>
      <c r="G53" s="1">
        <f>K34</f>
        <v>67.368423461914062</v>
      </c>
      <c r="H53" s="1">
        <f>K42</f>
        <v>59.406593322753906</v>
      </c>
      <c r="K53" s="8">
        <v>0</v>
      </c>
      <c r="L53">
        <f>C53/$C$62</f>
        <v>0.84134634713600509</v>
      </c>
      <c r="M53">
        <f t="shared" ref="M53:N59" si="0">D53/$C$62</f>
        <v>1.1083538025488879</v>
      </c>
      <c r="N53">
        <f t="shared" si="0"/>
        <v>1.0502998503151071</v>
      </c>
      <c r="O53">
        <f>F53/$F$62</f>
        <v>1.0670858928307139</v>
      </c>
      <c r="P53">
        <f t="shared" ref="P53:Q59" si="1">G53/$F$62</f>
        <v>1.0271532940000869</v>
      </c>
      <c r="Q53">
        <f t="shared" si="1"/>
        <v>0.90576081316919932</v>
      </c>
    </row>
    <row r="54" spans="1:17" x14ac:dyDescent="0.25">
      <c r="B54" s="8">
        <v>0.25</v>
      </c>
      <c r="C54" s="1">
        <f t="shared" ref="C54:C59" si="2">K3</f>
        <v>525.86956787109375</v>
      </c>
      <c r="D54" s="1">
        <f t="shared" ref="D54:D59" si="3">K11</f>
        <v>417.01123046875</v>
      </c>
      <c r="E54" s="1">
        <f t="shared" ref="E54:E59" si="4">K19</f>
        <v>413.74359130859375</v>
      </c>
      <c r="F54" s="1">
        <f t="shared" ref="F54:F59" si="5">K27</f>
        <v>146.31034851074219</v>
      </c>
      <c r="G54" s="1">
        <f t="shared" ref="G54:G59" si="6">K35</f>
        <v>99.686569213867188</v>
      </c>
      <c r="H54" s="1">
        <f t="shared" ref="H54:H59" si="7">K43</f>
        <v>117.43243408203125</v>
      </c>
      <c r="K54" s="8">
        <v>0.25</v>
      </c>
      <c r="L54">
        <f t="shared" ref="L54:L59" si="8">C54/$C$62</f>
        <v>8.2803347367459992</v>
      </c>
      <c r="M54">
        <f t="shared" si="0"/>
        <v>6.5662529041992661</v>
      </c>
      <c r="N54">
        <f t="shared" si="0"/>
        <v>6.5148007044560288</v>
      </c>
      <c r="O54">
        <f t="shared" ref="O54:O59" si="9">F54/$F$62</f>
        <v>2.2307655233177655</v>
      </c>
      <c r="P54">
        <f t="shared" si="1"/>
        <v>1.51990179781301</v>
      </c>
      <c r="Q54">
        <f t="shared" si="1"/>
        <v>1.7904695596446336</v>
      </c>
    </row>
    <row r="55" spans="1:17" x14ac:dyDescent="0.25">
      <c r="B55" s="8">
        <v>1</v>
      </c>
      <c r="C55" s="1">
        <f t="shared" si="2"/>
        <v>247.27711486816406</v>
      </c>
      <c r="D55" s="1">
        <f t="shared" si="3"/>
        <v>258.19049072265625</v>
      </c>
      <c r="E55" s="1">
        <f t="shared" si="4"/>
        <v>253.91378784179687</v>
      </c>
      <c r="F55" s="1">
        <f t="shared" si="5"/>
        <v>105.36666870117187</v>
      </c>
      <c r="G55" s="1">
        <f t="shared" si="6"/>
        <v>122.96774291992187</v>
      </c>
      <c r="H55" s="1">
        <f t="shared" si="7"/>
        <v>98.076919555664062</v>
      </c>
      <c r="K55" s="8">
        <v>1</v>
      </c>
      <c r="L55">
        <f t="shared" si="8"/>
        <v>3.8936219339224092</v>
      </c>
      <c r="M55">
        <f t="shared" si="0"/>
        <v>4.0654637949164805</v>
      </c>
      <c r="N55">
        <f t="shared" si="0"/>
        <v>3.9981228921780234</v>
      </c>
      <c r="O55">
        <f t="shared" si="9"/>
        <v>1.6065051736799187</v>
      </c>
      <c r="P55">
        <f t="shared" si="1"/>
        <v>1.8748653405457771</v>
      </c>
      <c r="Q55">
        <f t="shared" si="1"/>
        <v>1.4953597814847792</v>
      </c>
    </row>
    <row r="56" spans="1:17" x14ac:dyDescent="0.25">
      <c r="B56" s="8">
        <v>4</v>
      </c>
      <c r="C56" s="1">
        <f t="shared" si="2"/>
        <v>133.95402526855469</v>
      </c>
      <c r="D56" s="1">
        <f t="shared" si="3"/>
        <v>116.61904907226562</v>
      </c>
      <c r="E56" s="1">
        <f t="shared" si="4"/>
        <v>133.95555114746094</v>
      </c>
      <c r="F56" s="1">
        <f t="shared" si="5"/>
        <v>70.222221374511719</v>
      </c>
      <c r="G56" s="1">
        <f t="shared" si="6"/>
        <v>58.228572845458984</v>
      </c>
      <c r="H56" s="1">
        <f t="shared" si="7"/>
        <v>51.25714111328125</v>
      </c>
      <c r="K56" s="8">
        <v>4</v>
      </c>
      <c r="L56">
        <f t="shared" si="8"/>
        <v>2.1092381767755359</v>
      </c>
      <c r="M56">
        <f t="shared" si="0"/>
        <v>1.8362818881279619</v>
      </c>
      <c r="N56">
        <f t="shared" si="0"/>
        <v>2.1092622032430928</v>
      </c>
      <c r="O56">
        <f t="shared" si="9"/>
        <v>1.0706645976005404</v>
      </c>
      <c r="P56">
        <f t="shared" si="1"/>
        <v>0.88779976329637433</v>
      </c>
      <c r="Q56">
        <f t="shared" si="1"/>
        <v>0.78150769500044148</v>
      </c>
    </row>
    <row r="57" spans="1:17" x14ac:dyDescent="0.25">
      <c r="B57" s="8">
        <v>8</v>
      </c>
      <c r="C57" s="1">
        <f t="shared" si="2"/>
        <v>102.82906341552734</v>
      </c>
      <c r="D57" s="1">
        <f t="shared" si="3"/>
        <v>109.31081390380859</v>
      </c>
      <c r="E57" s="1">
        <f t="shared" si="4"/>
        <v>96.690910339355469</v>
      </c>
      <c r="F57" s="1">
        <f t="shared" si="5"/>
        <v>75.095237731933594</v>
      </c>
      <c r="G57" s="1">
        <f t="shared" si="6"/>
        <v>69.411766052246094</v>
      </c>
      <c r="H57" s="1">
        <f t="shared" si="7"/>
        <v>64.538459777832031</v>
      </c>
      <c r="K57" s="8">
        <v>8</v>
      </c>
      <c r="L57">
        <f t="shared" si="8"/>
        <v>1.6191449700990612</v>
      </c>
      <c r="M57">
        <f t="shared" si="0"/>
        <v>1.7212065211036478</v>
      </c>
      <c r="N57">
        <f t="shared" si="0"/>
        <v>1.5224936990588833</v>
      </c>
      <c r="O57">
        <f t="shared" si="9"/>
        <v>1.1449625334290654</v>
      </c>
      <c r="P57">
        <f t="shared" si="1"/>
        <v>1.0583077423985532</v>
      </c>
      <c r="Q57">
        <f t="shared" si="1"/>
        <v>0.98400538626184508</v>
      </c>
    </row>
    <row r="58" spans="1:17" x14ac:dyDescent="0.25">
      <c r="B58" s="8">
        <v>16</v>
      </c>
      <c r="C58" s="1">
        <f t="shared" si="2"/>
        <v>90.258506774902344</v>
      </c>
      <c r="D58" s="1">
        <f t="shared" si="3"/>
        <v>75.983047485351563</v>
      </c>
      <c r="E58" s="1">
        <f t="shared" si="4"/>
        <v>76</v>
      </c>
      <c r="F58" s="1">
        <f t="shared" si="5"/>
        <v>59.970588684082031</v>
      </c>
      <c r="G58" s="1">
        <f t="shared" si="6"/>
        <v>73.318183898925781</v>
      </c>
      <c r="H58" s="1">
        <f t="shared" si="7"/>
        <v>64.727272033691406</v>
      </c>
      <c r="K58" s="8">
        <v>24</v>
      </c>
      <c r="L58">
        <f t="shared" si="8"/>
        <v>1.421209164015079</v>
      </c>
      <c r="M58">
        <f t="shared" si="0"/>
        <v>1.1964279850683512</v>
      </c>
      <c r="N58">
        <f t="shared" si="0"/>
        <v>1.1966949191229059</v>
      </c>
      <c r="O58">
        <f t="shared" si="9"/>
        <v>0.91435994111994412</v>
      </c>
      <c r="P58">
        <f t="shared" si="1"/>
        <v>1.1178681380967868</v>
      </c>
      <c r="Q58">
        <f t="shared" si="1"/>
        <v>0.98688417012804597</v>
      </c>
    </row>
    <row r="59" spans="1:17" x14ac:dyDescent="0.25">
      <c r="B59" s="8">
        <v>24</v>
      </c>
      <c r="C59" s="1">
        <f t="shared" si="2"/>
        <v>100.73417663574219</v>
      </c>
      <c r="D59" s="1">
        <f t="shared" si="3"/>
        <v>85.022224426269531</v>
      </c>
      <c r="E59" s="1">
        <f t="shared" si="4"/>
        <v>94.1875</v>
      </c>
      <c r="F59" s="1">
        <f t="shared" si="5"/>
        <v>57.930557250976563</v>
      </c>
      <c r="G59" s="1">
        <f t="shared" si="6"/>
        <v>52.814815521240234</v>
      </c>
      <c r="H59" s="1">
        <f t="shared" si="7"/>
        <v>50.85333251953125</v>
      </c>
      <c r="K59" s="8">
        <v>48</v>
      </c>
      <c r="L59">
        <f t="shared" si="8"/>
        <v>1.5861589126581843</v>
      </c>
      <c r="M59">
        <f t="shared" si="0"/>
        <v>1.3387587366242653</v>
      </c>
      <c r="N59">
        <f t="shared" si="0"/>
        <v>1.4830750354590618</v>
      </c>
      <c r="O59">
        <f t="shared" si="9"/>
        <v>0.88325597729388505</v>
      </c>
      <c r="P59">
        <f t="shared" si="1"/>
        <v>0.80525725476294996</v>
      </c>
      <c r="Q59">
        <f t="shared" si="1"/>
        <v>0.77535090364476522</v>
      </c>
    </row>
    <row r="61" spans="1:17" x14ac:dyDescent="0.25">
      <c r="C61" s="22" t="s">
        <v>108</v>
      </c>
      <c r="D61" s="22"/>
      <c r="E61" s="22"/>
      <c r="F61" s="22" t="s">
        <v>109</v>
      </c>
      <c r="G61" s="22"/>
      <c r="H61" s="22"/>
      <c r="J61" t="s">
        <v>111</v>
      </c>
      <c r="K61" s="9" t="s">
        <v>107</v>
      </c>
      <c r="L61" s="22" t="s">
        <v>108</v>
      </c>
      <c r="M61" s="22"/>
      <c r="N61" s="22"/>
      <c r="O61" s="22" t="s">
        <v>109</v>
      </c>
      <c r="P61" s="22"/>
      <c r="Q61" s="22"/>
    </row>
    <row r="62" spans="1:17" x14ac:dyDescent="0.25">
      <c r="A62" t="s">
        <v>106</v>
      </c>
      <c r="C62">
        <f>AVERAGE(C53:E53)</f>
        <v>63.508249918619789</v>
      </c>
      <c r="F62">
        <f>AVERAGE(F53:H53)</f>
        <v>65.587506612141922</v>
      </c>
      <c r="K62" s="8">
        <v>0</v>
      </c>
      <c r="L62">
        <f>C53/MAX($C$53:$C$59)</f>
        <v>0.10160776996156037</v>
      </c>
      <c r="M62">
        <f>D53/MAX(D$53:D$59)</f>
        <v>0.16879547874862857</v>
      </c>
      <c r="N62">
        <f>E53/MAX(E$53:E$59)</f>
        <v>0.16121749504888419</v>
      </c>
      <c r="O62">
        <f t="shared" ref="O62:Q68" si="10">F53/MAX(F$53:F$59)</f>
        <v>0.47834964350877268</v>
      </c>
      <c r="P62">
        <f t="shared" si="10"/>
        <v>0.54785443614904128</v>
      </c>
      <c r="Q62">
        <f t="shared" si="10"/>
        <v>0.50587892337525786</v>
      </c>
    </row>
    <row r="63" spans="1:17" x14ac:dyDescent="0.25">
      <c r="K63" s="8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1</v>
      </c>
      <c r="P63">
        <f t="shared" si="10"/>
        <v>0.81067251334997925</v>
      </c>
      <c r="Q63">
        <f t="shared" si="10"/>
        <v>1</v>
      </c>
    </row>
    <row r="64" spans="1:17" x14ac:dyDescent="0.25">
      <c r="A64" t="s">
        <v>121</v>
      </c>
      <c r="C64" s="18">
        <f>STDEV(C53:E53)/ AVERAGE(C53:E53)</f>
        <v>0.14043077126401898</v>
      </c>
      <c r="F64" s="18">
        <f>STDEV(F53:H53)/ AVERAGE(F53:H53)</f>
        <v>8.4020362789265973E-2</v>
      </c>
      <c r="K64" s="8">
        <v>1</v>
      </c>
      <c r="L64">
        <f t="shared" si="11"/>
        <v>0.47022518505725552</v>
      </c>
      <c r="M64">
        <f t="shared" si="12"/>
        <v>0.61914517369815669</v>
      </c>
      <c r="N64">
        <f t="shared" si="12"/>
        <v>0.61369841896212807</v>
      </c>
      <c r="O64">
        <f t="shared" si="10"/>
        <v>0.72015868852527398</v>
      </c>
      <c r="P64">
        <f t="shared" si="10"/>
        <v>1</v>
      </c>
      <c r="Q64">
        <f t="shared" si="10"/>
        <v>0.83517743902977781</v>
      </c>
    </row>
    <row r="65" spans="1:17" x14ac:dyDescent="0.25">
      <c r="C65" s="18">
        <f t="shared" ref="C65:C70" si="13">STDEV(C54:E54)/ AVERAGE(C54:E54)</f>
        <v>0.14111554200715393</v>
      </c>
      <c r="F65" s="18">
        <f t="shared" ref="F65:F70" si="14">STDEV(F54:H54)/ AVERAGE(F54:H54)</f>
        <v>0.19425239833004984</v>
      </c>
      <c r="K65" s="8">
        <v>4</v>
      </c>
      <c r="L65">
        <f t="shared" si="11"/>
        <v>0.25472861228849586</v>
      </c>
      <c r="M65">
        <f t="shared" si="12"/>
        <v>0.27965445664659344</v>
      </c>
      <c r="N65">
        <f t="shared" si="12"/>
        <v>0.32376465511836577</v>
      </c>
      <c r="O65">
        <f t="shared" si="10"/>
        <v>0.47995389314075732</v>
      </c>
      <c r="P65">
        <f t="shared" si="10"/>
        <v>0.47352721504677986</v>
      </c>
      <c r="Q65">
        <f t="shared" si="10"/>
        <v>0.43648197803237299</v>
      </c>
    </row>
    <row r="66" spans="1:17" x14ac:dyDescent="0.25">
      <c r="C66" s="18">
        <f t="shared" si="13"/>
        <v>2.172446402783856E-2</v>
      </c>
      <c r="F66" s="18">
        <f t="shared" si="14"/>
        <v>0.11761014064267172</v>
      </c>
      <c r="K66" s="8">
        <v>8</v>
      </c>
      <c r="L66">
        <f t="shared" si="11"/>
        <v>0.19554100426806559</v>
      </c>
      <c r="M66">
        <f t="shared" si="12"/>
        <v>0.26212918482059955</v>
      </c>
      <c r="N66">
        <f t="shared" si="12"/>
        <v>0.23369766292582361</v>
      </c>
      <c r="O66">
        <f t="shared" si="10"/>
        <v>0.51325991972755136</v>
      </c>
      <c r="P66">
        <f t="shared" si="10"/>
        <v>0.56447133536026517</v>
      </c>
      <c r="Q66">
        <f t="shared" si="10"/>
        <v>0.54957951167689612</v>
      </c>
    </row>
    <row r="67" spans="1:17" x14ac:dyDescent="0.25">
      <c r="C67" s="18">
        <f t="shared" si="13"/>
        <v>7.8086204945008703E-2</v>
      </c>
      <c r="F67" s="18">
        <f t="shared" si="14"/>
        <v>0.16013866001110758</v>
      </c>
      <c r="K67" s="8">
        <v>24</v>
      </c>
      <c r="L67">
        <f t="shared" si="11"/>
        <v>0.17163668006175134</v>
      </c>
      <c r="M67">
        <f t="shared" si="12"/>
        <v>0.18220863596393139</v>
      </c>
      <c r="N67">
        <f t="shared" si="12"/>
        <v>0.18368864580989927</v>
      </c>
      <c r="O67">
        <f t="shared" si="10"/>
        <v>0.40988617206170458</v>
      </c>
      <c r="P67">
        <f t="shared" si="10"/>
        <v>0.59623916124630749</v>
      </c>
      <c r="Q67">
        <f t="shared" si="10"/>
        <v>0.55118734904597833</v>
      </c>
    </row>
    <row r="68" spans="1:17" x14ac:dyDescent="0.25">
      <c r="C68" s="18">
        <f t="shared" si="13"/>
        <v>6.1302806288940616E-2</v>
      </c>
      <c r="F68" s="18">
        <f t="shared" si="14"/>
        <v>7.5824190571466887E-2</v>
      </c>
      <c r="K68" s="8">
        <v>48</v>
      </c>
      <c r="L68">
        <f t="shared" si="11"/>
        <v>0.19155734195372781</v>
      </c>
      <c r="M68">
        <f t="shared" si="12"/>
        <v>0.20388473550388214</v>
      </c>
      <c r="N68">
        <f t="shared" si="12"/>
        <v>0.22764703062131433</v>
      </c>
      <c r="O68">
        <f t="shared" si="10"/>
        <v>0.39594299269079569</v>
      </c>
      <c r="P68">
        <f t="shared" si="10"/>
        <v>0.42950138196513782</v>
      </c>
      <c r="Q68">
        <f t="shared" si="10"/>
        <v>0.43304333182779953</v>
      </c>
    </row>
    <row r="69" spans="1:17" x14ac:dyDescent="0.25">
      <c r="C69" s="18">
        <f t="shared" si="13"/>
        <v>0.1020103782012973</v>
      </c>
      <c r="F69" s="18">
        <f t="shared" si="14"/>
        <v>0.10249108843281102</v>
      </c>
    </row>
    <row r="70" spans="1:17" x14ac:dyDescent="0.25">
      <c r="C70" s="18">
        <f t="shared" si="13"/>
        <v>8.4576883574225076E-2</v>
      </c>
      <c r="F70" s="18">
        <f t="shared" si="14"/>
        <v>6.7832603113857151E-2</v>
      </c>
      <c r="J70" t="s">
        <v>112</v>
      </c>
      <c r="K70" s="19" t="s">
        <v>107</v>
      </c>
      <c r="L70" s="22" t="s">
        <v>108</v>
      </c>
      <c r="M70" s="22"/>
      <c r="N70" s="22"/>
      <c r="O70" s="22" t="s">
        <v>109</v>
      </c>
      <c r="P70" s="22"/>
      <c r="Q70" s="22"/>
    </row>
    <row r="71" spans="1:17" x14ac:dyDescent="0.25">
      <c r="C71" s="18"/>
      <c r="K71" s="8">
        <v>0</v>
      </c>
      <c r="L71">
        <f>C53/$C$80</f>
        <v>0.11815894175957872</v>
      </c>
      <c r="M71">
        <f t="shared" ref="M71:Q77" si="15">D53/$C$80</f>
        <v>0.15565755155434394</v>
      </c>
      <c r="N71">
        <f t="shared" si="15"/>
        <v>0.14750443650932693</v>
      </c>
      <c r="O71">
        <f t="shared" si="15"/>
        <v>0.15476834321818744</v>
      </c>
      <c r="P71">
        <f t="shared" si="15"/>
        <v>0.14897658624441859</v>
      </c>
      <c r="Q71">
        <f t="shared" si="15"/>
        <v>0.13137002498860167</v>
      </c>
    </row>
    <row r="72" spans="1:17" x14ac:dyDescent="0.25">
      <c r="A72" t="s">
        <v>122</v>
      </c>
      <c r="C72" s="20">
        <f>AVERAGE(C53:E53)</f>
        <v>63.508249918619789</v>
      </c>
      <c r="F72" s="20">
        <f>AVERAGE(F53:H53)</f>
        <v>65.587506612141922</v>
      </c>
      <c r="K72" s="8">
        <v>0.25</v>
      </c>
      <c r="L72">
        <f t="shared" ref="L72:L77" si="16">C54/$C$80</f>
        <v>1.1628927768445256</v>
      </c>
      <c r="M72">
        <f t="shared" si="15"/>
        <v>0.92216659301728254</v>
      </c>
      <c r="N72">
        <f t="shared" si="15"/>
        <v>0.91494063013819182</v>
      </c>
      <c r="O72">
        <f t="shared" si="15"/>
        <v>0.32354647968991135</v>
      </c>
      <c r="P72">
        <f t="shared" si="15"/>
        <v>0.22044400050857216</v>
      </c>
      <c r="Q72">
        <f t="shared" si="15"/>
        <v>0.25968669363034957</v>
      </c>
    </row>
    <row r="73" spans="1:17" x14ac:dyDescent="0.25">
      <c r="C73" s="20">
        <f t="shared" ref="C73:C78" si="17">AVERAGE(C54:E54)</f>
        <v>452.2081298828125</v>
      </c>
      <c r="F73" s="20">
        <f t="shared" ref="F73:F78" si="18">AVERAGE(F54:H54)</f>
        <v>121.1431172688802</v>
      </c>
      <c r="K73" s="8">
        <v>1</v>
      </c>
      <c r="L73">
        <f t="shared" si="16"/>
        <v>0.5468214711934628</v>
      </c>
      <c r="M73">
        <f t="shared" si="15"/>
        <v>0.57095499541232275</v>
      </c>
      <c r="N73">
        <f t="shared" si="15"/>
        <v>0.56149761816002153</v>
      </c>
      <c r="O73">
        <f t="shared" si="15"/>
        <v>0.23300480849045577</v>
      </c>
      <c r="P73">
        <f t="shared" si="15"/>
        <v>0.27192731575124124</v>
      </c>
      <c r="Q73">
        <f t="shared" si="15"/>
        <v>0.21688446773630587</v>
      </c>
    </row>
    <row r="74" spans="1:17" x14ac:dyDescent="0.25">
      <c r="C74" s="20">
        <f t="shared" si="17"/>
        <v>253.12713114420572</v>
      </c>
      <c r="F74" s="20">
        <f t="shared" si="18"/>
        <v>108.80377705891927</v>
      </c>
      <c r="K74" s="8">
        <v>4</v>
      </c>
      <c r="L74">
        <f t="shared" si="16"/>
        <v>0.29622206328592149</v>
      </c>
      <c r="M74">
        <f t="shared" si="15"/>
        <v>0.25788799750788838</v>
      </c>
      <c r="N74">
        <f t="shared" si="15"/>
        <v>0.29622543757047193</v>
      </c>
      <c r="O74">
        <f t="shared" si="15"/>
        <v>0.15528739253915994</v>
      </c>
      <c r="P74">
        <f t="shared" si="15"/>
        <v>0.12876498452283161</v>
      </c>
      <c r="Q74">
        <f t="shared" si="15"/>
        <v>0.11334856170446181</v>
      </c>
    </row>
    <row r="75" spans="1:17" x14ac:dyDescent="0.25">
      <c r="C75" s="20">
        <f t="shared" si="17"/>
        <v>128.17620849609375</v>
      </c>
      <c r="F75" s="20">
        <f t="shared" si="18"/>
        <v>59.902645111083984</v>
      </c>
      <c r="K75" s="8">
        <v>8</v>
      </c>
      <c r="L75">
        <f t="shared" si="16"/>
        <v>0.22739322144025803</v>
      </c>
      <c r="M75">
        <f t="shared" si="15"/>
        <v>0.24172677729640984</v>
      </c>
      <c r="N75">
        <f t="shared" si="15"/>
        <v>0.2138194869791758</v>
      </c>
      <c r="O75">
        <f t="shared" si="15"/>
        <v>0.16606344019377572</v>
      </c>
      <c r="P75">
        <f t="shared" si="15"/>
        <v>0.15349517504303561</v>
      </c>
      <c r="Q75">
        <f t="shared" si="15"/>
        <v>0.14271848627435524</v>
      </c>
    </row>
    <row r="76" spans="1:17" x14ac:dyDescent="0.25">
      <c r="C76" s="20">
        <f t="shared" si="17"/>
        <v>102.94359588623047</v>
      </c>
      <c r="F76" s="20">
        <f t="shared" si="18"/>
        <v>69.681821187337235</v>
      </c>
      <c r="K76" s="8">
        <v>16</v>
      </c>
      <c r="L76">
        <f t="shared" si="16"/>
        <v>0.19959505548538545</v>
      </c>
      <c r="M76">
        <f t="shared" si="15"/>
        <v>0.1680267170451849</v>
      </c>
      <c r="N76">
        <f t="shared" si="15"/>
        <v>0.16806420534654037</v>
      </c>
      <c r="O76">
        <f t="shared" si="15"/>
        <v>0.13261722804413781</v>
      </c>
      <c r="P76">
        <f t="shared" si="15"/>
        <v>0.16213371466347989</v>
      </c>
      <c r="Q76">
        <f t="shared" si="15"/>
        <v>0.14313602024462754</v>
      </c>
    </row>
    <row r="77" spans="1:17" x14ac:dyDescent="0.25">
      <c r="C77" s="20">
        <f t="shared" si="17"/>
        <v>80.747184753417969</v>
      </c>
      <c r="F77" s="20">
        <f t="shared" si="18"/>
        <v>66.005348205566406</v>
      </c>
      <c r="K77" s="8">
        <v>24</v>
      </c>
      <c r="L77">
        <f t="shared" si="16"/>
        <v>0.22276064930952691</v>
      </c>
      <c r="M77">
        <f t="shared" si="15"/>
        <v>0.18801569190784478</v>
      </c>
      <c r="N77">
        <f t="shared" si="15"/>
        <v>0.20828351764575356</v>
      </c>
      <c r="O77">
        <f t="shared" si="15"/>
        <v>0.12810596144299524</v>
      </c>
      <c r="P77">
        <f t="shared" si="15"/>
        <v>0.11679315790922851</v>
      </c>
      <c r="Q77">
        <f t="shared" si="15"/>
        <v>0.11245559104103157</v>
      </c>
    </row>
    <row r="78" spans="1:17" x14ac:dyDescent="0.25">
      <c r="C78" s="20">
        <f t="shared" si="17"/>
        <v>93.314633687337235</v>
      </c>
      <c r="F78" s="20">
        <f t="shared" si="18"/>
        <v>53.866235097249351</v>
      </c>
    </row>
    <row r="79" spans="1:17" x14ac:dyDescent="0.25">
      <c r="C79" s="20"/>
    </row>
    <row r="80" spans="1:17" x14ac:dyDescent="0.25">
      <c r="A80" t="s">
        <v>123</v>
      </c>
      <c r="C80" s="21">
        <f>MAX(C72:F78)</f>
        <v>452.2081298828125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4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65</v>
      </c>
      <c r="B2" s="4">
        <v>1</v>
      </c>
      <c r="C2" s="1">
        <v>1</v>
      </c>
      <c r="D2" s="1">
        <v>67</v>
      </c>
      <c r="E2" s="1">
        <v>50</v>
      </c>
      <c r="F2" s="1">
        <v>1013.5</v>
      </c>
      <c r="G2" s="1">
        <v>1068.8199462890625</v>
      </c>
      <c r="H2" s="1">
        <v>0.45353499054908752</v>
      </c>
      <c r="I2" s="1">
        <v>484.74725341796875</v>
      </c>
      <c r="J2" s="1">
        <v>68.553611755371094</v>
      </c>
      <c r="K2" s="1">
        <v>1027.9090576171875</v>
      </c>
      <c r="L2" s="1">
        <v>0.29873517155647278</v>
      </c>
      <c r="M2" s="6">
        <v>307.07257080078125</v>
      </c>
    </row>
    <row r="3" spans="1:13" x14ac:dyDescent="0.25">
      <c r="A3" t="s">
        <v>66</v>
      </c>
      <c r="B3" s="5">
        <v>2</v>
      </c>
      <c r="C3" s="2">
        <v>1</v>
      </c>
      <c r="D3" s="2">
        <v>67</v>
      </c>
      <c r="E3" s="2">
        <v>50</v>
      </c>
      <c r="F3" s="2">
        <v>2398.5</v>
      </c>
      <c r="G3" s="2">
        <v>2689.52001953125</v>
      </c>
      <c r="H3" s="2">
        <v>0.50525099039077759</v>
      </c>
      <c r="I3" s="2">
        <v>1358.882568359375</v>
      </c>
      <c r="J3" s="2">
        <v>192.17501831054687</v>
      </c>
      <c r="K3" s="2">
        <v>2639.068115234375</v>
      </c>
      <c r="L3" s="2">
        <v>0.43382734060287476</v>
      </c>
      <c r="M3" s="7">
        <v>1144.89990234375</v>
      </c>
    </row>
    <row r="4" spans="1:13" x14ac:dyDescent="0.25">
      <c r="A4" t="s">
        <v>67</v>
      </c>
      <c r="B4" s="4">
        <v>3</v>
      </c>
      <c r="C4" s="1">
        <v>1</v>
      </c>
      <c r="D4" s="1">
        <v>67</v>
      </c>
      <c r="E4" s="1">
        <v>50</v>
      </c>
      <c r="F4" s="1">
        <v>2909.5</v>
      </c>
      <c r="G4" s="1">
        <v>3125.340087890625</v>
      </c>
      <c r="H4" s="1">
        <v>0.4786827564239502</v>
      </c>
      <c r="I4" s="1">
        <v>1496.04638671875</v>
      </c>
      <c r="J4" s="1">
        <v>211.57290649414062</v>
      </c>
      <c r="K4" s="1">
        <v>2982.931884765625</v>
      </c>
      <c r="L4" s="1">
        <v>0.35572066903114319</v>
      </c>
      <c r="M4" s="6">
        <v>1061.090576171875</v>
      </c>
    </row>
    <row r="5" spans="1:13" x14ac:dyDescent="0.25">
      <c r="A5" t="s">
        <v>68</v>
      </c>
      <c r="B5" s="5">
        <v>4</v>
      </c>
      <c r="C5" s="2">
        <v>1</v>
      </c>
      <c r="D5" s="2">
        <v>67</v>
      </c>
      <c r="E5" s="2">
        <v>50</v>
      </c>
      <c r="F5" s="2">
        <v>3322.5</v>
      </c>
      <c r="G5" s="2">
        <v>3499.800048828125</v>
      </c>
      <c r="H5" s="2">
        <v>0.4812808632850647</v>
      </c>
      <c r="I5" s="2">
        <v>1684.38671875</v>
      </c>
      <c r="J5" s="2">
        <v>238.208251953125</v>
      </c>
      <c r="K5" s="2">
        <v>3418.0908203125</v>
      </c>
      <c r="L5" s="2">
        <v>0.35650750994682312</v>
      </c>
      <c r="M5" s="7">
        <v>1218.5750732421875</v>
      </c>
    </row>
    <row r="6" spans="1:13" x14ac:dyDescent="0.25">
      <c r="A6" t="s">
        <v>69</v>
      </c>
      <c r="B6" s="4">
        <v>5</v>
      </c>
      <c r="C6" s="1">
        <v>1</v>
      </c>
      <c r="D6" s="1">
        <v>67</v>
      </c>
      <c r="E6" s="1">
        <v>50</v>
      </c>
      <c r="F6" s="1">
        <v>5995.5</v>
      </c>
      <c r="G6" s="1">
        <v>5907.27978515625</v>
      </c>
      <c r="H6" s="1">
        <v>0.37337565422058105</v>
      </c>
      <c r="I6" s="1">
        <v>2205.634521484375</v>
      </c>
      <c r="J6" s="1">
        <v>311.923828125</v>
      </c>
      <c r="K6" s="1">
        <v>5820.54541015625</v>
      </c>
      <c r="L6" s="1">
        <v>0.2952321469783783</v>
      </c>
      <c r="M6" s="6">
        <v>1718.412109375</v>
      </c>
    </row>
    <row r="7" spans="1:13" x14ac:dyDescent="0.25">
      <c r="A7" t="s">
        <v>70</v>
      </c>
      <c r="B7" s="5">
        <v>6</v>
      </c>
      <c r="C7" s="2">
        <v>1</v>
      </c>
      <c r="D7" s="2">
        <v>67</v>
      </c>
      <c r="E7" s="2">
        <v>50</v>
      </c>
      <c r="F7" s="2">
        <v>2878.5</v>
      </c>
      <c r="G7" s="2">
        <v>3137.860107421875</v>
      </c>
      <c r="H7" s="2">
        <v>0.47767588496208191</v>
      </c>
      <c r="I7" s="2">
        <v>1498.8800048828125</v>
      </c>
      <c r="J7" s="2">
        <v>211.97364807128906</v>
      </c>
      <c r="K7" s="2">
        <v>3096.227294921875</v>
      </c>
      <c r="L7" s="2">
        <v>0.38439351320266724</v>
      </c>
      <c r="M7" s="7">
        <v>1190.169677734375</v>
      </c>
    </row>
    <row r="8" spans="1:13" x14ac:dyDescent="0.25">
      <c r="A8" t="s">
        <v>71</v>
      </c>
      <c r="B8" s="4">
        <v>7</v>
      </c>
      <c r="C8" s="1">
        <v>1</v>
      </c>
      <c r="D8" s="1">
        <v>67</v>
      </c>
      <c r="E8" s="1">
        <v>50</v>
      </c>
      <c r="F8" s="1">
        <v>1897</v>
      </c>
      <c r="G8" s="1">
        <v>2092.659912109375</v>
      </c>
      <c r="H8" s="1">
        <v>0.43272304534912109</v>
      </c>
      <c r="I8" s="1">
        <v>905.54217529296875</v>
      </c>
      <c r="J8" s="1">
        <v>128.06300354003906</v>
      </c>
      <c r="K8" s="1">
        <v>2037.1817626953125</v>
      </c>
      <c r="L8" s="1">
        <v>0.34190595149993896</v>
      </c>
      <c r="M8" s="6">
        <v>696.52459716796875</v>
      </c>
    </row>
    <row r="9" spans="1:13" x14ac:dyDescent="0.25">
      <c r="A9" t="s">
        <v>62</v>
      </c>
      <c r="B9" s="5">
        <v>8</v>
      </c>
      <c r="C9" s="2">
        <v>1</v>
      </c>
      <c r="D9" s="2">
        <v>67</v>
      </c>
      <c r="E9" s="2">
        <v>50</v>
      </c>
      <c r="F9" s="2">
        <v>57</v>
      </c>
      <c r="G9" s="2">
        <v>65.05999755859375</v>
      </c>
      <c r="H9" s="2">
        <v>0.63519352674484253</v>
      </c>
      <c r="I9" s="2">
        <v>41.325691223144531</v>
      </c>
      <c r="J9" s="2">
        <v>5.8443350791931152</v>
      </c>
      <c r="K9" s="2">
        <v>60.022727966308594</v>
      </c>
      <c r="L9" s="2">
        <v>0.41300696134567261</v>
      </c>
      <c r="M9" s="7">
        <v>24.789802551269531</v>
      </c>
    </row>
    <row r="10" spans="1:13" x14ac:dyDescent="0.25">
      <c r="A10" t="s">
        <v>72</v>
      </c>
      <c r="B10" s="4">
        <v>1</v>
      </c>
      <c r="C10" s="1">
        <v>2</v>
      </c>
      <c r="D10" s="1">
        <v>67</v>
      </c>
      <c r="E10" s="1">
        <v>50</v>
      </c>
      <c r="F10" s="1">
        <v>1538.5</v>
      </c>
      <c r="G10" s="1">
        <v>1514.5</v>
      </c>
      <c r="H10" s="1">
        <v>0.48640939593315125</v>
      </c>
      <c r="I10" s="1">
        <v>736.66705322265625</v>
      </c>
      <c r="J10" s="1">
        <v>104.18045043945312</v>
      </c>
      <c r="K10" s="1">
        <v>1506.9090576171875</v>
      </c>
      <c r="L10" s="1">
        <v>0.3755527138710022</v>
      </c>
      <c r="M10" s="6">
        <v>565.923828125</v>
      </c>
    </row>
    <row r="11" spans="1:13" x14ac:dyDescent="0.25">
      <c r="A11" t="s">
        <v>73</v>
      </c>
      <c r="B11" s="5">
        <v>2</v>
      </c>
      <c r="C11" s="2">
        <v>2</v>
      </c>
      <c r="D11" s="2">
        <v>67</v>
      </c>
      <c r="E11" s="2">
        <v>50</v>
      </c>
      <c r="F11" s="2">
        <v>2134</v>
      </c>
      <c r="G11" s="2">
        <v>2586.3798828125</v>
      </c>
      <c r="H11" s="2">
        <v>0.67335498332977295</v>
      </c>
      <c r="I11" s="2">
        <v>1741.5517578125</v>
      </c>
      <c r="J11" s="2">
        <v>246.29261779785156</v>
      </c>
      <c r="K11" s="2">
        <v>2406.681884765625</v>
      </c>
      <c r="L11" s="2">
        <v>0.49799832701683044</v>
      </c>
      <c r="M11" s="7">
        <v>1198.5235595703125</v>
      </c>
    </row>
    <row r="12" spans="1:13" x14ac:dyDescent="0.25">
      <c r="A12" t="s">
        <v>74</v>
      </c>
      <c r="B12" s="4">
        <v>3</v>
      </c>
      <c r="C12" s="1">
        <v>2</v>
      </c>
      <c r="D12" s="1">
        <v>67</v>
      </c>
      <c r="E12" s="1">
        <v>49</v>
      </c>
      <c r="F12" s="1">
        <v>3674</v>
      </c>
      <c r="G12" s="1">
        <v>4169.69384765625</v>
      </c>
      <c r="H12" s="1">
        <v>0.50758975744247437</v>
      </c>
      <c r="I12" s="1">
        <v>2116.493896484375</v>
      </c>
      <c r="J12" s="1">
        <v>302.35626220703125</v>
      </c>
      <c r="K12" s="1">
        <v>4114.822265625</v>
      </c>
      <c r="L12" s="1">
        <v>0.42740356922149658</v>
      </c>
      <c r="M12" s="6">
        <v>1758.689697265625</v>
      </c>
    </row>
    <row r="13" spans="1:13" x14ac:dyDescent="0.25">
      <c r="A13" t="s">
        <v>75</v>
      </c>
      <c r="B13" s="5">
        <v>4</v>
      </c>
      <c r="C13" s="2">
        <v>2</v>
      </c>
      <c r="D13" s="2">
        <v>67</v>
      </c>
      <c r="E13" s="2">
        <v>37</v>
      </c>
      <c r="F13" s="2">
        <v>3348</v>
      </c>
      <c r="G13" s="2">
        <v>3977.946044921875</v>
      </c>
      <c r="H13" s="2">
        <v>0.52513140439987183</v>
      </c>
      <c r="I13" s="2">
        <v>2088.9443359375</v>
      </c>
      <c r="J13" s="2">
        <v>343.42031860351562</v>
      </c>
      <c r="K13" s="2">
        <v>3780</v>
      </c>
      <c r="L13" s="2">
        <v>0.40164640545845032</v>
      </c>
      <c r="M13" s="7">
        <v>1518.223388671875</v>
      </c>
    </row>
    <row r="14" spans="1:13" x14ac:dyDescent="0.25">
      <c r="A14" t="s">
        <v>76</v>
      </c>
      <c r="B14" s="4">
        <v>5</v>
      </c>
      <c r="C14" s="1">
        <v>2</v>
      </c>
      <c r="D14" s="1">
        <v>67</v>
      </c>
      <c r="E14" s="1">
        <v>36</v>
      </c>
      <c r="F14" s="1">
        <v>6011.5</v>
      </c>
      <c r="G14" s="1">
        <v>6414.638671875</v>
      </c>
      <c r="H14" s="1">
        <v>0.46058201789855957</v>
      </c>
      <c r="I14" s="1">
        <v>2954.46728515625</v>
      </c>
      <c r="J14" s="1">
        <v>492.41119384765625</v>
      </c>
      <c r="K14" s="1">
        <v>6281.0625</v>
      </c>
      <c r="L14" s="1">
        <v>0.38052064180374146</v>
      </c>
      <c r="M14" s="6">
        <v>2390.073974609375</v>
      </c>
    </row>
    <row r="15" spans="1:13" x14ac:dyDescent="0.25">
      <c r="A15" t="s">
        <v>77</v>
      </c>
      <c r="B15" s="5">
        <v>6</v>
      </c>
      <c r="C15" s="2">
        <v>2</v>
      </c>
      <c r="D15" s="2">
        <v>67</v>
      </c>
      <c r="E15" s="2">
        <v>16</v>
      </c>
      <c r="F15" s="2">
        <v>4428.5</v>
      </c>
      <c r="G15" s="2">
        <v>4466.875</v>
      </c>
      <c r="H15" s="2">
        <v>0.54900538921356201</v>
      </c>
      <c r="I15" s="2">
        <v>2452.33837890625</v>
      </c>
      <c r="J15" s="2">
        <v>613.0845947265625</v>
      </c>
      <c r="K15" s="2">
        <v>4502.9287109375</v>
      </c>
      <c r="L15" s="2">
        <v>0.4602736234664917</v>
      </c>
      <c r="M15" s="7">
        <v>2072.579345703125</v>
      </c>
    </row>
    <row r="16" spans="1:13" x14ac:dyDescent="0.25">
      <c r="A16" t="s">
        <v>78</v>
      </c>
      <c r="B16" s="4">
        <v>7</v>
      </c>
      <c r="C16" s="1">
        <v>2</v>
      </c>
      <c r="D16" s="1">
        <v>67</v>
      </c>
      <c r="E16" s="1">
        <v>50</v>
      </c>
      <c r="F16" s="1">
        <v>2324.5</v>
      </c>
      <c r="G16" s="1">
        <v>2561.6201171875</v>
      </c>
      <c r="H16" s="1">
        <v>0.44442656636238098</v>
      </c>
      <c r="I16" s="1">
        <v>1138.451904296875</v>
      </c>
      <c r="J16" s="1">
        <v>161.00141906738281</v>
      </c>
      <c r="K16" s="1">
        <v>2467.113525390625</v>
      </c>
      <c r="L16" s="1">
        <v>0.32609117031097412</v>
      </c>
      <c r="M16" s="6">
        <v>804.50396728515625</v>
      </c>
    </row>
    <row r="17" spans="1:13" x14ac:dyDescent="0.25">
      <c r="A17" t="s">
        <v>63</v>
      </c>
      <c r="B17" s="5">
        <v>8</v>
      </c>
      <c r="C17" s="2">
        <v>2</v>
      </c>
      <c r="D17" s="2">
        <v>67</v>
      </c>
      <c r="E17" s="2">
        <v>50</v>
      </c>
      <c r="F17" s="2">
        <v>47.5</v>
      </c>
      <c r="G17" s="2">
        <v>50.580001831054688</v>
      </c>
      <c r="H17" s="2">
        <v>0.73170620203018188</v>
      </c>
      <c r="I17" s="2">
        <v>37.009700775146484</v>
      </c>
      <c r="J17" s="2">
        <v>5.2339620590209961</v>
      </c>
      <c r="K17" s="2">
        <v>46.886363983154297</v>
      </c>
      <c r="L17" s="2">
        <v>0.40920239686965942</v>
      </c>
      <c r="M17" s="7">
        <v>19.186012268066406</v>
      </c>
    </row>
    <row r="18" spans="1:13" x14ac:dyDescent="0.25">
      <c r="A18" t="s">
        <v>79</v>
      </c>
      <c r="B18" s="4">
        <v>1</v>
      </c>
      <c r="C18" s="1">
        <v>3</v>
      </c>
      <c r="D18" s="1">
        <v>67</v>
      </c>
      <c r="E18" s="1">
        <v>50</v>
      </c>
      <c r="F18" s="1">
        <v>1455.5</v>
      </c>
      <c r="G18" s="1">
        <v>1557.9599609375</v>
      </c>
      <c r="H18" s="1">
        <v>0.60503524541854858</v>
      </c>
      <c r="I18" s="1">
        <v>942.6207275390625</v>
      </c>
      <c r="J18" s="1">
        <v>133.30670166015625</v>
      </c>
      <c r="K18" s="1">
        <v>1522.04541015625</v>
      </c>
      <c r="L18" s="1">
        <v>0.51970398426055908</v>
      </c>
      <c r="M18" s="6">
        <v>791.01312255859375</v>
      </c>
    </row>
    <row r="19" spans="1:13" x14ac:dyDescent="0.25">
      <c r="A19" t="s">
        <v>80</v>
      </c>
      <c r="B19" s="5">
        <v>2</v>
      </c>
      <c r="C19" s="2">
        <v>3</v>
      </c>
      <c r="D19" s="2">
        <v>67</v>
      </c>
      <c r="E19" s="2">
        <v>43</v>
      </c>
      <c r="F19" s="2">
        <v>1977</v>
      </c>
      <c r="G19" s="2">
        <v>2445.279052734375</v>
      </c>
      <c r="H19" s="2">
        <v>0.68921571969985962</v>
      </c>
      <c r="I19" s="2">
        <v>1685.3248291015625</v>
      </c>
      <c r="J19" s="2">
        <v>257.00961303710937</v>
      </c>
      <c r="K19" s="2">
        <v>2276.794921875</v>
      </c>
      <c r="L19" s="2">
        <v>0.49177220463752747</v>
      </c>
      <c r="M19" s="7">
        <v>1119.6644287109375</v>
      </c>
    </row>
    <row r="20" spans="1:13" x14ac:dyDescent="0.25">
      <c r="A20" s="3" t="s">
        <v>119</v>
      </c>
      <c r="B20" s="4">
        <v>3</v>
      </c>
      <c r="C20" s="1">
        <v>3</v>
      </c>
      <c r="D20" s="1">
        <v>67</v>
      </c>
      <c r="E20" s="1">
        <v>44</v>
      </c>
      <c r="F20" s="1">
        <v>4091.5</v>
      </c>
      <c r="G20" s="1">
        <v>4727.25</v>
      </c>
      <c r="H20" s="1">
        <v>0.50411015748977661</v>
      </c>
      <c r="I20" s="1">
        <v>2383.0546875</v>
      </c>
      <c r="J20" s="1">
        <v>359.259033203125</v>
      </c>
      <c r="K20" s="1">
        <v>4634.10009765625</v>
      </c>
      <c r="L20" s="1">
        <v>0.43245309591293335</v>
      </c>
      <c r="M20" s="6">
        <v>2004.0308837890625</v>
      </c>
    </row>
    <row r="21" spans="1:13" x14ac:dyDescent="0.25">
      <c r="A21" t="s">
        <v>81</v>
      </c>
      <c r="B21" s="5">
        <v>4</v>
      </c>
      <c r="C21" s="2">
        <v>3</v>
      </c>
      <c r="D21" s="2">
        <v>67</v>
      </c>
      <c r="E21" s="2">
        <v>32</v>
      </c>
      <c r="F21" s="2">
        <v>3259.5</v>
      </c>
      <c r="G21" s="2">
        <v>3645.0625</v>
      </c>
      <c r="H21" s="2">
        <v>0.57237201929092407</v>
      </c>
      <c r="I21" s="2">
        <v>2086.331787109375</v>
      </c>
      <c r="J21" s="2">
        <v>368.81484985351562</v>
      </c>
      <c r="K21" s="2">
        <v>3417.142822265625</v>
      </c>
      <c r="L21" s="2">
        <v>0.43353626132011414</v>
      </c>
      <c r="M21" s="7">
        <v>1481.455322265625</v>
      </c>
    </row>
    <row r="22" spans="1:13" x14ac:dyDescent="0.25">
      <c r="A22" t="s">
        <v>82</v>
      </c>
      <c r="B22" s="4">
        <v>5</v>
      </c>
      <c r="C22" s="1">
        <v>3</v>
      </c>
      <c r="D22" s="1">
        <v>67</v>
      </c>
      <c r="E22" s="1">
        <v>13</v>
      </c>
      <c r="F22" s="1">
        <v>7145</v>
      </c>
      <c r="G22" s="1">
        <v>7270.46142578125</v>
      </c>
      <c r="H22" s="1">
        <v>0.42464745044708252</v>
      </c>
      <c r="I22" s="1">
        <v>3087.3828125</v>
      </c>
      <c r="J22" s="1">
        <v>856.28594970703125</v>
      </c>
      <c r="K22" s="1">
        <v>7144.181640625</v>
      </c>
      <c r="L22" s="1">
        <v>0.34558987617492676</v>
      </c>
      <c r="M22" s="6">
        <v>2468.956787109375</v>
      </c>
    </row>
    <row r="23" spans="1:13" x14ac:dyDescent="0.25">
      <c r="A23" t="s">
        <v>83</v>
      </c>
      <c r="B23" s="5">
        <v>6</v>
      </c>
      <c r="C23" s="2">
        <v>3</v>
      </c>
      <c r="D23" s="2">
        <v>67</v>
      </c>
      <c r="E23" s="2">
        <v>13</v>
      </c>
      <c r="F23" s="2">
        <v>3365</v>
      </c>
      <c r="G23" s="2">
        <v>2941.3076171875</v>
      </c>
      <c r="H23" s="2">
        <v>0.53707224130630493</v>
      </c>
      <c r="I23" s="2">
        <v>1579.69482421875</v>
      </c>
      <c r="J23" s="2">
        <v>438.12850952148437</v>
      </c>
      <c r="K23" s="2">
        <v>2984.272705078125</v>
      </c>
      <c r="L23" s="2">
        <v>0.41706642508506775</v>
      </c>
      <c r="M23" s="7">
        <v>1244.6400146484375</v>
      </c>
    </row>
    <row r="24" spans="1:13" x14ac:dyDescent="0.25">
      <c r="A24" t="s">
        <v>84</v>
      </c>
      <c r="B24" s="4">
        <v>7</v>
      </c>
      <c r="C24" s="1">
        <v>3</v>
      </c>
      <c r="D24" s="1">
        <v>67</v>
      </c>
      <c r="E24" s="1">
        <v>50</v>
      </c>
      <c r="F24" s="1">
        <v>1592.5</v>
      </c>
      <c r="G24" s="1">
        <v>1803.300048828125</v>
      </c>
      <c r="H24" s="1">
        <v>0.57024610042572021</v>
      </c>
      <c r="I24" s="1">
        <v>1028.3248291015625</v>
      </c>
      <c r="J24" s="1">
        <v>145.42709350585937</v>
      </c>
      <c r="K24" s="1">
        <v>1716.522705078125</v>
      </c>
      <c r="L24" s="1">
        <v>0.40936309099197388</v>
      </c>
      <c r="M24" s="6">
        <v>702.6810302734375</v>
      </c>
    </row>
    <row r="26" spans="1:13" x14ac:dyDescent="0.25">
      <c r="A26" t="s">
        <v>85</v>
      </c>
      <c r="B26" s="5">
        <v>1</v>
      </c>
      <c r="C26" s="2">
        <v>4</v>
      </c>
      <c r="D26" s="2">
        <v>67</v>
      </c>
      <c r="E26" s="2">
        <v>50</v>
      </c>
      <c r="F26" s="2">
        <v>679.5</v>
      </c>
      <c r="G26" s="2">
        <v>753.3800048828125</v>
      </c>
      <c r="H26" s="2">
        <v>0.47167593240737915</v>
      </c>
      <c r="I26" s="2">
        <v>355.35122680664062</v>
      </c>
      <c r="J26" s="2">
        <v>50.254249572753906</v>
      </c>
      <c r="K26" s="2">
        <v>743.90911865234375</v>
      </c>
      <c r="L26" s="2">
        <v>0.34585019946098328</v>
      </c>
      <c r="M26" s="7">
        <v>257.2811279296875</v>
      </c>
    </row>
    <row r="27" spans="1:13" x14ac:dyDescent="0.25">
      <c r="A27" t="s">
        <v>86</v>
      </c>
      <c r="B27" s="4">
        <v>2</v>
      </c>
      <c r="C27" s="1">
        <v>4</v>
      </c>
      <c r="D27" s="1">
        <v>67</v>
      </c>
      <c r="E27" s="1">
        <v>28</v>
      </c>
      <c r="F27" s="1">
        <v>1644.5</v>
      </c>
      <c r="G27" s="1">
        <v>1655.392822265625</v>
      </c>
      <c r="H27" s="1">
        <v>0.44066324830055237</v>
      </c>
      <c r="I27" s="1">
        <v>729.4708251953125</v>
      </c>
      <c r="J27" s="1">
        <v>137.85702514648437</v>
      </c>
      <c r="K27" s="1">
        <v>1628.423095703125</v>
      </c>
      <c r="L27" s="1">
        <v>0.36261379718780518</v>
      </c>
      <c r="M27" s="6">
        <v>590.48870849609375</v>
      </c>
    </row>
    <row r="28" spans="1:13" x14ac:dyDescent="0.25">
      <c r="A28" s="3" t="s">
        <v>120</v>
      </c>
      <c r="B28" s="5">
        <v>3</v>
      </c>
      <c r="C28" s="2">
        <v>4</v>
      </c>
      <c r="D28" s="2">
        <v>67</v>
      </c>
      <c r="E28" s="2">
        <v>21</v>
      </c>
      <c r="F28" s="2">
        <v>2654</v>
      </c>
      <c r="G28" s="2">
        <v>3059.71435546875</v>
      </c>
      <c r="H28" s="2">
        <v>0.65382331609725952</v>
      </c>
      <c r="I28" s="2">
        <v>2000.512451171875</v>
      </c>
      <c r="J28" s="2">
        <v>436.547607421875</v>
      </c>
      <c r="K28" s="2">
        <v>2978</v>
      </c>
      <c r="L28" s="2">
        <v>0.60396021604537964</v>
      </c>
      <c r="M28" s="7">
        <v>1798.593505859375</v>
      </c>
    </row>
    <row r="29" spans="1:13" x14ac:dyDescent="0.25">
      <c r="A29" t="s">
        <v>87</v>
      </c>
      <c r="B29" s="4">
        <v>4</v>
      </c>
      <c r="C29" s="1">
        <v>4</v>
      </c>
      <c r="D29" s="1">
        <v>67</v>
      </c>
      <c r="E29" s="1">
        <v>21</v>
      </c>
      <c r="F29" s="1">
        <v>3239</v>
      </c>
      <c r="G29" s="1">
        <v>3211.1904296875</v>
      </c>
      <c r="H29" s="1">
        <v>0.66609382629394531</v>
      </c>
      <c r="I29" s="1">
        <v>2138.9541015625</v>
      </c>
      <c r="J29" s="1">
        <v>466.758056640625</v>
      </c>
      <c r="K29" s="1">
        <v>3202.684326171875</v>
      </c>
      <c r="L29" s="1">
        <v>0.61881160736083984</v>
      </c>
      <c r="M29" s="6">
        <v>1981.858154296875</v>
      </c>
    </row>
    <row r="30" spans="1:13" x14ac:dyDescent="0.25">
      <c r="A30" t="s">
        <v>88</v>
      </c>
      <c r="B30" s="5">
        <v>5</v>
      </c>
      <c r="C30" s="2">
        <v>4</v>
      </c>
      <c r="D30" s="2">
        <v>67</v>
      </c>
      <c r="E30" s="2">
        <v>27</v>
      </c>
      <c r="F30" s="2">
        <v>2595</v>
      </c>
      <c r="G30" s="2">
        <v>3285.29638671875</v>
      </c>
      <c r="H30" s="2">
        <v>0.44143736362457275</v>
      </c>
      <c r="I30" s="2">
        <v>1450.25244140625</v>
      </c>
      <c r="J30" s="2">
        <v>279.10122680664062</v>
      </c>
      <c r="K30" s="2">
        <v>3239.1201171875</v>
      </c>
      <c r="L30" s="2">
        <v>0.40090000629425049</v>
      </c>
      <c r="M30" s="7">
        <v>1298.563232421875</v>
      </c>
    </row>
    <row r="31" spans="1:13" x14ac:dyDescent="0.25">
      <c r="A31" t="s">
        <v>89</v>
      </c>
      <c r="B31" s="4">
        <v>6</v>
      </c>
      <c r="C31" s="1">
        <v>4</v>
      </c>
      <c r="D31" s="1">
        <v>67</v>
      </c>
      <c r="E31" s="1">
        <v>26</v>
      </c>
      <c r="F31" s="1">
        <v>1318</v>
      </c>
      <c r="G31" s="1">
        <v>1438.15380859375</v>
      </c>
      <c r="H31" s="1">
        <v>0.47168388962745667</v>
      </c>
      <c r="I31" s="1">
        <v>678.35400390625</v>
      </c>
      <c r="J31" s="1">
        <v>133.03616333007812</v>
      </c>
      <c r="K31" s="1">
        <v>1366.4166259765625</v>
      </c>
      <c r="L31" s="1">
        <v>0.23305445909500122</v>
      </c>
      <c r="M31" s="6">
        <v>318.44949340820312</v>
      </c>
    </row>
    <row r="32" spans="1:13" x14ac:dyDescent="0.25">
      <c r="A32" t="s">
        <v>90</v>
      </c>
      <c r="B32" s="5">
        <v>7</v>
      </c>
      <c r="C32" s="2">
        <v>4</v>
      </c>
      <c r="D32" s="2">
        <v>67</v>
      </c>
      <c r="E32" s="2">
        <v>50</v>
      </c>
      <c r="F32" s="2">
        <v>749</v>
      </c>
      <c r="G32" s="2">
        <v>830.79998779296875</v>
      </c>
      <c r="H32" s="2">
        <v>0.55042165517807007</v>
      </c>
      <c r="I32" s="2">
        <v>457.290283203125</v>
      </c>
      <c r="J32" s="2">
        <v>64.670616149902344</v>
      </c>
      <c r="K32" s="2">
        <v>787.1363525390625</v>
      </c>
      <c r="L32" s="2">
        <v>0.29203632473945618</v>
      </c>
      <c r="M32" s="7">
        <v>229.87242126464844</v>
      </c>
    </row>
    <row r="34" spans="1:13" x14ac:dyDescent="0.25">
      <c r="A34" t="s">
        <v>91</v>
      </c>
      <c r="B34" s="4">
        <v>1</v>
      </c>
      <c r="C34" s="1">
        <v>5</v>
      </c>
      <c r="D34" s="1">
        <v>67</v>
      </c>
      <c r="E34" s="1">
        <v>50</v>
      </c>
      <c r="F34" s="1">
        <v>684</v>
      </c>
      <c r="G34" s="1">
        <v>662.70001220703125</v>
      </c>
      <c r="H34" s="1">
        <v>0.36966070532798767</v>
      </c>
      <c r="I34" s="1">
        <v>244.97415161132812</v>
      </c>
      <c r="J34" s="1">
        <v>34.644577026367188</v>
      </c>
      <c r="K34" s="1">
        <v>651.59088134765625</v>
      </c>
      <c r="L34" s="1">
        <v>0.27946677803993225</v>
      </c>
      <c r="M34" s="6">
        <v>182.0980224609375</v>
      </c>
    </row>
    <row r="35" spans="1:13" x14ac:dyDescent="0.25">
      <c r="A35" t="s">
        <v>92</v>
      </c>
      <c r="B35" s="5">
        <v>2</v>
      </c>
      <c r="C35" s="2">
        <v>5</v>
      </c>
      <c r="D35" s="2">
        <v>67</v>
      </c>
      <c r="E35" s="2">
        <v>38</v>
      </c>
      <c r="F35" s="2">
        <v>1605</v>
      </c>
      <c r="G35" s="2">
        <v>1600.105224609375</v>
      </c>
      <c r="H35" s="2">
        <v>0.43131953477859497</v>
      </c>
      <c r="I35" s="2">
        <v>690.15667724609375</v>
      </c>
      <c r="J35" s="2">
        <v>111.95819091796875</v>
      </c>
      <c r="K35" s="2">
        <v>1596.2940673828125</v>
      </c>
      <c r="L35" s="2">
        <v>0.35224521160125732</v>
      </c>
      <c r="M35" s="7">
        <v>562.2869873046875</v>
      </c>
    </row>
    <row r="36" spans="1:13" x14ac:dyDescent="0.25">
      <c r="A36" t="s">
        <v>93</v>
      </c>
      <c r="B36" s="4">
        <v>3</v>
      </c>
      <c r="C36" s="1">
        <v>5</v>
      </c>
      <c r="D36" s="1">
        <v>67</v>
      </c>
      <c r="E36" s="1">
        <v>27</v>
      </c>
      <c r="F36" s="1">
        <v>2373</v>
      </c>
      <c r="G36" s="1">
        <v>2404.592529296875</v>
      </c>
      <c r="H36" s="1">
        <v>0.41893717646598816</v>
      </c>
      <c r="I36" s="1">
        <v>1007.3732299804687</v>
      </c>
      <c r="J36" s="1">
        <v>193.86906433105469</v>
      </c>
      <c r="K36" s="1">
        <v>2389.719970703125</v>
      </c>
      <c r="L36" s="1">
        <v>0.37250092625617981</v>
      </c>
      <c r="M36" s="6">
        <v>890.17291259765625</v>
      </c>
    </row>
    <row r="37" spans="1:13" x14ac:dyDescent="0.25">
      <c r="A37" t="s">
        <v>94</v>
      </c>
      <c r="B37" s="5">
        <v>4</v>
      </c>
      <c r="C37" s="2">
        <v>5</v>
      </c>
      <c r="D37" s="2">
        <v>67</v>
      </c>
      <c r="E37" s="2">
        <v>39</v>
      </c>
      <c r="F37" s="2">
        <v>4285</v>
      </c>
      <c r="G37" s="2">
        <v>4764.8974609375</v>
      </c>
      <c r="H37" s="2">
        <v>0.40984249114990234</v>
      </c>
      <c r="I37" s="2">
        <v>1952.8575439453125</v>
      </c>
      <c r="J37" s="2">
        <v>312.70745849609375</v>
      </c>
      <c r="K37" s="2">
        <v>4757.8857421875</v>
      </c>
      <c r="L37" s="2">
        <v>0.32331457734107971</v>
      </c>
      <c r="M37" s="7">
        <v>1538.2938232421875</v>
      </c>
    </row>
    <row r="38" spans="1:13" x14ac:dyDescent="0.25">
      <c r="A38" t="s">
        <v>95</v>
      </c>
      <c r="B38" s="4">
        <v>5</v>
      </c>
      <c r="C38" s="1">
        <v>5</v>
      </c>
      <c r="D38" s="1">
        <v>67</v>
      </c>
      <c r="E38" s="1">
        <v>21</v>
      </c>
      <c r="F38" s="1">
        <v>4606</v>
      </c>
      <c r="G38" s="1">
        <v>4687.47607421875</v>
      </c>
      <c r="H38" s="1">
        <v>0.27951079607009888</v>
      </c>
      <c r="I38" s="1">
        <v>1310.2001953125</v>
      </c>
      <c r="J38" s="1">
        <v>285.90911865234375</v>
      </c>
      <c r="K38" s="1">
        <v>4676.5791015625</v>
      </c>
      <c r="L38" s="1">
        <v>0.21146988868713379</v>
      </c>
      <c r="M38" s="6">
        <v>988.95562744140625</v>
      </c>
    </row>
    <row r="39" spans="1:13" x14ac:dyDescent="0.25">
      <c r="A39" t="s">
        <v>96</v>
      </c>
      <c r="B39" s="5">
        <v>6</v>
      </c>
      <c r="C39" s="2">
        <v>5</v>
      </c>
      <c r="D39" s="2">
        <v>67</v>
      </c>
      <c r="E39" s="2">
        <v>31</v>
      </c>
      <c r="F39" s="2">
        <v>1409</v>
      </c>
      <c r="G39" s="2">
        <v>1603.51611328125</v>
      </c>
      <c r="H39" s="2">
        <v>0.5283082127571106</v>
      </c>
      <c r="I39" s="2">
        <v>847.15069580078125</v>
      </c>
      <c r="J39" s="2">
        <v>152.15275573730469</v>
      </c>
      <c r="K39" s="2">
        <v>1510.3333740234375</v>
      </c>
      <c r="L39" s="2">
        <v>0.40394631028175354</v>
      </c>
      <c r="M39" s="7">
        <v>610.09356689453125</v>
      </c>
    </row>
    <row r="40" spans="1:13" x14ac:dyDescent="0.25">
      <c r="A40" t="s">
        <v>97</v>
      </c>
      <c r="B40" s="4">
        <v>7</v>
      </c>
      <c r="C40" s="1">
        <v>5</v>
      </c>
      <c r="D40" s="1">
        <v>67</v>
      </c>
      <c r="E40" s="1">
        <v>50</v>
      </c>
      <c r="F40" s="1">
        <v>883.5</v>
      </c>
      <c r="G40" s="1">
        <v>869.8599853515625</v>
      </c>
      <c r="H40" s="1">
        <v>0.34668180346488953</v>
      </c>
      <c r="I40" s="1">
        <v>301.56463623046875</v>
      </c>
      <c r="J40" s="1">
        <v>42.647678375244141</v>
      </c>
      <c r="K40" s="1">
        <v>856.522705078125</v>
      </c>
      <c r="L40" s="1">
        <v>0.25513753294944763</v>
      </c>
      <c r="M40" s="6">
        <v>218.53108215332031</v>
      </c>
    </row>
    <row r="42" spans="1:13" x14ac:dyDescent="0.25">
      <c r="A42" t="s">
        <v>98</v>
      </c>
      <c r="B42" s="5">
        <v>1</v>
      </c>
      <c r="C42" s="2">
        <v>6</v>
      </c>
      <c r="D42" s="2">
        <v>67</v>
      </c>
      <c r="E42" s="2">
        <v>50</v>
      </c>
      <c r="F42" s="2">
        <v>720.5</v>
      </c>
      <c r="G42" s="2">
        <v>720.46002197265625</v>
      </c>
      <c r="H42" s="2">
        <v>0.35496687889099121</v>
      </c>
      <c r="I42" s="2">
        <v>255.73944091796875</v>
      </c>
      <c r="J42" s="2">
        <v>36.167018890380859</v>
      </c>
      <c r="K42" s="2">
        <v>715.31817626953125</v>
      </c>
      <c r="L42" s="2">
        <v>0.27875885367393494</v>
      </c>
      <c r="M42" s="7">
        <v>199.40129089355469</v>
      </c>
    </row>
    <row r="43" spans="1:13" x14ac:dyDescent="0.25">
      <c r="A43" t="s">
        <v>99</v>
      </c>
      <c r="B43" s="4">
        <v>2</v>
      </c>
      <c r="C43" s="1">
        <v>6</v>
      </c>
      <c r="D43" s="1">
        <v>67</v>
      </c>
      <c r="E43" s="1">
        <v>50</v>
      </c>
      <c r="F43" s="1">
        <v>1399.5</v>
      </c>
      <c r="G43" s="1">
        <v>1419.5400390625</v>
      </c>
      <c r="H43" s="1">
        <v>0.35243114829063416</v>
      </c>
      <c r="I43" s="1">
        <v>500.29013061523437</v>
      </c>
      <c r="J43" s="1">
        <v>70.751708984375</v>
      </c>
      <c r="K43" s="1">
        <v>1399.6136474609375</v>
      </c>
      <c r="L43" s="1">
        <v>0.26829284429550171</v>
      </c>
      <c r="M43" s="6">
        <v>375.50631713867187</v>
      </c>
    </row>
    <row r="44" spans="1:13" x14ac:dyDescent="0.25">
      <c r="A44" t="s">
        <v>100</v>
      </c>
      <c r="B44" s="5">
        <v>3</v>
      </c>
      <c r="C44" s="2">
        <v>6</v>
      </c>
      <c r="D44" s="2">
        <v>67</v>
      </c>
      <c r="E44" s="2">
        <v>13</v>
      </c>
      <c r="F44" s="2">
        <v>1888</v>
      </c>
      <c r="G44" s="2">
        <v>2317.53857421875</v>
      </c>
      <c r="H44" s="2">
        <v>0.48370802402496338</v>
      </c>
      <c r="I44" s="2">
        <v>1121.011962890625</v>
      </c>
      <c r="J44" s="2">
        <v>310.91278076171875</v>
      </c>
      <c r="K44" s="2">
        <v>2257.727294921875</v>
      </c>
      <c r="L44" s="2">
        <v>0.43495091795921326</v>
      </c>
      <c r="M44" s="7">
        <v>982.00048828125</v>
      </c>
    </row>
    <row r="45" spans="1:13" x14ac:dyDescent="0.25">
      <c r="A45" t="s">
        <v>101</v>
      </c>
      <c r="B45" s="4">
        <v>4</v>
      </c>
      <c r="C45" s="1">
        <v>6</v>
      </c>
      <c r="D45" s="1">
        <v>67</v>
      </c>
      <c r="E45" s="1">
        <v>30</v>
      </c>
      <c r="F45" s="1">
        <v>3691</v>
      </c>
      <c r="G45" s="1">
        <v>3684.36669921875</v>
      </c>
      <c r="H45" s="1">
        <v>0.44492334127426147</v>
      </c>
      <c r="I45" s="1">
        <v>1639.2607421875</v>
      </c>
      <c r="J45" s="1">
        <v>299.28668212890625</v>
      </c>
      <c r="K45" s="1">
        <v>3673.15380859375</v>
      </c>
      <c r="L45" s="1">
        <v>0.30343014001846313</v>
      </c>
      <c r="M45" s="6">
        <v>1114.545654296875</v>
      </c>
    </row>
    <row r="46" spans="1:13" x14ac:dyDescent="0.25">
      <c r="A46" t="s">
        <v>102</v>
      </c>
      <c r="B46" s="5">
        <v>5</v>
      </c>
      <c r="C46" s="2">
        <v>6</v>
      </c>
      <c r="D46" s="2">
        <v>67</v>
      </c>
      <c r="E46" s="2">
        <v>14</v>
      </c>
      <c r="F46" s="2">
        <v>4123.5</v>
      </c>
      <c r="G46" s="2">
        <v>4227.5712890625</v>
      </c>
      <c r="H46" s="2">
        <v>0.38820731639862061</v>
      </c>
      <c r="I46" s="2">
        <v>1641.1741943359375</v>
      </c>
      <c r="J46" s="2">
        <v>438.62225341796875</v>
      </c>
      <c r="K46" s="2">
        <v>4103.83349609375</v>
      </c>
      <c r="L46" s="2">
        <v>0.30335164070129395</v>
      </c>
      <c r="M46" s="7">
        <v>1244.904541015625</v>
      </c>
    </row>
    <row r="47" spans="1:13" x14ac:dyDescent="0.25">
      <c r="A47" t="s">
        <v>103</v>
      </c>
      <c r="B47" s="4">
        <v>6</v>
      </c>
      <c r="C47" s="1">
        <v>6</v>
      </c>
      <c r="D47" s="1">
        <v>67</v>
      </c>
      <c r="E47" s="1">
        <v>37</v>
      </c>
      <c r="F47" s="1">
        <v>1332</v>
      </c>
      <c r="G47" s="1">
        <v>1318.7027587890625</v>
      </c>
      <c r="H47" s="1">
        <v>0.42974421381950378</v>
      </c>
      <c r="I47" s="1">
        <v>566.704833984375</v>
      </c>
      <c r="J47" s="1">
        <v>93.165702819824219</v>
      </c>
      <c r="K47" s="1">
        <v>1324.45458984375</v>
      </c>
      <c r="L47" s="1">
        <v>0.33756846189498901</v>
      </c>
      <c r="M47" s="6">
        <v>447.09408569335938</v>
      </c>
    </row>
    <row r="48" spans="1:13" x14ac:dyDescent="0.25">
      <c r="A48" t="s">
        <v>104</v>
      </c>
      <c r="B48" s="5">
        <v>7</v>
      </c>
      <c r="C48" s="2">
        <v>6</v>
      </c>
      <c r="D48" s="2">
        <v>67</v>
      </c>
      <c r="E48" s="2">
        <v>50</v>
      </c>
      <c r="F48" s="2">
        <v>801.5</v>
      </c>
      <c r="G48" s="2">
        <v>888.82000732421875</v>
      </c>
      <c r="H48" s="2">
        <v>0.45724216103553772</v>
      </c>
      <c r="I48" s="2">
        <v>406.40597534179687</v>
      </c>
      <c r="J48" s="2">
        <v>57.4744873046875</v>
      </c>
      <c r="K48" s="2">
        <v>856.95452880859375</v>
      </c>
      <c r="L48" s="2">
        <v>0.34572932124137878</v>
      </c>
      <c r="M48" s="7">
        <v>296.2742919921875</v>
      </c>
    </row>
    <row r="52" spans="1:17" x14ac:dyDescent="0.25">
      <c r="A52" t="s">
        <v>105</v>
      </c>
      <c r="B52" s="9" t="s">
        <v>107</v>
      </c>
      <c r="C52" s="22" t="s">
        <v>108</v>
      </c>
      <c r="D52" s="22"/>
      <c r="E52" s="22"/>
      <c r="F52" s="22" t="s">
        <v>109</v>
      </c>
      <c r="G52" s="22"/>
      <c r="H52" s="22"/>
      <c r="J52" t="s">
        <v>110</v>
      </c>
      <c r="K52" s="9" t="s">
        <v>107</v>
      </c>
      <c r="L52" s="22" t="s">
        <v>108</v>
      </c>
      <c r="M52" s="22"/>
      <c r="N52" s="22"/>
      <c r="O52" s="22" t="s">
        <v>109</v>
      </c>
      <c r="P52" s="22"/>
      <c r="Q52" s="22"/>
    </row>
    <row r="53" spans="1:17" x14ac:dyDescent="0.25">
      <c r="B53" s="8">
        <v>0</v>
      </c>
      <c r="C53" s="1">
        <f>K2</f>
        <v>1027.9090576171875</v>
      </c>
      <c r="D53" s="1">
        <f>K10</f>
        <v>1506.9090576171875</v>
      </c>
      <c r="E53" s="1">
        <f>K18</f>
        <v>1522.04541015625</v>
      </c>
      <c r="F53" s="1">
        <f>K26</f>
        <v>743.90911865234375</v>
      </c>
      <c r="G53" s="1">
        <f>K34</f>
        <v>651.59088134765625</v>
      </c>
      <c r="H53" s="1">
        <f>K42</f>
        <v>715.31817626953125</v>
      </c>
      <c r="K53" s="8">
        <v>0</v>
      </c>
      <c r="L53">
        <f>C53/$C$62</f>
        <v>0.7601259331381226</v>
      </c>
      <c r="M53">
        <f t="shared" ref="M53:N59" si="0">D53/$C$62</f>
        <v>1.1143404614322769</v>
      </c>
      <c r="N53">
        <f t="shared" si="0"/>
        <v>1.1255336054296006</v>
      </c>
      <c r="O53">
        <f>F53/$F$62</f>
        <v>1.057280717518353</v>
      </c>
      <c r="P53">
        <f t="shared" ref="P53:Q59" si="1">G53/$F$62</f>
        <v>0.92607343731408309</v>
      </c>
      <c r="Q53">
        <f t="shared" si="1"/>
        <v>1.0166458451675642</v>
      </c>
    </row>
    <row r="54" spans="1:17" x14ac:dyDescent="0.25">
      <c r="B54" s="8">
        <v>0.25</v>
      </c>
      <c r="C54" s="1">
        <f t="shared" ref="C54:C59" si="2">K3</f>
        <v>2639.068115234375</v>
      </c>
      <c r="D54" s="1">
        <f t="shared" ref="D54:D59" si="3">K11</f>
        <v>2406.681884765625</v>
      </c>
      <c r="E54" s="1">
        <f t="shared" ref="E54:E59" si="4">K19</f>
        <v>2276.794921875</v>
      </c>
      <c r="F54" s="1">
        <f t="shared" ref="F54:F59" si="5">K27</f>
        <v>1628.423095703125</v>
      </c>
      <c r="G54" s="1">
        <f t="shared" ref="G54:G59" si="6">K35</f>
        <v>1596.2940673828125</v>
      </c>
      <c r="H54" s="1">
        <f t="shared" ref="H54:H59" si="7">K43</f>
        <v>1399.6136474609375</v>
      </c>
      <c r="K54" s="8">
        <v>0.25</v>
      </c>
      <c r="L54">
        <f t="shared" ref="L54:L59" si="8">C54/$C$62</f>
        <v>1.9515579698828538</v>
      </c>
      <c r="M54">
        <f t="shared" si="0"/>
        <v>1.7797112496165803</v>
      </c>
      <c r="N54">
        <f t="shared" si="0"/>
        <v>1.6836614598632129</v>
      </c>
      <c r="O54">
        <f t="shared" ref="O54:O59" si="9">F54/$F$62</f>
        <v>2.3143960678523041</v>
      </c>
      <c r="P54">
        <f t="shared" si="1"/>
        <v>2.2687326914210462</v>
      </c>
      <c r="Q54">
        <f t="shared" si="1"/>
        <v>1.9892006756372846</v>
      </c>
    </row>
    <row r="55" spans="1:17" x14ac:dyDescent="0.25">
      <c r="B55" s="8">
        <v>1</v>
      </c>
      <c r="C55" s="1">
        <f t="shared" si="2"/>
        <v>2982.931884765625</v>
      </c>
      <c r="D55" s="1">
        <f t="shared" si="3"/>
        <v>4114.822265625</v>
      </c>
      <c r="E55" s="1">
        <f t="shared" si="4"/>
        <v>4634.10009765625</v>
      </c>
      <c r="F55" s="1">
        <f t="shared" si="5"/>
        <v>2978</v>
      </c>
      <c r="G55" s="1">
        <f t="shared" si="6"/>
        <v>2389.719970703125</v>
      </c>
      <c r="H55" s="1">
        <f t="shared" si="7"/>
        <v>2257.727294921875</v>
      </c>
      <c r="K55" s="8">
        <v>1</v>
      </c>
      <c r="L55">
        <f t="shared" si="8"/>
        <v>2.2058409404923767</v>
      </c>
      <c r="M55">
        <f t="shared" si="0"/>
        <v>3.0428597658301513</v>
      </c>
      <c r="N55">
        <f t="shared" si="0"/>
        <v>3.4268592487666032</v>
      </c>
      <c r="O55">
        <f t="shared" si="9"/>
        <v>4.232482030161945</v>
      </c>
      <c r="P55">
        <f t="shared" si="1"/>
        <v>3.3963891313365031</v>
      </c>
      <c r="Q55">
        <f t="shared" si="1"/>
        <v>3.2087945617068416</v>
      </c>
    </row>
    <row r="56" spans="1:17" x14ac:dyDescent="0.25">
      <c r="B56" s="8">
        <v>4</v>
      </c>
      <c r="C56" s="1">
        <f t="shared" si="2"/>
        <v>3418.0908203125</v>
      </c>
      <c r="D56" s="1">
        <f t="shared" si="3"/>
        <v>3780</v>
      </c>
      <c r="E56" s="1">
        <f t="shared" si="4"/>
        <v>3417.142822265625</v>
      </c>
      <c r="F56" s="1">
        <f t="shared" si="5"/>
        <v>3202.684326171875</v>
      </c>
      <c r="G56" s="1">
        <f t="shared" si="6"/>
        <v>4757.8857421875</v>
      </c>
      <c r="H56" s="1">
        <f t="shared" si="7"/>
        <v>3673.15380859375</v>
      </c>
      <c r="K56" s="8">
        <v>4</v>
      </c>
      <c r="L56">
        <f t="shared" si="8"/>
        <v>2.5276355481911712</v>
      </c>
      <c r="M56">
        <f t="shared" si="0"/>
        <v>2.7952628746386288</v>
      </c>
      <c r="N56">
        <f t="shared" si="0"/>
        <v>2.5269345154542244</v>
      </c>
      <c r="O56">
        <f t="shared" si="9"/>
        <v>4.5518145932853527</v>
      </c>
      <c r="P56">
        <f t="shared" si="1"/>
        <v>6.7621443604339566</v>
      </c>
      <c r="Q56">
        <f t="shared" si="1"/>
        <v>5.2204692709516305</v>
      </c>
    </row>
    <row r="57" spans="1:17" x14ac:dyDescent="0.25">
      <c r="B57" s="8">
        <v>8</v>
      </c>
      <c r="C57" s="1">
        <f t="shared" si="2"/>
        <v>5820.54541015625</v>
      </c>
      <c r="D57" s="1">
        <f t="shared" si="3"/>
        <v>6281.0625</v>
      </c>
      <c r="E57" s="1">
        <f t="shared" si="4"/>
        <v>7144.181640625</v>
      </c>
      <c r="F57" s="1">
        <f t="shared" si="5"/>
        <v>3239.1201171875</v>
      </c>
      <c r="G57" s="1">
        <f t="shared" si="6"/>
        <v>4676.5791015625</v>
      </c>
      <c r="H57" s="1">
        <f t="shared" si="7"/>
        <v>4103.83349609375</v>
      </c>
      <c r="K57" s="8">
        <v>8</v>
      </c>
      <c r="L57">
        <f t="shared" si="8"/>
        <v>4.3042207659148239</v>
      </c>
      <c r="M57">
        <f t="shared" si="0"/>
        <v>4.6447674125753684</v>
      </c>
      <c r="N57">
        <f t="shared" si="0"/>
        <v>5.2830332565380829</v>
      </c>
      <c r="O57">
        <f t="shared" si="9"/>
        <v>4.6035989555178469</v>
      </c>
      <c r="P57">
        <f t="shared" si="1"/>
        <v>6.6465873102733966</v>
      </c>
      <c r="Q57">
        <f t="shared" si="1"/>
        <v>5.8325727088628172</v>
      </c>
    </row>
    <row r="58" spans="1:17" x14ac:dyDescent="0.25">
      <c r="B58" s="8">
        <v>16</v>
      </c>
      <c r="C58" s="1">
        <f t="shared" si="2"/>
        <v>3096.227294921875</v>
      </c>
      <c r="D58" s="1">
        <f t="shared" si="3"/>
        <v>4502.9287109375</v>
      </c>
      <c r="E58" s="1">
        <f t="shared" si="4"/>
        <v>2984.272705078125</v>
      </c>
      <c r="F58" s="1">
        <f t="shared" si="5"/>
        <v>1366.4166259765625</v>
      </c>
      <c r="G58" s="1">
        <f t="shared" si="6"/>
        <v>1510.3333740234375</v>
      </c>
      <c r="H58" s="1">
        <f t="shared" si="7"/>
        <v>1324.45458984375</v>
      </c>
      <c r="K58" s="8">
        <v>24</v>
      </c>
      <c r="L58">
        <f t="shared" si="8"/>
        <v>2.2896214838460067</v>
      </c>
      <c r="M58">
        <f t="shared" si="0"/>
        <v>3.3298596436052832</v>
      </c>
      <c r="N58">
        <f t="shared" si="0"/>
        <v>2.2068324603974276</v>
      </c>
      <c r="O58">
        <f t="shared" si="9"/>
        <v>1.9420194140900997</v>
      </c>
      <c r="P58">
        <f t="shared" si="1"/>
        <v>2.1465610695460238</v>
      </c>
      <c r="Q58">
        <f t="shared" si="1"/>
        <v>1.8823808768566761</v>
      </c>
    </row>
    <row r="59" spans="1:17" x14ac:dyDescent="0.25">
      <c r="B59" s="8">
        <v>24</v>
      </c>
      <c r="C59" s="1">
        <f t="shared" si="2"/>
        <v>2037.1817626953125</v>
      </c>
      <c r="D59" s="1">
        <f t="shared" si="3"/>
        <v>2467.113525390625</v>
      </c>
      <c r="E59" s="1">
        <f t="shared" si="4"/>
        <v>1716.522705078125</v>
      </c>
      <c r="F59" s="1">
        <f t="shared" si="5"/>
        <v>787.1363525390625</v>
      </c>
      <c r="G59" s="1">
        <f t="shared" si="6"/>
        <v>856.522705078125</v>
      </c>
      <c r="H59" s="1">
        <f t="shared" si="7"/>
        <v>856.95452880859375</v>
      </c>
      <c r="K59" s="8">
        <v>48</v>
      </c>
      <c r="L59">
        <f t="shared" si="8"/>
        <v>1.5064705159135154</v>
      </c>
      <c r="M59">
        <f t="shared" si="0"/>
        <v>1.8243996944558836</v>
      </c>
      <c r="N59">
        <f t="shared" si="0"/>
        <v>1.2693471404706758</v>
      </c>
      <c r="O59">
        <f t="shared" si="9"/>
        <v>1.1187174168599059</v>
      </c>
      <c r="P59">
        <f t="shared" si="1"/>
        <v>1.2173327594589871</v>
      </c>
      <c r="Q59">
        <f t="shared" si="1"/>
        <v>1.2179464888677871</v>
      </c>
    </row>
    <row r="61" spans="1:17" x14ac:dyDescent="0.25">
      <c r="C61" s="22" t="s">
        <v>108</v>
      </c>
      <c r="D61" s="22"/>
      <c r="E61" s="22"/>
      <c r="F61" s="22" t="s">
        <v>109</v>
      </c>
      <c r="G61" s="22"/>
      <c r="H61" s="22"/>
      <c r="J61" t="s">
        <v>111</v>
      </c>
      <c r="K61" s="9" t="s">
        <v>107</v>
      </c>
      <c r="L61" s="22" t="s">
        <v>108</v>
      </c>
      <c r="M61" s="22"/>
      <c r="N61" s="22"/>
      <c r="O61" s="22" t="s">
        <v>109</v>
      </c>
      <c r="P61" s="22"/>
      <c r="Q61" s="22"/>
    </row>
    <row r="62" spans="1:17" x14ac:dyDescent="0.25">
      <c r="A62" t="s">
        <v>106</v>
      </c>
      <c r="C62">
        <f>AVERAGE(C53:E53)</f>
        <v>1352.287841796875</v>
      </c>
      <c r="F62">
        <f>AVERAGE(F53:H53)</f>
        <v>703.60605875651038</v>
      </c>
      <c r="K62" s="8">
        <v>0</v>
      </c>
      <c r="L62">
        <f>C53/MAX($C$53:$C$59)</f>
        <v>0.17660012682378398</v>
      </c>
      <c r="M62">
        <f>D53/MAX(D$53:D$59)</f>
        <v>0.23991308120516036</v>
      </c>
      <c r="N62">
        <f>E53/MAX(E$53:E$59)</f>
        <v>0.21304685221064673</v>
      </c>
      <c r="O62">
        <f t="shared" ref="O62:Q68" si="10">F53/MAX(F$53:F$59)</f>
        <v>0.22966394938705564</v>
      </c>
      <c r="P62">
        <f t="shared" si="10"/>
        <v>0.13694966980188114</v>
      </c>
      <c r="Q62">
        <f t="shared" si="10"/>
        <v>0.17430487298044856</v>
      </c>
    </row>
    <row r="63" spans="1:17" x14ac:dyDescent="0.25">
      <c r="K63" s="8">
        <v>0.25</v>
      </c>
      <c r="L63">
        <f t="shared" ref="L63:L68" si="11">C54/MAX($C$53:$C$59)</f>
        <v>0.45340563972398085</v>
      </c>
      <c r="M63">
        <f t="shared" ref="M63:N68" si="12">D54/MAX(D$53:D$59)</f>
        <v>0.38316477264246696</v>
      </c>
      <c r="N63">
        <f t="shared" si="12"/>
        <v>0.31869219406854515</v>
      </c>
      <c r="O63">
        <f t="shared" si="10"/>
        <v>0.50273624836027098</v>
      </c>
      <c r="P63">
        <f t="shared" si="10"/>
        <v>0.33550491833561674</v>
      </c>
      <c r="Q63">
        <f t="shared" si="10"/>
        <v>0.341050300601417</v>
      </c>
    </row>
    <row r="64" spans="1:17" x14ac:dyDescent="0.25">
      <c r="A64" t="s">
        <v>121</v>
      </c>
      <c r="C64" s="18">
        <f>STDEV(C53:E53)/ AVERAGE(C53:E53)</f>
        <v>0.20781240959764299</v>
      </c>
      <c r="F64" s="18">
        <f>STDEV(F53:H53)/ AVERAGE(F53:H53)</f>
        <v>6.7168822497177511E-2</v>
      </c>
      <c r="K64" s="8">
        <v>1</v>
      </c>
      <c r="L64">
        <f t="shared" si="11"/>
        <v>0.5124832252937529</v>
      </c>
      <c r="M64">
        <f t="shared" si="12"/>
        <v>0.6551156377802323</v>
      </c>
      <c r="N64">
        <f t="shared" si="12"/>
        <v>0.64865373401268134</v>
      </c>
      <c r="O64">
        <f t="shared" si="10"/>
        <v>0.91938547885213084</v>
      </c>
      <c r="P64">
        <f t="shared" si="10"/>
        <v>0.50226510265133439</v>
      </c>
      <c r="Q64">
        <f t="shared" si="10"/>
        <v>0.55015080340635203</v>
      </c>
    </row>
    <row r="65" spans="1:17" x14ac:dyDescent="0.25">
      <c r="C65" s="18">
        <f t="shared" ref="C65:C70" si="13">STDEV(C54:E54)/ AVERAGE(C54:E54)</f>
        <v>7.5194100920353571E-2</v>
      </c>
      <c r="F65" s="18">
        <f t="shared" ref="F65:F70" si="14">STDEV(F54:H54)/ AVERAGE(F54:H54)</f>
        <v>8.0362600178433136E-2</v>
      </c>
      <c r="K65" s="8">
        <v>4</v>
      </c>
      <c r="L65">
        <f t="shared" si="11"/>
        <v>0.58724579561707135</v>
      </c>
      <c r="M65">
        <f t="shared" si="12"/>
        <v>0.60180900922415592</v>
      </c>
      <c r="N65">
        <f t="shared" si="12"/>
        <v>0.47831130200192956</v>
      </c>
      <c r="O65">
        <f t="shared" si="10"/>
        <v>0.98875133070172716</v>
      </c>
      <c r="P65">
        <f t="shared" si="10"/>
        <v>1</v>
      </c>
      <c r="Q65">
        <f t="shared" si="10"/>
        <v>0.89505429791195379</v>
      </c>
    </row>
    <row r="66" spans="1:17" x14ac:dyDescent="0.25">
      <c r="C66" s="18">
        <f t="shared" si="13"/>
        <v>0.21590257605213106</v>
      </c>
      <c r="F66" s="18">
        <f t="shared" si="14"/>
        <v>0.15086397626960624</v>
      </c>
      <c r="K66" s="8">
        <v>8</v>
      </c>
      <c r="L66">
        <f t="shared" si="11"/>
        <v>1</v>
      </c>
      <c r="M66">
        <f t="shared" si="12"/>
        <v>1</v>
      </c>
      <c r="N66">
        <f t="shared" si="12"/>
        <v>1</v>
      </c>
      <c r="O66">
        <f t="shared" si="10"/>
        <v>1</v>
      </c>
      <c r="P66">
        <f t="shared" si="10"/>
        <v>0.98291118260700006</v>
      </c>
      <c r="Q66">
        <f t="shared" si="10"/>
        <v>1</v>
      </c>
    </row>
    <row r="67" spans="1:17" x14ac:dyDescent="0.25">
      <c r="C67" s="18">
        <f t="shared" si="13"/>
        <v>5.9128956484324667E-2</v>
      </c>
      <c r="F67" s="18">
        <f t="shared" si="14"/>
        <v>0.20566825755615881</v>
      </c>
      <c r="K67" s="8">
        <v>24</v>
      </c>
      <c r="L67">
        <f t="shared" si="11"/>
        <v>0.53194796651174281</v>
      </c>
      <c r="M67">
        <f t="shared" si="12"/>
        <v>0.71690557305193192</v>
      </c>
      <c r="N67">
        <f t="shared" si="12"/>
        <v>0.41772072088820095</v>
      </c>
      <c r="O67">
        <f t="shared" si="10"/>
        <v>0.42184808730187207</v>
      </c>
      <c r="P67">
        <f t="shared" si="10"/>
        <v>0.31743792429303735</v>
      </c>
      <c r="Q67">
        <f t="shared" si="10"/>
        <v>0.32273594703694419</v>
      </c>
    </row>
    <row r="68" spans="1:17" x14ac:dyDescent="0.25">
      <c r="C68" s="18">
        <f t="shared" si="13"/>
        <v>0.10474166912368782</v>
      </c>
      <c r="F68" s="18">
        <f t="shared" si="14"/>
        <v>0.18061962787449154</v>
      </c>
      <c r="K68" s="8">
        <v>48</v>
      </c>
      <c r="L68">
        <f t="shared" si="11"/>
        <v>0.34999843127082919</v>
      </c>
      <c r="M68">
        <f t="shared" si="12"/>
        <v>0.39278601755525039</v>
      </c>
      <c r="N68">
        <f t="shared" si="12"/>
        <v>0.24026862577474403</v>
      </c>
      <c r="O68">
        <f t="shared" si="10"/>
        <v>0.24300931242479706</v>
      </c>
      <c r="P68">
        <f t="shared" si="10"/>
        <v>0.18002170533089085</v>
      </c>
      <c r="Q68">
        <f t="shared" si="10"/>
        <v>0.20881805502691309</v>
      </c>
    </row>
    <row r="69" spans="1:17" x14ac:dyDescent="0.25">
      <c r="C69" s="18">
        <f t="shared" si="13"/>
        <v>0.23990273858232508</v>
      </c>
      <c r="F69" s="18">
        <f t="shared" si="14"/>
        <v>6.9614505631660314E-2</v>
      </c>
    </row>
    <row r="70" spans="1:17" x14ac:dyDescent="0.25">
      <c r="C70" s="18">
        <f t="shared" si="13"/>
        <v>0.18162503290826376</v>
      </c>
      <c r="F70" s="18">
        <f t="shared" si="14"/>
        <v>4.8210726775745935E-2</v>
      </c>
      <c r="J70" t="s">
        <v>112</v>
      </c>
      <c r="K70" s="19" t="s">
        <v>107</v>
      </c>
      <c r="L70" s="22" t="s">
        <v>108</v>
      </c>
      <c r="M70" s="22"/>
      <c r="N70" s="22"/>
      <c r="O70" s="22" t="s">
        <v>109</v>
      </c>
      <c r="P70" s="22"/>
      <c r="Q70" s="22"/>
    </row>
    <row r="71" spans="1:17" x14ac:dyDescent="0.25">
      <c r="C71" s="18"/>
      <c r="K71" s="8">
        <v>0</v>
      </c>
      <c r="L71">
        <f>C53/$C$80</f>
        <v>0.16022866532521052</v>
      </c>
      <c r="M71">
        <f t="shared" ref="M71:Q77" si="15">D53/$C$80</f>
        <v>0.23489434719855654</v>
      </c>
      <c r="N71">
        <f t="shared" si="15"/>
        <v>0.23725377534762637</v>
      </c>
      <c r="O71">
        <f t="shared" si="15"/>
        <v>0.11595925176613178</v>
      </c>
      <c r="P71">
        <f t="shared" si="15"/>
        <v>0.10156884646821975</v>
      </c>
      <c r="Q71">
        <f t="shared" si="15"/>
        <v>0.11150254569428576</v>
      </c>
    </row>
    <row r="72" spans="1:17" x14ac:dyDescent="0.25">
      <c r="A72" t="s">
        <v>122</v>
      </c>
      <c r="C72" s="20">
        <f>AVERAGE(C53:E53)</f>
        <v>1352.287841796875</v>
      </c>
      <c r="F72" s="20">
        <f>AVERAGE(F53:H53)</f>
        <v>703.60605875651038</v>
      </c>
      <c r="K72" s="8">
        <v>0.25</v>
      </c>
      <c r="L72">
        <f t="shared" ref="L72:L77" si="16">C54/$C$80</f>
        <v>0.41137332011311217</v>
      </c>
      <c r="M72">
        <f t="shared" si="15"/>
        <v>0.37514936112370562</v>
      </c>
      <c r="N72">
        <f t="shared" si="15"/>
        <v>0.3549028086170532</v>
      </c>
      <c r="O72">
        <f t="shared" si="15"/>
        <v>0.25383574283711657</v>
      </c>
      <c r="P72">
        <f t="shared" si="15"/>
        <v>0.24882752612007239</v>
      </c>
      <c r="Q72">
        <f t="shared" si="15"/>
        <v>0.2181693264027387</v>
      </c>
    </row>
    <row r="73" spans="1:17" x14ac:dyDescent="0.25">
      <c r="C73" s="20">
        <f t="shared" ref="C73:C78" si="17">AVERAGE(C54:E54)</f>
        <v>2440.8483072916665</v>
      </c>
      <c r="F73" s="20">
        <f t="shared" ref="F73:F78" si="18">AVERAGE(F54:H54)</f>
        <v>1541.443603515625</v>
      </c>
      <c r="K73" s="8">
        <v>1</v>
      </c>
      <c r="L73">
        <f t="shared" si="16"/>
        <v>0.46497420283459423</v>
      </c>
      <c r="M73">
        <f t="shared" si="15"/>
        <v>0.64141129488625725</v>
      </c>
      <c r="N73">
        <f t="shared" si="15"/>
        <v>0.72235541474080023</v>
      </c>
      <c r="O73">
        <f t="shared" si="15"/>
        <v>0.46420542926685693</v>
      </c>
      <c r="P73">
        <f t="shared" si="15"/>
        <v>0.37250536763862491</v>
      </c>
      <c r="Q73">
        <f t="shared" si="15"/>
        <v>0.35193058029103719</v>
      </c>
    </row>
    <row r="74" spans="1:17" x14ac:dyDescent="0.25">
      <c r="C74" s="20">
        <f t="shared" si="17"/>
        <v>3910.6180826822915</v>
      </c>
      <c r="F74" s="20">
        <f t="shared" si="18"/>
        <v>2541.8157552083335</v>
      </c>
      <c r="K74" s="8">
        <v>4</v>
      </c>
      <c r="L74">
        <f t="shared" si="16"/>
        <v>0.53280601629156055</v>
      </c>
      <c r="M74">
        <f t="shared" si="15"/>
        <v>0.58921978597337787</v>
      </c>
      <c r="N74">
        <f t="shared" si="15"/>
        <v>0.53265824401476614</v>
      </c>
      <c r="O74">
        <f t="shared" si="15"/>
        <v>0.49922882889081588</v>
      </c>
      <c r="P74">
        <f t="shared" si="15"/>
        <v>0.74165090441732928</v>
      </c>
      <c r="Q74">
        <f t="shared" si="15"/>
        <v>0.57256478861029292</v>
      </c>
    </row>
    <row r="75" spans="1:17" x14ac:dyDescent="0.25">
      <c r="C75" s="20">
        <f t="shared" si="17"/>
        <v>3538.4112141927085</v>
      </c>
      <c r="F75" s="20">
        <f t="shared" si="18"/>
        <v>3877.907958984375</v>
      </c>
      <c r="K75" s="8">
        <v>8</v>
      </c>
      <c r="L75">
        <f t="shared" si="16"/>
        <v>0.90729643407952176</v>
      </c>
      <c r="M75">
        <f t="shared" si="15"/>
        <v>0.97908103225804488</v>
      </c>
      <c r="N75">
        <f t="shared" si="15"/>
        <v>1.1136225336624332</v>
      </c>
      <c r="O75">
        <f t="shared" si="15"/>
        <v>0.50490837624107976</v>
      </c>
      <c r="P75">
        <f t="shared" si="15"/>
        <v>0.72897696754238839</v>
      </c>
      <c r="Q75">
        <f t="shared" si="15"/>
        <v>0.6396983847192429</v>
      </c>
    </row>
    <row r="76" spans="1:17" x14ac:dyDescent="0.25">
      <c r="C76" s="20">
        <f t="shared" si="17"/>
        <v>6415.26318359375</v>
      </c>
      <c r="F76" s="20">
        <f t="shared" si="18"/>
        <v>4006.5109049479165</v>
      </c>
      <c r="K76" s="8">
        <v>16</v>
      </c>
      <c r="L76">
        <f t="shared" si="16"/>
        <v>0.48263449313195711</v>
      </c>
      <c r="M76">
        <f t="shared" si="15"/>
        <v>0.70190864849523071</v>
      </c>
      <c r="N76">
        <f t="shared" si="15"/>
        <v>0.46518320755881643</v>
      </c>
      <c r="O76">
        <f t="shared" si="15"/>
        <v>0.21299463277999345</v>
      </c>
      <c r="P76">
        <f t="shared" si="15"/>
        <v>0.23542812364829088</v>
      </c>
      <c r="Q76">
        <f t="shared" si="15"/>
        <v>0.20645366401036833</v>
      </c>
    </row>
    <row r="77" spans="1:17" x14ac:dyDescent="0.25">
      <c r="C77" s="20">
        <f t="shared" si="17"/>
        <v>3527.8095703125</v>
      </c>
      <c r="F77" s="20">
        <f t="shared" si="18"/>
        <v>1400.4015299479167</v>
      </c>
      <c r="K77" s="8">
        <v>24</v>
      </c>
      <c r="L77">
        <f t="shared" si="16"/>
        <v>0.31755232862544991</v>
      </c>
      <c r="M77">
        <f t="shared" si="15"/>
        <v>0.3845693395245211</v>
      </c>
      <c r="N77">
        <f t="shared" si="15"/>
        <v>0.2675685557948615</v>
      </c>
      <c r="O77">
        <f t="shared" si="15"/>
        <v>0.12269743734786553</v>
      </c>
      <c r="P77">
        <f t="shared" si="15"/>
        <v>0.13351326057340515</v>
      </c>
      <c r="Q77">
        <f t="shared" si="15"/>
        <v>0.13358057250093028</v>
      </c>
    </row>
    <row r="78" spans="1:17" x14ac:dyDescent="0.25">
      <c r="C78" s="20">
        <f t="shared" si="17"/>
        <v>2073.605997721354</v>
      </c>
      <c r="F78" s="20">
        <f t="shared" si="18"/>
        <v>833.53786214192712</v>
      </c>
    </row>
    <row r="79" spans="1:17" x14ac:dyDescent="0.25">
      <c r="C79" s="20"/>
    </row>
    <row r="80" spans="1:17" x14ac:dyDescent="0.25">
      <c r="A80" t="s">
        <v>123</v>
      </c>
      <c r="C80" s="21">
        <f>MAX(C72:F78)</f>
        <v>6415.26318359375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5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65</v>
      </c>
      <c r="B2" s="4">
        <v>1</v>
      </c>
      <c r="C2" s="1">
        <v>7</v>
      </c>
      <c r="D2" s="1">
        <v>34</v>
      </c>
      <c r="E2" s="1">
        <v>64</v>
      </c>
      <c r="F2" s="1">
        <v>96.5</v>
      </c>
      <c r="G2" s="1">
        <v>114.78125</v>
      </c>
      <c r="H2" s="1">
        <v>0.53795969486236572</v>
      </c>
      <c r="I2" s="1">
        <v>61.747688293457031</v>
      </c>
      <c r="J2" s="1">
        <v>7.7184610366821289</v>
      </c>
      <c r="K2" s="1">
        <v>112.56896209716797</v>
      </c>
      <c r="L2" s="1">
        <v>0.45750939846038818</v>
      </c>
      <c r="M2" s="6">
        <v>51.501358032226563</v>
      </c>
    </row>
    <row r="3" spans="1:13" x14ac:dyDescent="0.25">
      <c r="A3" t="s">
        <v>66</v>
      </c>
      <c r="B3" s="5">
        <v>2</v>
      </c>
      <c r="C3" s="2">
        <v>7</v>
      </c>
      <c r="D3" s="2">
        <v>34</v>
      </c>
      <c r="E3" s="2">
        <v>52</v>
      </c>
      <c r="F3" s="2">
        <v>237</v>
      </c>
      <c r="G3" s="2">
        <v>263.75</v>
      </c>
      <c r="H3" s="2">
        <v>0.42880451679229736</v>
      </c>
      <c r="I3" s="2">
        <v>113.09719848632812</v>
      </c>
      <c r="J3" s="2">
        <v>15.683758735656738</v>
      </c>
      <c r="K3" s="2">
        <v>257.17391967773437</v>
      </c>
      <c r="L3" s="2">
        <v>0.31362971663475037</v>
      </c>
      <c r="M3" s="7">
        <v>80.657386779785156</v>
      </c>
    </row>
    <row r="4" spans="1:13" x14ac:dyDescent="0.25">
      <c r="A4" t="s">
        <v>67</v>
      </c>
      <c r="B4" s="4">
        <v>3</v>
      </c>
      <c r="C4" s="1">
        <v>7</v>
      </c>
      <c r="D4" s="1">
        <v>34</v>
      </c>
      <c r="E4" s="1">
        <v>50</v>
      </c>
      <c r="F4" s="1">
        <v>234</v>
      </c>
      <c r="G4" s="1">
        <v>236.8800048828125</v>
      </c>
      <c r="H4" s="1">
        <v>0.41395735740661621</v>
      </c>
      <c r="I4" s="1">
        <v>98.058219909667969</v>
      </c>
      <c r="J4" s="1">
        <v>13.867526054382324</v>
      </c>
      <c r="K4" s="1">
        <v>237.65908813476562</v>
      </c>
      <c r="L4" s="1">
        <v>0.31808421015739441</v>
      </c>
      <c r="M4" s="6">
        <v>75.595603942871094</v>
      </c>
    </row>
    <row r="5" spans="1:13" x14ac:dyDescent="0.25">
      <c r="A5" t="s">
        <v>68</v>
      </c>
      <c r="B5" s="5">
        <v>4</v>
      </c>
      <c r="C5" s="2">
        <v>7</v>
      </c>
      <c r="D5" s="2">
        <v>34</v>
      </c>
      <c r="E5" s="2">
        <v>50</v>
      </c>
      <c r="F5" s="2">
        <v>256</v>
      </c>
      <c r="G5" s="2">
        <v>265.79998779296875</v>
      </c>
      <c r="H5" s="2">
        <v>0.41137227416038513</v>
      </c>
      <c r="I5" s="2">
        <v>109.34275054931641</v>
      </c>
      <c r="J5" s="2">
        <v>15.463399887084961</v>
      </c>
      <c r="K5" s="2">
        <v>258.65908813476562</v>
      </c>
      <c r="L5" s="2">
        <v>0.30168423056602478</v>
      </c>
      <c r="M5" s="7">
        <v>78.033370971679688</v>
      </c>
    </row>
    <row r="6" spans="1:13" x14ac:dyDescent="0.25">
      <c r="A6" t="s">
        <v>69</v>
      </c>
      <c r="B6" s="4">
        <v>5</v>
      </c>
      <c r="C6" s="1">
        <v>7</v>
      </c>
      <c r="D6" s="1">
        <v>34</v>
      </c>
      <c r="E6" s="1">
        <v>28</v>
      </c>
      <c r="F6" s="1">
        <v>182</v>
      </c>
      <c r="G6" s="1">
        <v>206.14285278320312</v>
      </c>
      <c r="H6" s="1">
        <v>0.51442122459411621</v>
      </c>
      <c r="I6" s="1">
        <v>106.04426574707031</v>
      </c>
      <c r="J6" s="1">
        <v>20.040481567382813</v>
      </c>
      <c r="K6" s="1">
        <v>202.57691955566406</v>
      </c>
      <c r="L6" s="1">
        <v>0.43752443790435791</v>
      </c>
      <c r="M6" s="6">
        <v>88.632354736328125</v>
      </c>
    </row>
    <row r="7" spans="1:13" x14ac:dyDescent="0.25">
      <c r="A7" t="s">
        <v>70</v>
      </c>
      <c r="B7" s="5">
        <v>6</v>
      </c>
      <c r="C7" s="2">
        <v>7</v>
      </c>
      <c r="D7" s="2">
        <v>34</v>
      </c>
      <c r="E7" s="2">
        <v>34</v>
      </c>
      <c r="F7" s="2">
        <v>165.5</v>
      </c>
      <c r="G7" s="2">
        <v>166.91175842285156</v>
      </c>
      <c r="H7" s="2">
        <v>0.42328497767448425</v>
      </c>
      <c r="I7" s="2">
        <v>70.6512451171875</v>
      </c>
      <c r="J7" s="2">
        <v>12.11658763885498</v>
      </c>
      <c r="K7" s="2">
        <v>162.89999389648437</v>
      </c>
      <c r="L7" s="2">
        <v>0.3242962658405304</v>
      </c>
      <c r="M7" s="7">
        <v>52.827857971191406</v>
      </c>
    </row>
    <row r="8" spans="1:13" x14ac:dyDescent="0.25">
      <c r="A8" t="s">
        <v>71</v>
      </c>
      <c r="B8" s="4">
        <v>7</v>
      </c>
      <c r="C8" s="1">
        <v>7</v>
      </c>
      <c r="D8" s="1">
        <v>34</v>
      </c>
      <c r="E8" s="1">
        <v>50</v>
      </c>
      <c r="F8" s="1">
        <v>122.5</v>
      </c>
      <c r="G8" s="1">
        <v>133.94000244140625</v>
      </c>
      <c r="H8" s="1">
        <v>0.45070213079452515</v>
      </c>
      <c r="I8" s="1">
        <v>60.367042541503906</v>
      </c>
      <c r="J8" s="1">
        <v>8.5371894836425781</v>
      </c>
      <c r="K8" s="1">
        <v>128.68182373046875</v>
      </c>
      <c r="L8" s="1">
        <v>0.30444753170013428</v>
      </c>
      <c r="M8" s="6">
        <v>39.176864624023438</v>
      </c>
    </row>
    <row r="9" spans="1:13" x14ac:dyDescent="0.25">
      <c r="A9" t="s">
        <v>62</v>
      </c>
      <c r="B9" s="5">
        <v>8</v>
      </c>
      <c r="C9" s="2">
        <v>7</v>
      </c>
      <c r="D9" s="2">
        <v>34</v>
      </c>
      <c r="E9" s="2">
        <v>50</v>
      </c>
      <c r="F9" s="2">
        <v>55</v>
      </c>
      <c r="G9" s="2">
        <v>64.400001525878906</v>
      </c>
      <c r="H9" s="2">
        <v>0.67033869028091431</v>
      </c>
      <c r="I9" s="2">
        <v>43.169811248779297</v>
      </c>
      <c r="J9" s="2">
        <v>6.1051335334777832</v>
      </c>
      <c r="K9" s="2">
        <v>59.545455932617188</v>
      </c>
      <c r="L9" s="2">
        <v>0.4771997332572937</v>
      </c>
      <c r="M9" s="7">
        <v>28.415075302124023</v>
      </c>
    </row>
    <row r="10" spans="1:13" x14ac:dyDescent="0.25">
      <c r="A10" t="s">
        <v>72</v>
      </c>
      <c r="B10" s="4">
        <v>1</v>
      </c>
      <c r="C10" s="1">
        <v>8</v>
      </c>
      <c r="D10" s="1">
        <v>34</v>
      </c>
      <c r="E10" s="1">
        <v>50</v>
      </c>
      <c r="F10" s="1">
        <v>98.5</v>
      </c>
      <c r="G10" s="1">
        <v>121.01999664306641</v>
      </c>
      <c r="H10" s="1">
        <v>0.81546014547348022</v>
      </c>
      <c r="I10" s="1">
        <v>98.686988830566406</v>
      </c>
      <c r="J10" s="1">
        <v>13.956447601318359</v>
      </c>
      <c r="K10" s="1">
        <v>109.09091186523437</v>
      </c>
      <c r="L10" s="1">
        <v>0.34864073991775513</v>
      </c>
      <c r="M10" s="6">
        <v>38.033535003662109</v>
      </c>
    </row>
    <row r="11" spans="1:13" x14ac:dyDescent="0.25">
      <c r="A11" t="s">
        <v>73</v>
      </c>
      <c r="B11" s="5">
        <v>2</v>
      </c>
      <c r="C11" s="2">
        <v>8</v>
      </c>
      <c r="D11" s="2">
        <v>34</v>
      </c>
      <c r="E11" s="2">
        <v>42</v>
      </c>
      <c r="F11" s="2">
        <v>230.5</v>
      </c>
      <c r="G11" s="2">
        <v>244.76190185546875</v>
      </c>
      <c r="H11" s="2">
        <v>0.38605329394340515</v>
      </c>
      <c r="I11" s="2">
        <v>94.491142272949219</v>
      </c>
      <c r="J11" s="2">
        <v>14.580300331115723</v>
      </c>
      <c r="K11" s="2">
        <v>239.97367858886719</v>
      </c>
      <c r="L11" s="2">
        <v>0.32465782761573792</v>
      </c>
      <c r="M11" s="7">
        <v>77.909332275390625</v>
      </c>
    </row>
    <row r="12" spans="1:13" x14ac:dyDescent="0.25">
      <c r="A12" t="s">
        <v>74</v>
      </c>
      <c r="B12" s="4">
        <v>3</v>
      </c>
      <c r="C12" s="1">
        <v>8</v>
      </c>
      <c r="D12" s="1">
        <v>34</v>
      </c>
      <c r="E12" s="1">
        <v>44</v>
      </c>
      <c r="F12" s="1">
        <v>341</v>
      </c>
      <c r="G12" s="1">
        <v>356.47726440429688</v>
      </c>
      <c r="H12" s="1">
        <v>0.44243314862251282</v>
      </c>
      <c r="I12" s="1">
        <v>157.71736145019531</v>
      </c>
      <c r="J12" s="1">
        <v>23.776786804199219</v>
      </c>
      <c r="K12" s="1">
        <v>350.54998779296875</v>
      </c>
      <c r="L12" s="1">
        <v>0.38541319966316223</v>
      </c>
      <c r="M12" s="6">
        <v>135.10659790039062</v>
      </c>
    </row>
    <row r="13" spans="1:13" x14ac:dyDescent="0.25">
      <c r="A13" t="s">
        <v>75</v>
      </c>
      <c r="B13" s="5">
        <v>4</v>
      </c>
      <c r="C13" s="2">
        <v>8</v>
      </c>
      <c r="D13" s="2">
        <v>34</v>
      </c>
      <c r="E13" s="2">
        <v>50</v>
      </c>
      <c r="F13" s="2">
        <v>250.5</v>
      </c>
      <c r="G13" s="2">
        <v>796.6400146484375</v>
      </c>
      <c r="H13" s="2">
        <v>4.8417062759399414</v>
      </c>
      <c r="I13" s="2">
        <v>3857.096923828125</v>
      </c>
      <c r="J13" s="2">
        <v>545.47589111328125</v>
      </c>
      <c r="K13" s="2">
        <v>256.1363525390625</v>
      </c>
      <c r="L13" s="2">
        <v>0.37620463967323303</v>
      </c>
      <c r="M13" s="7">
        <v>96.359695434570313</v>
      </c>
    </row>
    <row r="14" spans="1:13" x14ac:dyDescent="0.25">
      <c r="A14" t="s">
        <v>76</v>
      </c>
      <c r="B14" s="4">
        <v>5</v>
      </c>
      <c r="C14" s="1">
        <v>8</v>
      </c>
      <c r="D14" s="1">
        <v>34</v>
      </c>
      <c r="E14" s="1">
        <v>39</v>
      </c>
      <c r="F14" s="1">
        <v>148</v>
      </c>
      <c r="G14" s="1">
        <v>162.94871520996094</v>
      </c>
      <c r="H14" s="1">
        <v>0.55229222774505615</v>
      </c>
      <c r="I14" s="1">
        <v>89.995307922363281</v>
      </c>
      <c r="J14" s="1">
        <v>14.410781860351563</v>
      </c>
      <c r="K14" s="1">
        <v>156.82856750488281</v>
      </c>
      <c r="L14" s="1">
        <v>0.44131553173065186</v>
      </c>
      <c r="M14" s="6">
        <v>69.210884094238281</v>
      </c>
    </row>
    <row r="15" spans="1:13" x14ac:dyDescent="0.25">
      <c r="A15" t="s">
        <v>77</v>
      </c>
      <c r="B15" s="5">
        <v>6</v>
      </c>
      <c r="C15" s="2">
        <v>8</v>
      </c>
      <c r="D15" s="2">
        <v>34</v>
      </c>
      <c r="E15" s="2">
        <v>26</v>
      </c>
      <c r="F15" s="2">
        <v>170</v>
      </c>
      <c r="G15" s="2">
        <v>179.88461303710937</v>
      </c>
      <c r="H15" s="2">
        <v>0.44965356588363647</v>
      </c>
      <c r="I15" s="2">
        <v>80.885757446289063</v>
      </c>
      <c r="J15" s="2">
        <v>15.863002777099609</v>
      </c>
      <c r="K15" s="2">
        <v>175.83332824707031</v>
      </c>
      <c r="L15" s="2">
        <v>0.34901759028434753</v>
      </c>
      <c r="M15" s="7">
        <v>61.368923187255859</v>
      </c>
    </row>
    <row r="16" spans="1:13" x14ac:dyDescent="0.25">
      <c r="A16" t="s">
        <v>78</v>
      </c>
      <c r="B16" s="4">
        <v>7</v>
      </c>
      <c r="C16" s="1">
        <v>8</v>
      </c>
      <c r="D16" s="1">
        <v>34</v>
      </c>
      <c r="E16" s="1">
        <v>50</v>
      </c>
      <c r="F16" s="1">
        <v>121</v>
      </c>
      <c r="G16" s="1">
        <v>126.98000335693359</v>
      </c>
      <c r="H16" s="1">
        <v>0.49144011735916138</v>
      </c>
      <c r="I16" s="1">
        <v>62.403064727783203</v>
      </c>
      <c r="J16" s="1">
        <v>8.8251256942749023</v>
      </c>
      <c r="K16" s="1">
        <v>121.90908813476562</v>
      </c>
      <c r="L16" s="1">
        <v>0.29672834277153015</v>
      </c>
      <c r="M16" s="6">
        <v>36.173881530761719</v>
      </c>
    </row>
    <row r="17" spans="1:13" x14ac:dyDescent="0.25">
      <c r="A17" t="s">
        <v>63</v>
      </c>
      <c r="B17" s="5">
        <v>8</v>
      </c>
      <c r="C17" s="2">
        <v>8</v>
      </c>
      <c r="D17" s="2">
        <v>34</v>
      </c>
      <c r="E17" s="2">
        <v>50</v>
      </c>
      <c r="F17" s="2">
        <v>50</v>
      </c>
      <c r="G17" s="2">
        <v>65.879997253417969</v>
      </c>
      <c r="H17" s="2">
        <v>0.82126903533935547</v>
      </c>
      <c r="I17" s="2">
        <v>54.105205535888672</v>
      </c>
      <c r="J17" s="2">
        <v>7.6516313552856445</v>
      </c>
      <c r="K17" s="2">
        <v>58.75</v>
      </c>
      <c r="L17" s="2">
        <v>0.48838359117507935</v>
      </c>
      <c r="M17" s="7">
        <v>28.692535400390625</v>
      </c>
    </row>
    <row r="18" spans="1:13" x14ac:dyDescent="0.25">
      <c r="A18" t="s">
        <v>79</v>
      </c>
      <c r="B18" s="4">
        <v>1</v>
      </c>
      <c r="C18" s="1">
        <v>9</v>
      </c>
      <c r="D18" s="1">
        <v>34</v>
      </c>
      <c r="E18" s="1">
        <v>50</v>
      </c>
      <c r="F18" s="1">
        <v>111.5</v>
      </c>
      <c r="G18" s="1">
        <v>117.77999877929687</v>
      </c>
      <c r="H18" s="1">
        <v>0.55045044422149658</v>
      </c>
      <c r="I18" s="1">
        <v>64.832054138183594</v>
      </c>
      <c r="J18" s="1">
        <v>9.1686372756958008</v>
      </c>
      <c r="K18" s="1">
        <v>114.81818389892578</v>
      </c>
      <c r="L18" s="1">
        <v>0.41777059435844421</v>
      </c>
      <c r="M18" s="6">
        <v>47.967658996582031</v>
      </c>
    </row>
    <row r="19" spans="1:13" x14ac:dyDescent="0.25">
      <c r="A19" t="s">
        <v>80</v>
      </c>
      <c r="B19" s="5">
        <v>2</v>
      </c>
      <c r="C19" s="2">
        <v>9</v>
      </c>
      <c r="D19" s="2">
        <v>34</v>
      </c>
      <c r="E19" s="2">
        <v>50</v>
      </c>
      <c r="F19" s="2">
        <v>206.5</v>
      </c>
      <c r="G19" s="2">
        <v>223.74000549316406</v>
      </c>
      <c r="H19" s="2">
        <v>0.48685896396636963</v>
      </c>
      <c r="I19" s="2">
        <v>108.92982482910156</v>
      </c>
      <c r="J19" s="2">
        <v>15.405003547668457</v>
      </c>
      <c r="K19" s="2">
        <v>216.97727966308594</v>
      </c>
      <c r="L19" s="2">
        <v>0.36366578936576843</v>
      </c>
      <c r="M19" s="7">
        <v>78.907211303710937</v>
      </c>
    </row>
    <row r="20" spans="1:13" x14ac:dyDescent="0.25">
      <c r="A20" s="3" t="s">
        <v>119</v>
      </c>
      <c r="B20" s="4">
        <v>3</v>
      </c>
      <c r="C20" s="1">
        <v>9</v>
      </c>
      <c r="D20" s="1">
        <v>34</v>
      </c>
      <c r="E20" s="1">
        <v>50</v>
      </c>
      <c r="F20" s="1">
        <v>250</v>
      </c>
      <c r="G20" s="1">
        <v>267.54000854492187</v>
      </c>
      <c r="H20" s="1">
        <v>0.43550395965576172</v>
      </c>
      <c r="I20" s="1">
        <v>116.51473236083984</v>
      </c>
      <c r="J20" s="1">
        <v>16.477670669555664</v>
      </c>
      <c r="K20" s="1">
        <v>260.8636474609375</v>
      </c>
      <c r="L20" s="1">
        <v>0.32637006044387817</v>
      </c>
      <c r="M20" s="6">
        <v>85.138076782226563</v>
      </c>
    </row>
    <row r="21" spans="1:13" x14ac:dyDescent="0.25">
      <c r="A21" t="s">
        <v>81</v>
      </c>
      <c r="B21" s="5">
        <v>4</v>
      </c>
      <c r="C21" s="2">
        <v>9</v>
      </c>
      <c r="D21" s="2">
        <v>34</v>
      </c>
      <c r="E21" s="2">
        <v>35</v>
      </c>
      <c r="F21" s="2">
        <v>240</v>
      </c>
      <c r="G21" s="2">
        <v>288.79998779296875</v>
      </c>
      <c r="H21" s="2">
        <v>0.56413185596466064</v>
      </c>
      <c r="I21" s="2">
        <v>162.92127990722656</v>
      </c>
      <c r="J21" s="2">
        <v>27.538721084594727</v>
      </c>
      <c r="K21" s="2">
        <v>272.09677124023437</v>
      </c>
      <c r="L21" s="2">
        <v>0.42470571398735046</v>
      </c>
      <c r="M21" s="7">
        <v>115.56105041503906</v>
      </c>
    </row>
    <row r="22" spans="1:13" x14ac:dyDescent="0.25">
      <c r="A22" t="s">
        <v>82</v>
      </c>
      <c r="B22" s="4">
        <v>5</v>
      </c>
      <c r="C22" s="1">
        <v>9</v>
      </c>
      <c r="D22" s="1">
        <v>34</v>
      </c>
      <c r="E22" s="1">
        <v>42</v>
      </c>
      <c r="F22" s="1">
        <v>162</v>
      </c>
      <c r="G22" s="1">
        <v>166.54762268066406</v>
      </c>
      <c r="H22" s="1">
        <v>0.41153758764266968</v>
      </c>
      <c r="I22" s="1">
        <v>68.540603637695312</v>
      </c>
      <c r="J22" s="1">
        <v>10.576045036315918</v>
      </c>
      <c r="K22" s="1">
        <v>163.63157653808594</v>
      </c>
      <c r="L22" s="1">
        <v>0.32942315936088562</v>
      </c>
      <c r="M22" s="6">
        <v>53.904029846191406</v>
      </c>
    </row>
    <row r="23" spans="1:13" x14ac:dyDescent="0.25">
      <c r="A23" t="s">
        <v>83</v>
      </c>
      <c r="B23" s="5">
        <v>6</v>
      </c>
      <c r="C23" s="2">
        <v>9</v>
      </c>
      <c r="D23" s="2">
        <v>34</v>
      </c>
      <c r="E23" s="2">
        <v>43</v>
      </c>
      <c r="F23" s="2">
        <v>184</v>
      </c>
      <c r="G23" s="2">
        <v>191.27906799316406</v>
      </c>
      <c r="H23" s="2">
        <v>0.4317534863948822</v>
      </c>
      <c r="I23" s="2">
        <v>82.585403442382813</v>
      </c>
      <c r="J23" s="2">
        <v>12.594156265258789</v>
      </c>
      <c r="K23" s="2">
        <v>185.58973693847656</v>
      </c>
      <c r="L23" s="2">
        <v>0.35703334212303162</v>
      </c>
      <c r="M23" s="7">
        <v>66.261726379394531</v>
      </c>
    </row>
    <row r="24" spans="1:13" x14ac:dyDescent="0.25">
      <c r="A24" t="s">
        <v>84</v>
      </c>
      <c r="B24" s="4">
        <v>7</v>
      </c>
      <c r="C24" s="1">
        <v>9</v>
      </c>
      <c r="D24" s="1">
        <v>34</v>
      </c>
      <c r="E24" s="1">
        <v>50</v>
      </c>
      <c r="F24" s="1">
        <v>126.5</v>
      </c>
      <c r="G24" s="1">
        <v>157.74000549316406</v>
      </c>
      <c r="H24" s="1">
        <v>0.95128530263900757</v>
      </c>
      <c r="I24" s="1">
        <v>150.05574035644531</v>
      </c>
      <c r="J24" s="1">
        <v>21.221086502075195</v>
      </c>
      <c r="K24" s="1">
        <v>137.25</v>
      </c>
      <c r="L24" s="1">
        <v>0.37438693642616272</v>
      </c>
      <c r="M24" s="6">
        <v>51.384609222412109</v>
      </c>
    </row>
    <row r="26" spans="1:13" x14ac:dyDescent="0.25">
      <c r="A26" t="s">
        <v>85</v>
      </c>
      <c r="B26" s="5">
        <v>1</v>
      </c>
      <c r="C26" s="2">
        <v>10</v>
      </c>
      <c r="D26" s="2">
        <v>34</v>
      </c>
      <c r="E26" s="2">
        <v>50</v>
      </c>
      <c r="F26" s="2">
        <v>85</v>
      </c>
      <c r="G26" s="2">
        <v>99.199996948242188</v>
      </c>
      <c r="H26" s="2">
        <v>0.69568228721618652</v>
      </c>
      <c r="I26" s="2">
        <v>69.011680603027344</v>
      </c>
      <c r="J26" s="2">
        <v>9.7597255706787109</v>
      </c>
      <c r="K26" s="2">
        <v>92.318183898925781</v>
      </c>
      <c r="L26" s="2">
        <v>0.46739611029624939</v>
      </c>
      <c r="M26" s="7">
        <v>43.149158477783203</v>
      </c>
    </row>
    <row r="27" spans="1:13" x14ac:dyDescent="0.25">
      <c r="A27" t="s">
        <v>86</v>
      </c>
      <c r="B27" s="4">
        <v>2</v>
      </c>
      <c r="C27" s="1">
        <v>10</v>
      </c>
      <c r="D27" s="1">
        <v>34</v>
      </c>
      <c r="E27" s="1">
        <v>31</v>
      </c>
      <c r="F27" s="1">
        <v>106</v>
      </c>
      <c r="G27" s="1">
        <v>914.225830078125</v>
      </c>
      <c r="H27" s="1">
        <v>4.8388447761535645</v>
      </c>
      <c r="I27" s="1">
        <v>4423.796875</v>
      </c>
      <c r="J27" s="1">
        <v>794.537353515625</v>
      </c>
      <c r="K27" s="1">
        <v>116.81481170654297</v>
      </c>
      <c r="L27" s="1">
        <v>0.50972265005111694</v>
      </c>
      <c r="M27" s="6">
        <v>59.543155670166016</v>
      </c>
    </row>
    <row r="28" spans="1:13" x14ac:dyDescent="0.25">
      <c r="A28" s="3" t="s">
        <v>120</v>
      </c>
      <c r="B28" s="5">
        <v>3</v>
      </c>
      <c r="C28" s="2">
        <v>10</v>
      </c>
      <c r="D28" s="2">
        <v>34</v>
      </c>
      <c r="E28" s="2">
        <v>17</v>
      </c>
      <c r="F28" s="2">
        <v>140</v>
      </c>
      <c r="G28" s="2">
        <v>177.05882263183594</v>
      </c>
      <c r="H28" s="2">
        <v>0.86726188659667969</v>
      </c>
      <c r="I28" s="2">
        <v>153.55636596679687</v>
      </c>
      <c r="J28" s="2">
        <v>37.242889404296875</v>
      </c>
      <c r="K28" s="2">
        <v>155.93333435058594</v>
      </c>
      <c r="L28" s="2">
        <v>0.57779777050018311</v>
      </c>
      <c r="M28" s="7">
        <v>90.097938537597656</v>
      </c>
    </row>
    <row r="29" spans="1:13" x14ac:dyDescent="0.25">
      <c r="A29" t="s">
        <v>87</v>
      </c>
      <c r="B29" s="4">
        <v>4</v>
      </c>
      <c r="C29" s="1">
        <v>10</v>
      </c>
      <c r="D29" s="1">
        <v>34</v>
      </c>
      <c r="E29" s="1">
        <v>21</v>
      </c>
      <c r="F29" s="1">
        <v>100</v>
      </c>
      <c r="G29" s="1">
        <v>120.23809814453125</v>
      </c>
      <c r="H29" s="1">
        <v>0.54411977529525757</v>
      </c>
      <c r="I29" s="1">
        <v>65.423927307128906</v>
      </c>
      <c r="J29" s="1">
        <v>14.276671409606934</v>
      </c>
      <c r="K29" s="1">
        <v>114.57894897460937</v>
      </c>
      <c r="L29" s="1">
        <v>0.45968449115753174</v>
      </c>
      <c r="M29" s="6">
        <v>52.670166015625</v>
      </c>
    </row>
    <row r="30" spans="1:13" x14ac:dyDescent="0.25">
      <c r="A30" t="s">
        <v>88</v>
      </c>
      <c r="B30" s="5">
        <v>5</v>
      </c>
      <c r="C30" s="2">
        <v>10</v>
      </c>
      <c r="D30" s="2">
        <v>34</v>
      </c>
      <c r="E30" s="2">
        <v>29</v>
      </c>
      <c r="F30" s="2">
        <v>87</v>
      </c>
      <c r="G30" s="2">
        <v>114.34482574462891</v>
      </c>
      <c r="H30" s="2">
        <v>0.87022757530212402</v>
      </c>
      <c r="I30" s="2">
        <v>99.506019592285156</v>
      </c>
      <c r="J30" s="2">
        <v>18.477804183959961</v>
      </c>
      <c r="K30" s="2">
        <v>102.33333587646484</v>
      </c>
      <c r="L30" s="2">
        <v>0.58520317077636719</v>
      </c>
      <c r="M30" s="7">
        <v>59.885787963867188</v>
      </c>
    </row>
    <row r="31" spans="1:13" x14ac:dyDescent="0.25">
      <c r="A31" t="s">
        <v>89</v>
      </c>
      <c r="B31" s="4">
        <v>6</v>
      </c>
      <c r="C31" s="1">
        <v>10</v>
      </c>
      <c r="D31" s="1">
        <v>34</v>
      </c>
      <c r="E31" s="1">
        <v>26</v>
      </c>
      <c r="F31" s="1">
        <v>79</v>
      </c>
      <c r="G31" s="1">
        <v>134.61538696289062</v>
      </c>
      <c r="H31" s="1">
        <v>1.7429906129837036</v>
      </c>
      <c r="I31" s="1">
        <v>234.63334655761719</v>
      </c>
      <c r="J31" s="1">
        <v>46.015384674072266</v>
      </c>
      <c r="K31" s="1">
        <v>93</v>
      </c>
      <c r="L31" s="1">
        <v>0.60219228267669678</v>
      </c>
      <c r="M31" s="6">
        <v>56.003883361816406</v>
      </c>
    </row>
    <row r="32" spans="1:13" x14ac:dyDescent="0.25">
      <c r="A32" t="s">
        <v>90</v>
      </c>
      <c r="B32" s="5">
        <v>7</v>
      </c>
      <c r="C32" s="2">
        <v>10</v>
      </c>
      <c r="D32" s="2">
        <v>34</v>
      </c>
      <c r="E32" s="2">
        <v>45</v>
      </c>
      <c r="F32" s="2">
        <v>94</v>
      </c>
      <c r="G32" s="2">
        <v>97.177780151367188</v>
      </c>
      <c r="H32" s="2">
        <v>1.0113809108734131</v>
      </c>
      <c r="I32" s="2">
        <v>98.283744812011719</v>
      </c>
      <c r="J32" s="2">
        <v>14.651275634765625</v>
      </c>
      <c r="K32" s="2">
        <v>84.658538818359375</v>
      </c>
      <c r="L32" s="2">
        <v>0.5064551830291748</v>
      </c>
      <c r="M32" s="7">
        <v>42.875755310058594</v>
      </c>
    </row>
    <row r="34" spans="1:13" x14ac:dyDescent="0.25">
      <c r="A34" t="s">
        <v>91</v>
      </c>
      <c r="B34" s="4">
        <v>1</v>
      </c>
      <c r="C34" s="1">
        <v>11</v>
      </c>
      <c r="D34" s="1">
        <v>34</v>
      </c>
      <c r="E34" s="1">
        <v>50</v>
      </c>
      <c r="F34" s="1">
        <v>101</v>
      </c>
      <c r="G34" s="1">
        <v>133.1199951171875</v>
      </c>
      <c r="H34" s="1">
        <v>0.79838663339614868</v>
      </c>
      <c r="I34" s="1">
        <v>106.28122711181641</v>
      </c>
      <c r="J34" s="1">
        <v>15.030435562133789</v>
      </c>
      <c r="K34" s="1">
        <v>121.77272796630859</v>
      </c>
      <c r="L34" s="1">
        <v>0.6113581657409668</v>
      </c>
      <c r="M34" s="6">
        <v>74.446754455566406</v>
      </c>
    </row>
    <row r="35" spans="1:13" x14ac:dyDescent="0.25">
      <c r="A35" t="s">
        <v>92</v>
      </c>
      <c r="B35" s="5">
        <v>2</v>
      </c>
      <c r="C35" s="2">
        <v>11</v>
      </c>
      <c r="D35" s="2">
        <v>34</v>
      </c>
      <c r="E35" s="2">
        <v>50</v>
      </c>
      <c r="F35" s="2">
        <v>82.5</v>
      </c>
      <c r="G35" s="2">
        <v>89.239997863769531</v>
      </c>
      <c r="H35" s="2">
        <v>0.61573755741119385</v>
      </c>
      <c r="I35" s="2">
        <v>54.948421478271484</v>
      </c>
      <c r="J35" s="2">
        <v>7.7708802223205566</v>
      </c>
      <c r="K35" s="2">
        <v>84.159088134765625</v>
      </c>
      <c r="L35" s="2">
        <v>0.49538946151733398</v>
      </c>
      <c r="M35" s="7">
        <v>41.6915283203125</v>
      </c>
    </row>
    <row r="36" spans="1:13" x14ac:dyDescent="0.25">
      <c r="A36" t="s">
        <v>93</v>
      </c>
      <c r="B36" s="4">
        <v>3</v>
      </c>
      <c r="C36" s="1">
        <v>11</v>
      </c>
      <c r="D36" s="1">
        <v>34</v>
      </c>
      <c r="E36" s="1">
        <v>24</v>
      </c>
      <c r="F36" s="1">
        <v>129</v>
      </c>
      <c r="G36" s="1">
        <v>157.875</v>
      </c>
      <c r="H36" s="1">
        <v>0.76614868640899658</v>
      </c>
      <c r="I36" s="1">
        <v>120.95572662353516</v>
      </c>
      <c r="J36" s="1">
        <v>24.689985275268555</v>
      </c>
      <c r="K36" s="1">
        <v>145.68182373046875</v>
      </c>
      <c r="L36" s="1">
        <v>0.5890963077545166</v>
      </c>
      <c r="M36" s="6">
        <v>85.820625305175781</v>
      </c>
    </row>
    <row r="37" spans="1:13" x14ac:dyDescent="0.25">
      <c r="A37" t="s">
        <v>94</v>
      </c>
      <c r="B37" s="5">
        <v>4</v>
      </c>
      <c r="C37" s="2">
        <v>11</v>
      </c>
      <c r="D37" s="2">
        <v>34</v>
      </c>
      <c r="E37" s="2">
        <v>42</v>
      </c>
      <c r="F37" s="2">
        <v>84</v>
      </c>
      <c r="G37" s="2">
        <v>94.5</v>
      </c>
      <c r="H37" s="2">
        <v>0.56585830450057983</v>
      </c>
      <c r="I37" s="2">
        <v>53.473609924316406</v>
      </c>
      <c r="J37" s="2">
        <v>8.2511568069458008</v>
      </c>
      <c r="K37" s="2">
        <v>91.578948974609375</v>
      </c>
      <c r="L37" s="2">
        <v>0.46487146615982056</v>
      </c>
      <c r="M37" s="7">
        <v>42.572437286376953</v>
      </c>
    </row>
    <row r="38" spans="1:13" x14ac:dyDescent="0.25">
      <c r="A38" t="s">
        <v>95</v>
      </c>
      <c r="B38" s="4">
        <v>5</v>
      </c>
      <c r="C38" s="1">
        <v>11</v>
      </c>
      <c r="D38" s="1">
        <v>34</v>
      </c>
      <c r="E38" s="1">
        <v>38</v>
      </c>
      <c r="F38" s="1">
        <v>68</v>
      </c>
      <c r="G38" s="1">
        <v>78.5</v>
      </c>
      <c r="H38" s="1">
        <v>0.66319292783737183</v>
      </c>
      <c r="I38" s="1">
        <v>52.060646057128906</v>
      </c>
      <c r="J38" s="1">
        <v>8.4453516006469727</v>
      </c>
      <c r="K38" s="1">
        <v>73.470588684082031</v>
      </c>
      <c r="L38" s="1">
        <v>0.45352181792259216</v>
      </c>
      <c r="M38" s="6">
        <v>33.320514678955078</v>
      </c>
    </row>
    <row r="39" spans="1:13" x14ac:dyDescent="0.25">
      <c r="A39" t="s">
        <v>96</v>
      </c>
      <c r="B39" s="5">
        <v>6</v>
      </c>
      <c r="C39" s="2">
        <v>11</v>
      </c>
      <c r="D39" s="2">
        <v>34</v>
      </c>
      <c r="E39" s="2">
        <v>37</v>
      </c>
      <c r="F39" s="2">
        <v>78</v>
      </c>
      <c r="G39" s="2">
        <v>88.162162780761719</v>
      </c>
      <c r="H39" s="2">
        <v>0.61362987756729126</v>
      </c>
      <c r="I39" s="2">
        <v>54.09893798828125</v>
      </c>
      <c r="J39" s="2">
        <v>8.8938112258911133</v>
      </c>
      <c r="K39" s="2">
        <v>81.454544067382813</v>
      </c>
      <c r="L39" s="2">
        <v>0.41192561388015747</v>
      </c>
      <c r="M39" s="7">
        <v>33.553215026855469</v>
      </c>
    </row>
    <row r="40" spans="1:13" x14ac:dyDescent="0.25">
      <c r="A40" t="s">
        <v>97</v>
      </c>
      <c r="B40" s="4">
        <v>7</v>
      </c>
      <c r="C40" s="1">
        <v>11</v>
      </c>
      <c r="D40" s="1">
        <v>34</v>
      </c>
      <c r="E40" s="1">
        <v>50</v>
      </c>
      <c r="F40" s="1">
        <v>73.5</v>
      </c>
      <c r="G40" s="1">
        <v>85.44000244140625</v>
      </c>
      <c r="H40" s="1">
        <v>0.56384998559951782</v>
      </c>
      <c r="I40" s="1">
        <v>48.175342559814453</v>
      </c>
      <c r="J40" s="1">
        <v>6.8130221366882324</v>
      </c>
      <c r="K40" s="1">
        <v>82.272727966308594</v>
      </c>
      <c r="L40" s="1">
        <v>0.45705059170722961</v>
      </c>
      <c r="M40" s="6">
        <v>37.602798461914063</v>
      </c>
    </row>
    <row r="42" spans="1:13" x14ac:dyDescent="0.25">
      <c r="A42" t="s">
        <v>98</v>
      </c>
      <c r="B42" s="5">
        <v>1</v>
      </c>
      <c r="C42" s="2">
        <v>12</v>
      </c>
      <c r="D42" s="2">
        <v>34</v>
      </c>
      <c r="E42" s="2">
        <v>25</v>
      </c>
      <c r="F42" s="2">
        <v>63</v>
      </c>
      <c r="G42" s="2">
        <v>72.080001831054688</v>
      </c>
      <c r="H42" s="2">
        <v>0.63371461629867554</v>
      </c>
      <c r="I42" s="2">
        <v>45.678150177001953</v>
      </c>
      <c r="J42" s="2">
        <v>9.1356296539306641</v>
      </c>
      <c r="K42" s="2">
        <v>70.956520080566406</v>
      </c>
      <c r="L42" s="2">
        <v>0.58927452564239502</v>
      </c>
      <c r="M42" s="7">
        <v>41.812870025634766</v>
      </c>
    </row>
    <row r="43" spans="1:13" x14ac:dyDescent="0.25">
      <c r="A43" t="s">
        <v>99</v>
      </c>
      <c r="B43" s="4">
        <v>2</v>
      </c>
      <c r="C43" s="1">
        <v>12</v>
      </c>
      <c r="D43" s="1">
        <v>34</v>
      </c>
      <c r="E43" s="1">
        <v>26</v>
      </c>
      <c r="F43" s="1">
        <v>64</v>
      </c>
      <c r="G43" s="1">
        <v>84.615386962890625</v>
      </c>
      <c r="H43" s="1">
        <v>0.84531700611114502</v>
      </c>
      <c r="I43" s="1">
        <v>71.526824951171875</v>
      </c>
      <c r="J43" s="1">
        <v>14.02756404876709</v>
      </c>
      <c r="K43" s="1">
        <v>76.708335876464844</v>
      </c>
      <c r="L43" s="1">
        <v>0.63327634334564209</v>
      </c>
      <c r="M43" s="6">
        <v>48.57757568359375</v>
      </c>
    </row>
    <row r="44" spans="1:13" x14ac:dyDescent="0.25">
      <c r="A44" t="s">
        <v>100</v>
      </c>
      <c r="B44" s="5">
        <v>3</v>
      </c>
      <c r="C44" s="2">
        <v>12</v>
      </c>
      <c r="D44" s="2">
        <v>34</v>
      </c>
      <c r="E44" s="2">
        <v>50</v>
      </c>
      <c r="F44" s="2">
        <v>139.5</v>
      </c>
      <c r="G44" s="2">
        <v>158.5</v>
      </c>
      <c r="H44" s="2">
        <v>0.74841940402984619</v>
      </c>
      <c r="I44" s="2">
        <v>118.62447357177734</v>
      </c>
      <c r="J44" s="2">
        <v>16.776033401489258</v>
      </c>
      <c r="K44" s="2">
        <v>143.79545593261719</v>
      </c>
      <c r="L44" s="2">
        <v>0.46808323264122009</v>
      </c>
      <c r="M44" s="7">
        <v>67.308242797851562</v>
      </c>
    </row>
    <row r="45" spans="1:13" x14ac:dyDescent="0.25">
      <c r="A45" t="s">
        <v>101</v>
      </c>
      <c r="B45" s="4">
        <v>4</v>
      </c>
      <c r="C45" s="1">
        <v>12</v>
      </c>
      <c r="D45" s="1">
        <v>34</v>
      </c>
      <c r="E45" s="1">
        <v>50</v>
      </c>
      <c r="F45" s="1">
        <v>107</v>
      </c>
      <c r="G45" s="1">
        <v>131.08000183105469</v>
      </c>
      <c r="H45" s="1">
        <v>0.93570691347122192</v>
      </c>
      <c r="I45" s="1">
        <v>122.65245819091797</v>
      </c>
      <c r="J45" s="1">
        <v>17.345676422119141</v>
      </c>
      <c r="K45" s="1">
        <v>113.72727203369141</v>
      </c>
      <c r="L45" s="1">
        <v>0.43550366163253784</v>
      </c>
      <c r="M45" s="6">
        <v>49.528644561767578</v>
      </c>
    </row>
    <row r="46" spans="1:13" x14ac:dyDescent="0.25">
      <c r="A46" t="s">
        <v>102</v>
      </c>
      <c r="B46" s="5">
        <v>5</v>
      </c>
      <c r="C46" s="2">
        <v>12</v>
      </c>
      <c r="D46" s="2">
        <v>34</v>
      </c>
      <c r="E46" s="2">
        <v>50</v>
      </c>
      <c r="F46" s="2">
        <v>87.5</v>
      </c>
      <c r="G46" s="2">
        <v>98.379997253417969</v>
      </c>
      <c r="H46" s="2">
        <v>0.64763742685317993</v>
      </c>
      <c r="I46" s="2">
        <v>63.714569091796875</v>
      </c>
      <c r="J46" s="2">
        <v>9.0106010437011719</v>
      </c>
      <c r="K46" s="2">
        <v>93.431816101074219</v>
      </c>
      <c r="L46" s="2">
        <v>0.50228750705718994</v>
      </c>
      <c r="M46" s="7">
        <v>46.929634094238281</v>
      </c>
    </row>
    <row r="47" spans="1:13" x14ac:dyDescent="0.25">
      <c r="A47" t="s">
        <v>103</v>
      </c>
      <c r="B47" s="4">
        <v>6</v>
      </c>
      <c r="C47" s="1">
        <v>12</v>
      </c>
      <c r="D47" s="1">
        <v>34</v>
      </c>
      <c r="E47" s="1">
        <v>54</v>
      </c>
      <c r="F47" s="1">
        <v>87.5</v>
      </c>
      <c r="G47" s="1">
        <v>103.94444274902344</v>
      </c>
      <c r="H47" s="1">
        <v>0.56567835807800293</v>
      </c>
      <c r="I47" s="1">
        <v>58.799118041992188</v>
      </c>
      <c r="J47" s="1">
        <v>8.0015468597412109</v>
      </c>
      <c r="K47" s="1">
        <v>97.75</v>
      </c>
      <c r="L47" s="1">
        <v>0.43972554802894592</v>
      </c>
      <c r="M47" s="6">
        <v>42.983173370361328</v>
      </c>
    </row>
    <row r="48" spans="1:13" x14ac:dyDescent="0.25">
      <c r="A48" t="s">
        <v>104</v>
      </c>
      <c r="B48" s="5">
        <v>7</v>
      </c>
      <c r="C48" s="2">
        <v>12</v>
      </c>
      <c r="D48" s="2">
        <v>34</v>
      </c>
      <c r="E48" s="2">
        <v>50</v>
      </c>
      <c r="F48" s="2">
        <v>67</v>
      </c>
      <c r="G48" s="2">
        <v>78.580001831054687</v>
      </c>
      <c r="H48" s="2">
        <v>0.60767489671707153</v>
      </c>
      <c r="I48" s="2">
        <v>47.751094818115234</v>
      </c>
      <c r="J48" s="2">
        <v>6.7530245780944824</v>
      </c>
      <c r="K48" s="2">
        <v>73.931816101074219</v>
      </c>
      <c r="L48" s="2">
        <v>0.46129095554351807</v>
      </c>
      <c r="M48" s="7">
        <v>34.104080200195313</v>
      </c>
    </row>
    <row r="52" spans="1:17" x14ac:dyDescent="0.25">
      <c r="A52" t="s">
        <v>105</v>
      </c>
      <c r="B52" s="9" t="s">
        <v>107</v>
      </c>
      <c r="C52" s="22" t="s">
        <v>108</v>
      </c>
      <c r="D52" s="22"/>
      <c r="E52" s="22"/>
      <c r="F52" s="22" t="s">
        <v>109</v>
      </c>
      <c r="G52" s="22"/>
      <c r="H52" s="22"/>
      <c r="J52" t="s">
        <v>110</v>
      </c>
      <c r="K52" s="9" t="s">
        <v>107</v>
      </c>
      <c r="L52" s="22" t="s">
        <v>108</v>
      </c>
      <c r="M52" s="22"/>
      <c r="N52" s="22"/>
      <c r="O52" s="22" t="s">
        <v>109</v>
      </c>
      <c r="P52" s="22"/>
      <c r="Q52" s="22"/>
    </row>
    <row r="53" spans="1:17" x14ac:dyDescent="0.25">
      <c r="B53" s="8">
        <v>0</v>
      </c>
      <c r="C53" s="1">
        <f>K2</f>
        <v>112.56896209716797</v>
      </c>
      <c r="D53" s="1">
        <f>K10</f>
        <v>109.09091186523437</v>
      </c>
      <c r="E53" s="1">
        <f>K18</f>
        <v>114.81818389892578</v>
      </c>
      <c r="F53" s="1">
        <f>K26</f>
        <v>92.318183898925781</v>
      </c>
      <c r="G53" s="1">
        <f>K34</f>
        <v>121.77272796630859</v>
      </c>
      <c r="H53" s="1">
        <f>K42</f>
        <v>70.956520080566406</v>
      </c>
      <c r="K53" s="8">
        <v>0</v>
      </c>
      <c r="L53">
        <f>C53/$C$62</f>
        <v>1.0036520313924371</v>
      </c>
      <c r="M53">
        <f t="shared" ref="M53:N59" si="0">D53/$C$62</f>
        <v>0.972642132077989</v>
      </c>
      <c r="N53">
        <f t="shared" si="0"/>
        <v>1.0237058365295741</v>
      </c>
      <c r="O53">
        <f>F53/$F$62</f>
        <v>0.97160865406230978</v>
      </c>
      <c r="P53">
        <f t="shared" ref="P53:Q59" si="1">G53/$F$62</f>
        <v>1.2816048943334728</v>
      </c>
      <c r="Q53">
        <f t="shared" si="1"/>
        <v>0.74678645160421742</v>
      </c>
    </row>
    <row r="54" spans="1:17" x14ac:dyDescent="0.25">
      <c r="B54" s="8">
        <v>0.25</v>
      </c>
      <c r="C54" s="1">
        <f t="shared" ref="C54:C59" si="2">K3</f>
        <v>257.17391967773437</v>
      </c>
      <c r="D54" s="1">
        <f t="shared" ref="D54:D59" si="3">K11</f>
        <v>239.97367858886719</v>
      </c>
      <c r="E54" s="1">
        <f t="shared" ref="E54:E59" si="4">K19</f>
        <v>216.97727966308594</v>
      </c>
      <c r="F54" s="1">
        <f t="shared" ref="F54:F59" si="5">K27</f>
        <v>116.81481170654297</v>
      </c>
      <c r="G54" s="1">
        <f t="shared" ref="G54:G59" si="6">K35</f>
        <v>84.159088134765625</v>
      </c>
      <c r="H54" s="1">
        <f t="shared" ref="H54:H59" si="7">K43</f>
        <v>76.708335876464844</v>
      </c>
      <c r="K54" s="8">
        <v>0.25</v>
      </c>
      <c r="L54">
        <f t="shared" ref="L54:L59" si="8">C54/$C$62</f>
        <v>2.2929333458979024</v>
      </c>
      <c r="M54">
        <f t="shared" si="0"/>
        <v>2.1395779574527292</v>
      </c>
      <c r="N54">
        <f t="shared" si="0"/>
        <v>1.9345446865885227</v>
      </c>
      <c r="O54">
        <f t="shared" ref="O54:O59" si="9">F54/$F$62</f>
        <v>1.2294249863168834</v>
      </c>
      <c r="P54">
        <f t="shared" si="1"/>
        <v>0.88573772680857954</v>
      </c>
      <c r="Q54">
        <f t="shared" si="1"/>
        <v>0.80732180626398597</v>
      </c>
    </row>
    <row r="55" spans="1:17" x14ac:dyDescent="0.25">
      <c r="B55" s="8">
        <v>1</v>
      </c>
      <c r="C55" s="1">
        <f t="shared" si="2"/>
        <v>237.65908813476562</v>
      </c>
      <c r="D55" s="1">
        <f t="shared" si="3"/>
        <v>350.54998779296875</v>
      </c>
      <c r="E55" s="1">
        <f t="shared" si="4"/>
        <v>260.8636474609375</v>
      </c>
      <c r="F55" s="1">
        <f t="shared" si="5"/>
        <v>155.93333435058594</v>
      </c>
      <c r="G55" s="1">
        <f t="shared" si="6"/>
        <v>145.68182373046875</v>
      </c>
      <c r="H55" s="1">
        <f t="shared" si="7"/>
        <v>143.79545593261719</v>
      </c>
      <c r="K55" s="8">
        <v>1</v>
      </c>
      <c r="L55">
        <f t="shared" si="8"/>
        <v>2.1189413328643689</v>
      </c>
      <c r="M55">
        <f t="shared" si="0"/>
        <v>3.1254637228449536</v>
      </c>
      <c r="N55">
        <f t="shared" si="0"/>
        <v>2.3258305381248361</v>
      </c>
      <c r="O55">
        <f t="shared" si="9"/>
        <v>1.641130389628298</v>
      </c>
      <c r="P55">
        <f t="shared" si="1"/>
        <v>1.5332377078720938</v>
      </c>
      <c r="Q55">
        <f t="shared" si="1"/>
        <v>1.5133845088626365</v>
      </c>
    </row>
    <row r="56" spans="1:17" x14ac:dyDescent="0.25">
      <c r="B56" s="8">
        <v>4</v>
      </c>
      <c r="C56" s="1">
        <f t="shared" si="2"/>
        <v>258.65908813476562</v>
      </c>
      <c r="D56" s="1">
        <f t="shared" si="3"/>
        <v>256.1363525390625</v>
      </c>
      <c r="E56" s="1">
        <f t="shared" si="4"/>
        <v>272.09677124023437</v>
      </c>
      <c r="F56" s="1">
        <f t="shared" si="5"/>
        <v>114.57894897460937</v>
      </c>
      <c r="G56" s="1">
        <f t="shared" si="6"/>
        <v>91.578948974609375</v>
      </c>
      <c r="H56" s="1">
        <f t="shared" si="7"/>
        <v>113.72727203369141</v>
      </c>
      <c r="K56" s="8">
        <v>4</v>
      </c>
      <c r="L56">
        <f t="shared" si="8"/>
        <v>2.3061749385277852</v>
      </c>
      <c r="M56">
        <f t="shared" si="0"/>
        <v>2.2836825155887879</v>
      </c>
      <c r="N56">
        <f t="shared" si="0"/>
        <v>2.4259837889848939</v>
      </c>
      <c r="O56">
        <f t="shared" si="9"/>
        <v>1.2058935054331119</v>
      </c>
      <c r="P56">
        <f t="shared" si="1"/>
        <v>0.96382852863612845</v>
      </c>
      <c r="Q56">
        <f t="shared" si="1"/>
        <v>1.1969299767834669</v>
      </c>
    </row>
    <row r="57" spans="1:17" x14ac:dyDescent="0.25">
      <c r="B57" s="8">
        <v>8</v>
      </c>
      <c r="C57" s="1">
        <f t="shared" si="2"/>
        <v>202.57691955566406</v>
      </c>
      <c r="D57" s="1">
        <f t="shared" si="3"/>
        <v>156.82856750488281</v>
      </c>
      <c r="E57" s="1">
        <f t="shared" si="4"/>
        <v>163.63157653808594</v>
      </c>
      <c r="F57" s="1">
        <f t="shared" si="5"/>
        <v>102.33333587646484</v>
      </c>
      <c r="G57" s="1">
        <f t="shared" si="6"/>
        <v>73.470588684082031</v>
      </c>
      <c r="H57" s="1">
        <f t="shared" si="7"/>
        <v>93.431816101074219</v>
      </c>
      <c r="K57" s="8">
        <v>8</v>
      </c>
      <c r="L57">
        <f t="shared" si="8"/>
        <v>1.8061527177426078</v>
      </c>
      <c r="M57">
        <f t="shared" si="0"/>
        <v>1.3982656269032216</v>
      </c>
      <c r="N57">
        <f t="shared" si="0"/>
        <v>1.4589204797911937</v>
      </c>
      <c r="O57">
        <f t="shared" si="9"/>
        <v>1.0770137641084514</v>
      </c>
      <c r="P57">
        <f t="shared" si="1"/>
        <v>0.77324592804665371</v>
      </c>
      <c r="Q57">
        <f t="shared" si="1"/>
        <v>0.98332914767854607</v>
      </c>
    </row>
    <row r="58" spans="1:17" x14ac:dyDescent="0.25">
      <c r="B58" s="8">
        <v>16</v>
      </c>
      <c r="C58" s="1">
        <f t="shared" si="2"/>
        <v>162.89999389648437</v>
      </c>
      <c r="D58" s="1">
        <f t="shared" si="3"/>
        <v>175.83332824707031</v>
      </c>
      <c r="E58" s="1">
        <f t="shared" si="4"/>
        <v>185.58973693847656</v>
      </c>
      <c r="F58" s="1">
        <f t="shared" si="5"/>
        <v>93</v>
      </c>
      <c r="G58" s="1">
        <f t="shared" si="6"/>
        <v>81.454544067382813</v>
      </c>
      <c r="H58" s="1">
        <f t="shared" si="7"/>
        <v>97.75</v>
      </c>
      <c r="K58" s="8">
        <v>24</v>
      </c>
      <c r="L58">
        <f t="shared" si="8"/>
        <v>1.4523977723708208</v>
      </c>
      <c r="M58">
        <f t="shared" si="0"/>
        <v>1.5677099068332361</v>
      </c>
      <c r="N58">
        <f t="shared" si="0"/>
        <v>1.6546969343388496</v>
      </c>
      <c r="O58">
        <f t="shared" si="9"/>
        <v>0.97878447139649849</v>
      </c>
      <c r="P58">
        <f t="shared" si="1"/>
        <v>0.85727357911651692</v>
      </c>
      <c r="Q58">
        <f t="shared" si="1"/>
        <v>1.0287761513871798</v>
      </c>
    </row>
    <row r="59" spans="1:17" x14ac:dyDescent="0.25">
      <c r="B59" s="8">
        <v>24</v>
      </c>
      <c r="C59" s="1">
        <f t="shared" si="2"/>
        <v>128.68182373046875</v>
      </c>
      <c r="D59" s="1">
        <f t="shared" si="3"/>
        <v>121.90908813476562</v>
      </c>
      <c r="E59" s="1">
        <f t="shared" si="4"/>
        <v>137.25</v>
      </c>
      <c r="F59" s="1">
        <f t="shared" si="5"/>
        <v>84.658538818359375</v>
      </c>
      <c r="G59" s="1">
        <f t="shared" si="6"/>
        <v>82.272727966308594</v>
      </c>
      <c r="H59" s="1">
        <f t="shared" si="7"/>
        <v>73.931816101074219</v>
      </c>
      <c r="K59" s="8">
        <v>48</v>
      </c>
      <c r="L59">
        <f t="shared" si="8"/>
        <v>1.1473124685904668</v>
      </c>
      <c r="M59">
        <f t="shared" si="0"/>
        <v>1.0869275302195878</v>
      </c>
      <c r="N59">
        <f t="shared" si="0"/>
        <v>1.2237053513001834</v>
      </c>
      <c r="O59">
        <f t="shared" si="9"/>
        <v>0.89099422759707336</v>
      </c>
      <c r="P59">
        <f t="shared" si="1"/>
        <v>0.86588460809517498</v>
      </c>
      <c r="Q59">
        <f t="shared" si="1"/>
        <v>0.77810014561153829</v>
      </c>
    </row>
    <row r="61" spans="1:17" x14ac:dyDescent="0.25">
      <c r="C61" s="22" t="s">
        <v>108</v>
      </c>
      <c r="D61" s="22"/>
      <c r="E61" s="22"/>
      <c r="F61" s="22" t="s">
        <v>109</v>
      </c>
      <c r="G61" s="22"/>
      <c r="H61" s="22"/>
      <c r="J61" t="s">
        <v>111</v>
      </c>
      <c r="K61" s="9" t="s">
        <v>107</v>
      </c>
      <c r="L61" s="22" t="s">
        <v>108</v>
      </c>
      <c r="M61" s="22"/>
      <c r="N61" s="22"/>
      <c r="O61" s="22" t="s">
        <v>109</v>
      </c>
      <c r="P61" s="22"/>
      <c r="Q61" s="22"/>
    </row>
    <row r="62" spans="1:17" x14ac:dyDescent="0.25">
      <c r="A62" t="s">
        <v>106</v>
      </c>
      <c r="C62">
        <f>AVERAGE(C53:E53)</f>
        <v>112.1593526204427</v>
      </c>
      <c r="F62">
        <f>AVERAGE(F53:H53)</f>
        <v>95.015810648600265</v>
      </c>
      <c r="K62" s="8">
        <v>0</v>
      </c>
      <c r="L62">
        <f>C53/MAX($C$53:$C$59)</f>
        <v>0.43520203720241096</v>
      </c>
      <c r="M62">
        <f>D53/MAX(D$53:D$59)</f>
        <v>0.31119930299259446</v>
      </c>
      <c r="N62">
        <f>E53/MAX(E$53:E$59)</f>
        <v>0.4219755470657634</v>
      </c>
      <c r="O62">
        <f t="shared" ref="O62:Q68" si="10">F53/MAX(F$53:F$59)</f>
        <v>0.59203623319800369</v>
      </c>
      <c r="P62">
        <f t="shared" si="10"/>
        <v>0.83588140818174239</v>
      </c>
      <c r="Q62">
        <f t="shared" si="10"/>
        <v>0.49345453665668521</v>
      </c>
    </row>
    <row r="63" spans="1:17" x14ac:dyDescent="0.25">
      <c r="K63" s="8">
        <v>0.25</v>
      </c>
      <c r="L63">
        <f t="shared" ref="L63:L68" si="11">C54/MAX($C$53:$C$59)</f>
        <v>0.99425820114135155</v>
      </c>
      <c r="M63">
        <f t="shared" ref="M63:N68" si="12">D54/MAX(D$53:D$59)</f>
        <v>0.68456336313037669</v>
      </c>
      <c r="N63">
        <f t="shared" si="12"/>
        <v>0.79742688115735338</v>
      </c>
      <c r="O63">
        <f t="shared" si="10"/>
        <v>0.74913303299156975</v>
      </c>
      <c r="P63">
        <f t="shared" si="10"/>
        <v>0.57769106659778935</v>
      </c>
      <c r="Q63">
        <f t="shared" si="10"/>
        <v>0.53345451967835833</v>
      </c>
    </row>
    <row r="64" spans="1:17" x14ac:dyDescent="0.25">
      <c r="A64" t="s">
        <v>121</v>
      </c>
      <c r="C64" s="18">
        <f>STDEV(C53:E53)/ AVERAGE(C53:E53)</f>
        <v>2.5726999009760488E-2</v>
      </c>
      <c r="F64" s="18">
        <f>STDEV(F53:H53)/ AVERAGE(F53:H53)</f>
        <v>0.26853722845064093</v>
      </c>
      <c r="K64" s="8">
        <v>1</v>
      </c>
      <c r="L64">
        <f t="shared" si="11"/>
        <v>0.91881205430887991</v>
      </c>
      <c r="M64">
        <f t="shared" si="12"/>
        <v>1</v>
      </c>
      <c r="N64">
        <f t="shared" si="12"/>
        <v>0.9587164385373057</v>
      </c>
      <c r="O64">
        <f t="shared" si="10"/>
        <v>1</v>
      </c>
      <c r="P64">
        <f t="shared" si="10"/>
        <v>1</v>
      </c>
      <c r="Q64">
        <f t="shared" si="10"/>
        <v>1</v>
      </c>
    </row>
    <row r="65" spans="1:17" x14ac:dyDescent="0.25">
      <c r="C65" s="18">
        <f t="shared" ref="C65:C70" si="13">STDEV(C54:E54)/ AVERAGE(C54:E54)</f>
        <v>8.4724038429553117E-2</v>
      </c>
      <c r="F65" s="18">
        <f t="shared" ref="F65:F70" si="14">STDEV(F54:H54)/ AVERAGE(F54:H54)</f>
        <v>0.23046968213874122</v>
      </c>
      <c r="K65" s="8">
        <v>4</v>
      </c>
      <c r="L65">
        <f t="shared" si="11"/>
        <v>1</v>
      </c>
      <c r="M65">
        <f t="shared" si="12"/>
        <v>0.73066997991263383</v>
      </c>
      <c r="N65">
        <f t="shared" si="12"/>
        <v>1</v>
      </c>
      <c r="O65">
        <f t="shared" si="10"/>
        <v>0.73479445207655714</v>
      </c>
      <c r="P65">
        <f t="shared" si="10"/>
        <v>0.62862302674109105</v>
      </c>
      <c r="Q65">
        <f t="shared" si="10"/>
        <v>0.79089614686422505</v>
      </c>
    </row>
    <row r="66" spans="1:17" x14ac:dyDescent="0.25">
      <c r="C66" s="18">
        <f t="shared" si="13"/>
        <v>0.21064928453111878</v>
      </c>
      <c r="F66" s="18">
        <f t="shared" si="14"/>
        <v>4.399345183209722E-2</v>
      </c>
      <c r="K66" s="8">
        <v>8</v>
      </c>
      <c r="L66">
        <f t="shared" si="11"/>
        <v>0.78318114015046003</v>
      </c>
      <c r="M66">
        <f t="shared" si="12"/>
        <v>0.44737861351033387</v>
      </c>
      <c r="N66">
        <f t="shared" si="12"/>
        <v>0.60137272409460363</v>
      </c>
      <c r="O66">
        <f t="shared" si="10"/>
        <v>0.65626337243830191</v>
      </c>
      <c r="P66">
        <f t="shared" si="10"/>
        <v>0.50432227441092892</v>
      </c>
      <c r="Q66">
        <f t="shared" si="10"/>
        <v>0.64975499743786436</v>
      </c>
    </row>
    <row r="67" spans="1:17" x14ac:dyDescent="0.25">
      <c r="C67" s="18">
        <f t="shared" si="13"/>
        <v>3.2709926834636485E-2</v>
      </c>
      <c r="F67" s="18">
        <f t="shared" si="14"/>
        <v>0.1222953208723794</v>
      </c>
      <c r="K67" s="8">
        <v>24</v>
      </c>
      <c r="L67">
        <f t="shared" si="11"/>
        <v>0.62978646940721761</v>
      </c>
      <c r="M67">
        <f t="shared" si="12"/>
        <v>0.50159273818293693</v>
      </c>
      <c r="N67">
        <f t="shared" si="12"/>
        <v>0.68207254386939897</v>
      </c>
      <c r="O67">
        <f t="shared" si="10"/>
        <v>0.59640871778517535</v>
      </c>
      <c r="P67">
        <f t="shared" si="10"/>
        <v>0.55912633423703451</v>
      </c>
      <c r="Q67">
        <f t="shared" si="10"/>
        <v>0.67978504164836628</v>
      </c>
    </row>
    <row r="68" spans="1:17" x14ac:dyDescent="0.25">
      <c r="C68" s="18">
        <f t="shared" si="13"/>
        <v>0.14158336902050106</v>
      </c>
      <c r="F68" s="18">
        <f t="shared" si="14"/>
        <v>0.16469186989159104</v>
      </c>
      <c r="K68" s="8">
        <v>48</v>
      </c>
      <c r="L68">
        <f t="shared" si="11"/>
        <v>0.49749585316493272</v>
      </c>
      <c r="M68">
        <f t="shared" si="12"/>
        <v>0.34776520433589031</v>
      </c>
      <c r="N68">
        <f t="shared" si="12"/>
        <v>0.50441612877067887</v>
      </c>
      <c r="O68">
        <f t="shared" si="10"/>
        <v>0.54291495254004529</v>
      </c>
      <c r="P68">
        <f t="shared" si="10"/>
        <v>0.56474257295491004</v>
      </c>
      <c r="Q68">
        <f t="shared" si="10"/>
        <v>0.51414570524202663</v>
      </c>
    </row>
    <row r="69" spans="1:17" x14ac:dyDescent="0.25">
      <c r="C69" s="18">
        <f t="shared" si="13"/>
        <v>6.51232821885811E-2</v>
      </c>
      <c r="F69" s="18">
        <f t="shared" si="14"/>
        <v>9.2363104575085939E-2</v>
      </c>
    </row>
    <row r="70" spans="1:17" x14ac:dyDescent="0.25">
      <c r="C70" s="18">
        <f t="shared" si="13"/>
        <v>5.946727153764627E-2</v>
      </c>
      <c r="F70" s="18">
        <f t="shared" si="14"/>
        <v>7.0149383836614759E-2</v>
      </c>
      <c r="J70" t="s">
        <v>112</v>
      </c>
      <c r="K70" s="19" t="s">
        <v>107</v>
      </c>
      <c r="L70" s="22" t="s">
        <v>108</v>
      </c>
      <c r="M70" s="22"/>
      <c r="N70" s="22"/>
      <c r="O70" s="22" t="s">
        <v>109</v>
      </c>
      <c r="P70" s="22"/>
      <c r="Q70" s="22"/>
    </row>
    <row r="71" spans="1:17" x14ac:dyDescent="0.25">
      <c r="C71" s="18"/>
      <c r="K71" s="8">
        <v>0</v>
      </c>
      <c r="L71">
        <f>C53/$C$80</f>
        <v>0.3977361149274784</v>
      </c>
      <c r="M71">
        <f t="shared" ref="M71:Q77" si="15">D53/$C$80</f>
        <v>0.38544723741630621</v>
      </c>
      <c r="N71">
        <f t="shared" si="15"/>
        <v>0.40568321441542726</v>
      </c>
      <c r="O71">
        <f t="shared" si="15"/>
        <v>0.32618472372006524</v>
      </c>
      <c r="P71">
        <f t="shared" si="15"/>
        <v>0.43025547027459693</v>
      </c>
      <c r="Q71">
        <f t="shared" si="15"/>
        <v>0.25070827784000776</v>
      </c>
    </row>
    <row r="72" spans="1:17" x14ac:dyDescent="0.25">
      <c r="A72" t="s">
        <v>122</v>
      </c>
      <c r="C72" s="20">
        <f>AVERAGE(C53:E53)</f>
        <v>112.1593526204427</v>
      </c>
      <c r="F72" s="20">
        <f>AVERAGE(F53:H53)</f>
        <v>95.015810648600265</v>
      </c>
      <c r="K72" s="8">
        <v>0.25</v>
      </c>
      <c r="L72">
        <f t="shared" ref="L72:L77" si="16">C54/$C$80</f>
        <v>0.90866393158178393</v>
      </c>
      <c r="M72">
        <f t="shared" si="15"/>
        <v>0.84789090019683766</v>
      </c>
      <c r="N72">
        <f t="shared" si="15"/>
        <v>0.76663849992892419</v>
      </c>
      <c r="O72">
        <f t="shared" si="15"/>
        <v>0.41273783206813641</v>
      </c>
      <c r="P72">
        <f t="shared" si="15"/>
        <v>0.29735646600052512</v>
      </c>
      <c r="Q72">
        <f t="shared" si="15"/>
        <v>0.27103097448585967</v>
      </c>
    </row>
    <row r="73" spans="1:17" x14ac:dyDescent="0.25">
      <c r="C73" s="20">
        <f t="shared" ref="C73:C78" si="17">AVERAGE(C54:E54)</f>
        <v>238.0416259765625</v>
      </c>
      <c r="F73" s="20">
        <f t="shared" ref="F73:F78" si="18">AVERAGE(F54:H54)</f>
        <v>92.560745239257813</v>
      </c>
      <c r="K73" s="8">
        <v>1</v>
      </c>
      <c r="L73">
        <f t="shared" si="16"/>
        <v>0.83971283585555023</v>
      </c>
      <c r="M73">
        <f t="shared" si="15"/>
        <v>1.2385864419030483</v>
      </c>
      <c r="N73">
        <f t="shared" si="15"/>
        <v>0.92170072224140132</v>
      </c>
      <c r="O73">
        <f t="shared" si="15"/>
        <v>0.55095398799852557</v>
      </c>
      <c r="P73">
        <f t="shared" si="15"/>
        <v>0.51473267148089041</v>
      </c>
      <c r="Q73">
        <f t="shared" si="15"/>
        <v>0.50806763179975567</v>
      </c>
    </row>
    <row r="74" spans="1:17" x14ac:dyDescent="0.25">
      <c r="C74" s="20">
        <f t="shared" si="17"/>
        <v>283.02424112955731</v>
      </c>
      <c r="F74" s="20">
        <f t="shared" si="18"/>
        <v>148.47020467122397</v>
      </c>
      <c r="K74" s="8">
        <v>4</v>
      </c>
      <c r="L74">
        <f t="shared" si="16"/>
        <v>0.91391142717122142</v>
      </c>
      <c r="M74">
        <f t="shared" si="15"/>
        <v>0.90499793062536082</v>
      </c>
      <c r="N74">
        <f t="shared" si="15"/>
        <v>0.96139033940799168</v>
      </c>
      <c r="O74">
        <f t="shared" si="15"/>
        <v>0.40483793373077065</v>
      </c>
      <c r="P74">
        <f t="shared" si="15"/>
        <v>0.32357280990884507</v>
      </c>
      <c r="Q74">
        <f t="shared" si="15"/>
        <v>0.40182873233685856</v>
      </c>
    </row>
    <row r="75" spans="1:17" x14ac:dyDescent="0.25">
      <c r="C75" s="20">
        <f t="shared" si="17"/>
        <v>262.29740397135419</v>
      </c>
      <c r="F75" s="20">
        <f t="shared" si="18"/>
        <v>106.62838999430339</v>
      </c>
      <c r="K75" s="8">
        <v>8</v>
      </c>
      <c r="L75">
        <f t="shared" si="16"/>
        <v>0.71575819352849124</v>
      </c>
      <c r="M75">
        <f t="shared" si="15"/>
        <v>0.55411708509128332</v>
      </c>
      <c r="N75">
        <f t="shared" si="15"/>
        <v>0.57815392732801951</v>
      </c>
      <c r="O75">
        <f t="shared" si="15"/>
        <v>0.36157092222224418</v>
      </c>
      <c r="P75">
        <f t="shared" si="15"/>
        <v>0.25959115159485613</v>
      </c>
      <c r="Q75">
        <f t="shared" si="15"/>
        <v>0.33011948279831205</v>
      </c>
    </row>
    <row r="76" spans="1:17" x14ac:dyDescent="0.25">
      <c r="C76" s="20">
        <f t="shared" si="17"/>
        <v>174.34568786621094</v>
      </c>
      <c r="F76" s="20">
        <f t="shared" si="18"/>
        <v>89.745246887207031</v>
      </c>
      <c r="K76" s="8">
        <v>16</v>
      </c>
      <c r="L76">
        <f t="shared" si="16"/>
        <v>0.57556905106907508</v>
      </c>
      <c r="M76">
        <f t="shared" si="15"/>
        <v>0.62126596487041108</v>
      </c>
      <c r="N76">
        <f t="shared" si="15"/>
        <v>0.65573795445147376</v>
      </c>
      <c r="O76">
        <f t="shared" si="15"/>
        <v>0.32859376154082953</v>
      </c>
      <c r="P76">
        <f t="shared" si="15"/>
        <v>0.287800591717146</v>
      </c>
      <c r="Q76">
        <f t="shared" si="15"/>
        <v>0.34537677624318375</v>
      </c>
    </row>
    <row r="77" spans="1:17" x14ac:dyDescent="0.25">
      <c r="C77" s="20">
        <f t="shared" si="17"/>
        <v>174.77435302734375</v>
      </c>
      <c r="F77" s="20">
        <f t="shared" si="18"/>
        <v>90.734848022460938</v>
      </c>
      <c r="K77" s="8">
        <v>24</v>
      </c>
      <c r="L77">
        <f t="shared" si="16"/>
        <v>0.45466714517772805</v>
      </c>
      <c r="M77">
        <f t="shared" si="15"/>
        <v>0.4307372670560769</v>
      </c>
      <c r="N77">
        <f t="shared" si="15"/>
        <v>0.48494079324170813</v>
      </c>
      <c r="O77">
        <f t="shared" si="15"/>
        <v>0.29912115824596819</v>
      </c>
      <c r="P77">
        <f t="shared" si="15"/>
        <v>0.29069145327607254</v>
      </c>
      <c r="Q77">
        <f t="shared" si="15"/>
        <v>0.26122079086233169</v>
      </c>
    </row>
    <row r="78" spans="1:17" x14ac:dyDescent="0.25">
      <c r="C78" s="20">
        <f t="shared" si="17"/>
        <v>129.28030395507812</v>
      </c>
      <c r="F78" s="20">
        <f t="shared" si="18"/>
        <v>80.287694295247391</v>
      </c>
    </row>
    <row r="79" spans="1:17" x14ac:dyDescent="0.25">
      <c r="C79" s="20"/>
    </row>
    <row r="80" spans="1:17" x14ac:dyDescent="0.25">
      <c r="A80" t="s">
        <v>123</v>
      </c>
      <c r="C80" s="21">
        <f>MAX(C72:F78)</f>
        <v>283.02424112955731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9.5703125" customWidth="1"/>
  </cols>
  <sheetData>
    <row r="1" spans="1:13" x14ac:dyDescent="0.25">
      <c r="B1" s="10" t="s">
        <v>0</v>
      </c>
      <c r="C1" s="11" t="s">
        <v>1</v>
      </c>
      <c r="D1" s="11" t="s">
        <v>11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2" t="s">
        <v>10</v>
      </c>
    </row>
    <row r="2" spans="1:13" x14ac:dyDescent="0.25">
      <c r="A2" t="s">
        <v>65</v>
      </c>
      <c r="B2" s="4">
        <v>1</v>
      </c>
      <c r="C2" s="1">
        <v>7</v>
      </c>
      <c r="D2" s="1">
        <v>75</v>
      </c>
      <c r="E2" s="1">
        <v>50</v>
      </c>
      <c r="F2" s="1">
        <v>149</v>
      </c>
      <c r="G2" s="1">
        <v>157.44000244140625</v>
      </c>
      <c r="H2" s="1">
        <v>0.47130283713340759</v>
      </c>
      <c r="I2" s="1">
        <v>74.201919555664063</v>
      </c>
      <c r="J2" s="1">
        <v>10.493736267089844</v>
      </c>
      <c r="K2" s="1">
        <v>153.45454406738281</v>
      </c>
      <c r="L2" s="1">
        <v>0.36964103579521179</v>
      </c>
      <c r="M2" s="6">
        <v>56.723094940185547</v>
      </c>
    </row>
    <row r="3" spans="1:13" x14ac:dyDescent="0.25">
      <c r="A3" t="s">
        <v>66</v>
      </c>
      <c r="B3" s="5">
        <v>2</v>
      </c>
      <c r="C3" s="2">
        <v>7</v>
      </c>
      <c r="D3" s="2">
        <v>75</v>
      </c>
      <c r="E3" s="2">
        <v>50</v>
      </c>
      <c r="F3" s="2">
        <v>276.5</v>
      </c>
      <c r="G3" s="2">
        <v>274.01998901367187</v>
      </c>
      <c r="H3" s="2">
        <v>0.43036064505577087</v>
      </c>
      <c r="I3" s="2">
        <v>117.92742156982422</v>
      </c>
      <c r="J3" s="2">
        <v>16.677455902099609</v>
      </c>
      <c r="K3" s="2">
        <v>270.6363525390625</v>
      </c>
      <c r="L3" s="2">
        <v>0.33408710360527039</v>
      </c>
      <c r="M3" s="7">
        <v>90.416114807128906</v>
      </c>
    </row>
    <row r="4" spans="1:13" x14ac:dyDescent="0.25">
      <c r="A4" t="s">
        <v>67</v>
      </c>
      <c r="B4" s="4">
        <v>3</v>
      </c>
      <c r="C4" s="1">
        <v>7</v>
      </c>
      <c r="D4" s="1">
        <v>75</v>
      </c>
      <c r="E4" s="1">
        <v>55</v>
      </c>
      <c r="F4" s="1">
        <v>218</v>
      </c>
      <c r="G4" s="1">
        <v>238.80000305175781</v>
      </c>
      <c r="H4" s="1">
        <v>0.40678355097770691</v>
      </c>
      <c r="I4" s="1">
        <v>97.139915466308594</v>
      </c>
      <c r="J4" s="1">
        <v>13.098343849182129</v>
      </c>
      <c r="K4" s="1">
        <v>236.91836547851562</v>
      </c>
      <c r="L4" s="1">
        <v>0.3559877872467041</v>
      </c>
      <c r="M4" s="6">
        <v>84.340042114257813</v>
      </c>
    </row>
    <row r="5" spans="1:13" x14ac:dyDescent="0.25">
      <c r="A5" t="s">
        <v>68</v>
      </c>
      <c r="B5" s="5">
        <v>4</v>
      </c>
      <c r="C5" s="2">
        <v>7</v>
      </c>
      <c r="D5" s="2">
        <v>75</v>
      </c>
      <c r="E5" s="2">
        <v>50</v>
      </c>
      <c r="F5" s="2">
        <v>157.5</v>
      </c>
      <c r="G5" s="2">
        <v>195.80000305175781</v>
      </c>
      <c r="H5" s="2">
        <v>0.91439467668533325</v>
      </c>
      <c r="I5" s="2">
        <v>179.03846740722656</v>
      </c>
      <c r="J5" s="2">
        <v>25.319864273071289</v>
      </c>
      <c r="K5" s="2">
        <v>173.86363220214844</v>
      </c>
      <c r="L5" s="2">
        <v>0.39069503545761108</v>
      </c>
      <c r="M5" s="7">
        <v>67.927658081054687</v>
      </c>
    </row>
    <row r="6" spans="1:13" x14ac:dyDescent="0.25">
      <c r="A6" t="s">
        <v>69</v>
      </c>
      <c r="B6" s="4">
        <v>5</v>
      </c>
      <c r="C6" s="1">
        <v>7</v>
      </c>
      <c r="D6" s="1">
        <v>75</v>
      </c>
      <c r="E6" s="1">
        <v>36</v>
      </c>
      <c r="F6" s="1">
        <v>133.5</v>
      </c>
      <c r="G6" s="1">
        <v>141.72222900390625</v>
      </c>
      <c r="H6" s="1">
        <v>0.34626522660255432</v>
      </c>
      <c r="I6" s="1">
        <v>49.073478698730469</v>
      </c>
      <c r="J6" s="1">
        <v>8.1789131164550781</v>
      </c>
      <c r="K6" s="1">
        <v>139.1875</v>
      </c>
      <c r="L6" s="1">
        <v>0.29570597410202026</v>
      </c>
      <c r="M6" s="6">
        <v>41.158573150634766</v>
      </c>
    </row>
    <row r="7" spans="1:13" x14ac:dyDescent="0.25">
      <c r="A7" t="s">
        <v>70</v>
      </c>
      <c r="B7" s="5">
        <v>6</v>
      </c>
      <c r="C7" s="2">
        <v>7</v>
      </c>
      <c r="D7" s="2">
        <v>75</v>
      </c>
      <c r="E7" s="2">
        <v>29</v>
      </c>
      <c r="F7" s="2">
        <v>140</v>
      </c>
      <c r="G7" s="2">
        <v>146.58621215820313</v>
      </c>
      <c r="H7" s="2">
        <v>0.39546790719032288</v>
      </c>
      <c r="I7" s="2">
        <v>57.970138549804688</v>
      </c>
      <c r="J7" s="2">
        <v>10.764784812927246</v>
      </c>
      <c r="K7" s="2">
        <v>145.96296691894531</v>
      </c>
      <c r="L7" s="2">
        <v>0.36130395531654358</v>
      </c>
      <c r="M7" s="7">
        <v>52.736995697021484</v>
      </c>
    </row>
    <row r="8" spans="1:13" x14ac:dyDescent="0.25">
      <c r="A8" t="s">
        <v>71</v>
      </c>
      <c r="B8" s="4">
        <v>7</v>
      </c>
      <c r="C8" s="1">
        <v>7</v>
      </c>
      <c r="D8" s="1">
        <v>75</v>
      </c>
      <c r="E8" s="1">
        <v>59</v>
      </c>
      <c r="F8" s="1">
        <v>206</v>
      </c>
      <c r="G8" s="1">
        <v>209.49153137207031</v>
      </c>
      <c r="H8" s="1">
        <v>0.37561437487602234</v>
      </c>
      <c r="I8" s="1">
        <v>78.688026428222656</v>
      </c>
      <c r="J8" s="1">
        <v>10.244308471679687</v>
      </c>
      <c r="K8" s="1">
        <v>208.11320495605469</v>
      </c>
      <c r="L8" s="1">
        <v>0.32124796509742737</v>
      </c>
      <c r="M8" s="6">
        <v>66.855949401855469</v>
      </c>
    </row>
    <row r="9" spans="1:13" x14ac:dyDescent="0.25">
      <c r="A9" t="s">
        <v>62</v>
      </c>
      <c r="B9" s="5">
        <v>8</v>
      </c>
      <c r="C9" s="2">
        <v>7</v>
      </c>
      <c r="D9" s="2">
        <v>75</v>
      </c>
      <c r="E9" s="2">
        <v>83</v>
      </c>
      <c r="F9" s="2">
        <v>231</v>
      </c>
      <c r="G9" s="2">
        <v>244.3614501953125</v>
      </c>
      <c r="H9" s="2">
        <v>0.46515047550201416</v>
      </c>
      <c r="I9" s="2">
        <v>113.66484832763672</v>
      </c>
      <c r="J9" s="2">
        <v>12.476337432861328</v>
      </c>
      <c r="K9" s="2">
        <v>238.50666809082031</v>
      </c>
      <c r="L9" s="2">
        <v>0.38913056254386902</v>
      </c>
      <c r="M9" s="7">
        <v>92.810234069824219</v>
      </c>
    </row>
    <row r="10" spans="1:13" x14ac:dyDescent="0.25">
      <c r="A10" t="s">
        <v>72</v>
      </c>
      <c r="B10" s="4">
        <v>1</v>
      </c>
      <c r="C10" s="1">
        <v>8</v>
      </c>
      <c r="D10" s="1">
        <v>75</v>
      </c>
      <c r="E10" s="1">
        <v>78</v>
      </c>
      <c r="F10" s="1">
        <v>134.5</v>
      </c>
      <c r="G10" s="1">
        <v>167.20512390136719</v>
      </c>
      <c r="H10" s="1">
        <v>0.72881478071212769</v>
      </c>
      <c r="I10" s="1">
        <v>121.861572265625</v>
      </c>
      <c r="J10" s="1">
        <v>13.79810619354248</v>
      </c>
      <c r="K10" s="1">
        <v>151.80000305175781</v>
      </c>
      <c r="L10" s="1">
        <v>0.34703522920608521</v>
      </c>
      <c r="M10" s="6">
        <v>52.679946899414063</v>
      </c>
    </row>
    <row r="11" spans="1:13" x14ac:dyDescent="0.25">
      <c r="A11" t="s">
        <v>73</v>
      </c>
      <c r="B11" s="5">
        <v>2</v>
      </c>
      <c r="C11" s="2">
        <v>8</v>
      </c>
      <c r="D11" s="2">
        <v>75</v>
      </c>
      <c r="E11" s="2">
        <v>49</v>
      </c>
      <c r="F11" s="2">
        <v>195</v>
      </c>
      <c r="G11" s="2">
        <v>249.3265380859375</v>
      </c>
      <c r="H11" s="2">
        <v>0.62475466728210449</v>
      </c>
      <c r="I11" s="2">
        <v>155.76791381835937</v>
      </c>
      <c r="J11" s="2">
        <v>22.252557754516602</v>
      </c>
      <c r="K11" s="2">
        <v>237.08888244628906</v>
      </c>
      <c r="L11" s="2">
        <v>0.47913312911987305</v>
      </c>
      <c r="M11" s="7">
        <v>113.59713745117187</v>
      </c>
    </row>
    <row r="12" spans="1:13" x14ac:dyDescent="0.25">
      <c r="A12" t="s">
        <v>74</v>
      </c>
      <c r="B12" s="4">
        <v>3</v>
      </c>
      <c r="C12" s="1">
        <v>8</v>
      </c>
      <c r="D12" s="1">
        <v>75</v>
      </c>
      <c r="E12" s="1">
        <v>43</v>
      </c>
      <c r="F12" s="1">
        <v>305</v>
      </c>
      <c r="G12" s="1">
        <v>729.906982421875</v>
      </c>
      <c r="H12" s="1">
        <v>3.1224534511566162</v>
      </c>
      <c r="I12" s="1">
        <v>2279.1005859375</v>
      </c>
      <c r="J12" s="1">
        <v>347.5595703125</v>
      </c>
      <c r="K12" s="1">
        <v>369.92306518554687</v>
      </c>
      <c r="L12" s="1">
        <v>0.68118667602539063</v>
      </c>
      <c r="M12" s="6">
        <v>251.98667907714844</v>
      </c>
    </row>
    <row r="13" spans="1:13" x14ac:dyDescent="0.25">
      <c r="A13" t="s">
        <v>75</v>
      </c>
      <c r="B13" s="5">
        <v>4</v>
      </c>
      <c r="C13" s="2">
        <v>8</v>
      </c>
      <c r="D13" s="2">
        <v>75</v>
      </c>
      <c r="E13" s="2">
        <v>53</v>
      </c>
      <c r="F13" s="2">
        <v>170</v>
      </c>
      <c r="G13" s="2">
        <v>176.67924499511719</v>
      </c>
      <c r="H13" s="2">
        <v>0.49315634369850159</v>
      </c>
      <c r="I13" s="2">
        <v>87.130485534667969</v>
      </c>
      <c r="J13" s="2">
        <v>11.968293190002441</v>
      </c>
      <c r="K13" s="2">
        <v>173.04255676269531</v>
      </c>
      <c r="L13" s="2">
        <v>0.40829750895500183</v>
      </c>
      <c r="M13" s="7">
        <v>70.652839660644531</v>
      </c>
    </row>
    <row r="14" spans="1:13" x14ac:dyDescent="0.25">
      <c r="A14" t="s">
        <v>76</v>
      </c>
      <c r="B14" s="4">
        <v>5</v>
      </c>
      <c r="C14" s="1">
        <v>8</v>
      </c>
      <c r="D14" s="1">
        <v>75</v>
      </c>
      <c r="E14" s="1">
        <v>55</v>
      </c>
      <c r="F14" s="1">
        <v>133</v>
      </c>
      <c r="G14" s="1">
        <v>159.60000610351562</v>
      </c>
      <c r="H14" s="1">
        <v>0.86660724878311157</v>
      </c>
      <c r="I14" s="1">
        <v>138.31051635742187</v>
      </c>
      <c r="J14" s="1">
        <v>18.649785995483398</v>
      </c>
      <c r="K14" s="1">
        <v>140.46939086914062</v>
      </c>
      <c r="L14" s="1">
        <v>0.33982175588607788</v>
      </c>
      <c r="M14" s="6">
        <v>47.734554290771484</v>
      </c>
    </row>
    <row r="15" spans="1:13" x14ac:dyDescent="0.25">
      <c r="A15" t="s">
        <v>77</v>
      </c>
      <c r="B15" s="5">
        <v>6</v>
      </c>
      <c r="C15" s="2">
        <v>8</v>
      </c>
      <c r="D15" s="2">
        <v>75</v>
      </c>
      <c r="E15" s="2">
        <v>36</v>
      </c>
      <c r="F15" s="2">
        <v>147.5</v>
      </c>
      <c r="G15" s="2">
        <v>161.47222900390625</v>
      </c>
      <c r="H15" s="2">
        <v>0.55139106512069702</v>
      </c>
      <c r="I15" s="2">
        <v>89.034339904785156</v>
      </c>
      <c r="J15" s="2">
        <v>14.839056015014648</v>
      </c>
      <c r="K15" s="2">
        <v>154.9375</v>
      </c>
      <c r="L15" s="2">
        <v>0.40353187918663025</v>
      </c>
      <c r="M15" s="7">
        <v>62.522220611572266</v>
      </c>
    </row>
    <row r="16" spans="1:13" x14ac:dyDescent="0.25">
      <c r="A16" t="s">
        <v>78</v>
      </c>
      <c r="B16" s="4">
        <v>7</v>
      </c>
      <c r="C16" s="1">
        <v>8</v>
      </c>
      <c r="D16" s="1">
        <v>75</v>
      </c>
      <c r="E16" s="1">
        <v>54</v>
      </c>
      <c r="F16" s="1">
        <v>190.5</v>
      </c>
      <c r="G16" s="1">
        <v>199.29629516601562</v>
      </c>
      <c r="H16" s="1">
        <v>0.39739188551902771</v>
      </c>
      <c r="I16" s="1">
        <v>79.19873046875</v>
      </c>
      <c r="J16" s="1">
        <v>10.777582168579102</v>
      </c>
      <c r="K16" s="1">
        <v>195.02082824707031</v>
      </c>
      <c r="L16" s="1">
        <v>0.3200744092464447</v>
      </c>
      <c r="M16" s="6">
        <v>62.421180725097656</v>
      </c>
    </row>
    <row r="17" spans="1:13" x14ac:dyDescent="0.25">
      <c r="A17" t="s">
        <v>63</v>
      </c>
      <c r="B17" s="5">
        <v>8</v>
      </c>
      <c r="C17" s="2">
        <v>8</v>
      </c>
      <c r="D17" s="2">
        <v>75</v>
      </c>
      <c r="E17" s="2">
        <v>57</v>
      </c>
      <c r="F17" s="2">
        <v>213</v>
      </c>
      <c r="G17" s="2">
        <v>305.122802734375</v>
      </c>
      <c r="H17" s="2">
        <v>1.2521789073944092</v>
      </c>
      <c r="I17" s="2">
        <v>382.06832885742187</v>
      </c>
      <c r="J17" s="2">
        <v>50.606189727783203</v>
      </c>
      <c r="K17" s="2">
        <v>251.5294189453125</v>
      </c>
      <c r="L17" s="2">
        <v>0.36423146724700928</v>
      </c>
      <c r="M17" s="7">
        <v>91.614921569824219</v>
      </c>
    </row>
    <row r="18" spans="1:13" x14ac:dyDescent="0.25">
      <c r="A18" t="s">
        <v>79</v>
      </c>
      <c r="B18" s="4">
        <v>1</v>
      </c>
      <c r="C18" s="1">
        <v>9</v>
      </c>
      <c r="D18" s="1">
        <v>75</v>
      </c>
      <c r="E18" s="1">
        <v>52</v>
      </c>
      <c r="F18" s="1">
        <v>160.5</v>
      </c>
      <c r="G18" s="1">
        <v>177.25</v>
      </c>
      <c r="H18" s="1">
        <v>0.46452555060386658</v>
      </c>
      <c r="I18" s="1">
        <v>82.337150573730469</v>
      </c>
      <c r="J18" s="1">
        <v>11.418108940124512</v>
      </c>
      <c r="K18" s="1">
        <v>172.10868835449219</v>
      </c>
      <c r="L18" s="1">
        <v>0.39469113945960999</v>
      </c>
      <c r="M18" s="6">
        <v>67.929779052734375</v>
      </c>
    </row>
    <row r="19" spans="1:13" x14ac:dyDescent="0.25">
      <c r="A19" t="s">
        <v>80</v>
      </c>
      <c r="B19" s="5">
        <v>2</v>
      </c>
      <c r="C19" s="2">
        <v>9</v>
      </c>
      <c r="D19" s="2">
        <v>75</v>
      </c>
      <c r="E19" s="2">
        <v>65</v>
      </c>
      <c r="F19" s="2">
        <v>265</v>
      </c>
      <c r="G19" s="2">
        <v>278.63076782226562</v>
      </c>
      <c r="H19" s="2">
        <v>0.53446370363235474</v>
      </c>
      <c r="I19" s="2">
        <v>148.91802978515625</v>
      </c>
      <c r="J19" s="2">
        <v>18.47100830078125</v>
      </c>
      <c r="K19" s="2">
        <v>264.88134765625</v>
      </c>
      <c r="L19" s="2">
        <v>0.39426505565643311</v>
      </c>
      <c r="M19" s="7">
        <v>104.43346405029297</v>
      </c>
    </row>
    <row r="20" spans="1:13" x14ac:dyDescent="0.25">
      <c r="A20" s="3" t="s">
        <v>119</v>
      </c>
      <c r="B20" s="4">
        <v>3</v>
      </c>
      <c r="C20" s="1">
        <v>9</v>
      </c>
      <c r="D20" s="1">
        <v>75</v>
      </c>
      <c r="E20" s="1">
        <v>55</v>
      </c>
      <c r="F20" s="1">
        <v>255</v>
      </c>
      <c r="G20" s="1">
        <v>263.27273559570312</v>
      </c>
      <c r="H20" s="1">
        <v>0.44779199361801147</v>
      </c>
      <c r="I20" s="1">
        <v>117.89141845703125</v>
      </c>
      <c r="J20" s="1">
        <v>15.896475791931152</v>
      </c>
      <c r="K20" s="1">
        <v>257.97958374023437</v>
      </c>
      <c r="L20" s="1">
        <v>0.34545412659645081</v>
      </c>
      <c r="M20" s="6">
        <v>89.1201171875</v>
      </c>
    </row>
    <row r="21" spans="1:13" x14ac:dyDescent="0.25">
      <c r="A21" t="s">
        <v>81</v>
      </c>
      <c r="B21" s="5">
        <v>4</v>
      </c>
      <c r="C21" s="2">
        <v>9</v>
      </c>
      <c r="D21" s="2">
        <v>75</v>
      </c>
      <c r="E21" s="2">
        <v>52</v>
      </c>
      <c r="F21" s="2">
        <v>149.5</v>
      </c>
      <c r="G21" s="2">
        <v>173.73077392578125</v>
      </c>
      <c r="H21" s="2">
        <v>0.55579942464828491</v>
      </c>
      <c r="I21" s="2">
        <v>96.559463500976563</v>
      </c>
      <c r="J21" s="2">
        <v>13.390388488769531</v>
      </c>
      <c r="K21" s="2">
        <v>163.36956787109375</v>
      </c>
      <c r="L21" s="2">
        <v>0.36624696850776672</v>
      </c>
      <c r="M21" s="7">
        <v>59.833606719970703</v>
      </c>
    </row>
    <row r="22" spans="1:13" x14ac:dyDescent="0.25">
      <c r="A22" t="s">
        <v>82</v>
      </c>
      <c r="B22" s="4">
        <v>5</v>
      </c>
      <c r="C22" s="1">
        <v>9</v>
      </c>
      <c r="D22" s="1">
        <v>75</v>
      </c>
      <c r="E22" s="1">
        <v>44</v>
      </c>
      <c r="F22" s="1">
        <v>125</v>
      </c>
      <c r="G22" s="1">
        <v>139.38636779785156</v>
      </c>
      <c r="H22" s="1">
        <v>0.57845884561538696</v>
      </c>
      <c r="I22" s="1">
        <v>80.6292724609375</v>
      </c>
      <c r="J22" s="1">
        <v>12.155320167541504</v>
      </c>
      <c r="K22" s="1">
        <v>130.32499694824219</v>
      </c>
      <c r="L22" s="1">
        <v>0.34283739328384399</v>
      </c>
      <c r="M22" s="6">
        <v>44.680282592773438</v>
      </c>
    </row>
    <row r="23" spans="1:13" x14ac:dyDescent="0.25">
      <c r="A23" t="s">
        <v>83</v>
      </c>
      <c r="B23" s="5">
        <v>6</v>
      </c>
      <c r="C23" s="2">
        <v>9</v>
      </c>
      <c r="D23" s="2">
        <v>75</v>
      </c>
      <c r="E23" s="2">
        <v>33</v>
      </c>
      <c r="F23" s="2">
        <v>124</v>
      </c>
      <c r="G23" s="2">
        <v>133.69697570800781</v>
      </c>
      <c r="H23" s="2">
        <v>0.40516680479049683</v>
      </c>
      <c r="I23" s="2">
        <v>54.169574737548828</v>
      </c>
      <c r="J23" s="2">
        <v>9.4297122955322266</v>
      </c>
      <c r="K23" s="2">
        <v>128.82759094238281</v>
      </c>
      <c r="L23" s="2">
        <v>0.29324895143508911</v>
      </c>
      <c r="M23" s="7">
        <v>37.778556823730469</v>
      </c>
    </row>
    <row r="24" spans="1:13" x14ac:dyDescent="0.25">
      <c r="A24" t="s">
        <v>84</v>
      </c>
      <c r="B24" s="4">
        <v>7</v>
      </c>
      <c r="C24" s="1">
        <v>9</v>
      </c>
      <c r="D24" s="1">
        <v>75</v>
      </c>
      <c r="E24" s="1">
        <v>51</v>
      </c>
      <c r="F24" s="1">
        <v>192</v>
      </c>
      <c r="G24" s="1">
        <v>201.37254333496094</v>
      </c>
      <c r="H24" s="1">
        <v>0.37896180152893066</v>
      </c>
      <c r="I24" s="1">
        <v>76.312507629394531</v>
      </c>
      <c r="J24" s="1">
        <v>10.685888290405273</v>
      </c>
      <c r="K24" s="1">
        <v>198.19999694824219</v>
      </c>
      <c r="L24" s="1">
        <v>0.2972971498966217</v>
      </c>
      <c r="M24" s="6">
        <v>58.924297332763672</v>
      </c>
    </row>
    <row r="26" spans="1:13" x14ac:dyDescent="0.25">
      <c r="A26" t="s">
        <v>85</v>
      </c>
      <c r="B26" s="5">
        <v>1</v>
      </c>
      <c r="C26" s="2">
        <v>10</v>
      </c>
      <c r="D26" s="2">
        <v>75</v>
      </c>
      <c r="E26" s="2">
        <v>54</v>
      </c>
      <c r="F26" s="2">
        <v>152</v>
      </c>
      <c r="G26" s="2">
        <v>171.83332824707031</v>
      </c>
      <c r="H26" s="2">
        <v>0.51638716459274292</v>
      </c>
      <c r="I26" s="2">
        <v>88.732528686523438</v>
      </c>
      <c r="J26" s="2">
        <v>12.074968338012695</v>
      </c>
      <c r="K26" s="2">
        <v>163.60417175292969</v>
      </c>
      <c r="L26" s="2">
        <v>0.39997488260269165</v>
      </c>
      <c r="M26" s="7">
        <v>65.43756103515625</v>
      </c>
    </row>
    <row r="27" spans="1:13" x14ac:dyDescent="0.25">
      <c r="A27" t="s">
        <v>86</v>
      </c>
      <c r="B27" s="4">
        <v>2</v>
      </c>
      <c r="C27" s="1">
        <v>10</v>
      </c>
      <c r="D27" s="1">
        <v>75</v>
      </c>
      <c r="E27" s="1">
        <v>29</v>
      </c>
      <c r="F27" s="1">
        <v>194</v>
      </c>
      <c r="G27" s="1">
        <v>213.79310607910156</v>
      </c>
      <c r="H27" s="1">
        <v>0.39772287011146545</v>
      </c>
      <c r="I27" s="1">
        <v>85.030403137207031</v>
      </c>
      <c r="J27" s="1">
        <v>15.789750099182129</v>
      </c>
      <c r="K27" s="1">
        <v>210.88888549804687</v>
      </c>
      <c r="L27" s="1">
        <v>0.34792396426200867</v>
      </c>
      <c r="M27" s="6">
        <v>73.373298645019531</v>
      </c>
    </row>
    <row r="28" spans="1:13" x14ac:dyDescent="0.25">
      <c r="A28" s="3" t="s">
        <v>120</v>
      </c>
      <c r="B28" s="5">
        <v>3</v>
      </c>
      <c r="C28" s="2">
        <v>10</v>
      </c>
      <c r="D28" s="2">
        <v>75</v>
      </c>
      <c r="E28" s="2">
        <v>23</v>
      </c>
      <c r="F28" s="2">
        <v>184</v>
      </c>
      <c r="G28" s="2">
        <v>183.2608642578125</v>
      </c>
      <c r="H28" s="2">
        <v>0.41252097487449646</v>
      </c>
      <c r="I28" s="2">
        <v>75.598953247070313</v>
      </c>
      <c r="J28" s="2">
        <v>15.763471603393555</v>
      </c>
      <c r="K28" s="2">
        <v>183.61904907226562</v>
      </c>
      <c r="L28" s="2">
        <v>0.36759671568870544</v>
      </c>
      <c r="M28" s="7">
        <v>67.497756958007812</v>
      </c>
    </row>
    <row r="29" spans="1:13" x14ac:dyDescent="0.25">
      <c r="A29" t="s">
        <v>87</v>
      </c>
      <c r="B29" s="4">
        <v>4</v>
      </c>
      <c r="C29" s="1">
        <v>10</v>
      </c>
      <c r="D29" s="1">
        <v>75</v>
      </c>
      <c r="E29" s="1">
        <v>28</v>
      </c>
      <c r="F29" s="1">
        <v>188.5</v>
      </c>
      <c r="G29" s="1">
        <v>204.39285278320312</v>
      </c>
      <c r="H29" s="1">
        <v>0.52765768766403198</v>
      </c>
      <c r="I29" s="1">
        <v>107.84946441650391</v>
      </c>
      <c r="J29" s="1">
        <v>20.381631851196289</v>
      </c>
      <c r="K29" s="1">
        <v>198.07691955566406</v>
      </c>
      <c r="L29" s="1">
        <v>0.44807165861129761</v>
      </c>
      <c r="M29" s="6">
        <v>88.752655029296875</v>
      </c>
    </row>
    <row r="30" spans="1:13" x14ac:dyDescent="0.25">
      <c r="A30" t="s">
        <v>88</v>
      </c>
      <c r="B30" s="5">
        <v>5</v>
      </c>
      <c r="C30" s="2">
        <v>10</v>
      </c>
      <c r="D30" s="2">
        <v>75</v>
      </c>
      <c r="E30" s="2">
        <v>28</v>
      </c>
      <c r="F30" s="2">
        <v>207.5</v>
      </c>
      <c r="G30" s="2">
        <v>221.67857360839844</v>
      </c>
      <c r="H30" s="2">
        <v>0.54970651865005493</v>
      </c>
      <c r="I30" s="2">
        <v>121.85816192626953</v>
      </c>
      <c r="J30" s="2">
        <v>23.029027938842773</v>
      </c>
      <c r="K30" s="2">
        <v>218.57691955566406</v>
      </c>
      <c r="L30" s="2">
        <v>0.49645018577575684</v>
      </c>
      <c r="M30" s="7">
        <v>108.51255035400391</v>
      </c>
    </row>
    <row r="31" spans="1:13" x14ac:dyDescent="0.25">
      <c r="A31" t="s">
        <v>89</v>
      </c>
      <c r="B31" s="4">
        <v>6</v>
      </c>
      <c r="C31" s="1">
        <v>10</v>
      </c>
      <c r="D31" s="1">
        <v>75</v>
      </c>
      <c r="E31" s="1">
        <v>33</v>
      </c>
      <c r="F31" s="1">
        <v>164</v>
      </c>
      <c r="G31" s="1">
        <v>175.03030395507812</v>
      </c>
      <c r="H31" s="1">
        <v>0.75092023611068726</v>
      </c>
      <c r="I31" s="1">
        <v>131.43379211425781</v>
      </c>
      <c r="J31" s="1">
        <v>22.87968635559082</v>
      </c>
      <c r="K31" s="1">
        <v>154.13792419433594</v>
      </c>
      <c r="L31" s="1">
        <v>0.45698213577270508</v>
      </c>
      <c r="M31" s="6">
        <v>70.438285827636719</v>
      </c>
    </row>
    <row r="32" spans="1:13" x14ac:dyDescent="0.25">
      <c r="A32" t="s">
        <v>90</v>
      </c>
      <c r="B32" s="5">
        <v>7</v>
      </c>
      <c r="C32" s="2">
        <v>10</v>
      </c>
      <c r="D32" s="2">
        <v>75</v>
      </c>
      <c r="E32" s="2">
        <v>52</v>
      </c>
      <c r="F32" s="2">
        <v>129.5</v>
      </c>
      <c r="G32" s="2">
        <v>155.67308044433594</v>
      </c>
      <c r="H32" s="2">
        <v>1.0546425580978394</v>
      </c>
      <c r="I32" s="2">
        <v>164.179443359375</v>
      </c>
      <c r="J32" s="2">
        <v>22.767593383789063</v>
      </c>
      <c r="K32" s="2">
        <v>130.5</v>
      </c>
      <c r="L32" s="2">
        <v>0.37271028757095337</v>
      </c>
      <c r="M32" s="7">
        <v>48.638690948486328</v>
      </c>
    </row>
    <row r="34" spans="1:13" x14ac:dyDescent="0.25">
      <c r="A34" t="s">
        <v>91</v>
      </c>
      <c r="B34" s="4">
        <v>1</v>
      </c>
      <c r="C34" s="1">
        <v>11</v>
      </c>
      <c r="D34" s="1">
        <v>75</v>
      </c>
      <c r="E34" s="1">
        <v>58</v>
      </c>
      <c r="F34" s="1">
        <v>151.5</v>
      </c>
      <c r="G34" s="1">
        <v>174.60345458984375</v>
      </c>
      <c r="H34" s="1">
        <v>0.5682951807975769</v>
      </c>
      <c r="I34" s="1">
        <v>99.226295471191406</v>
      </c>
      <c r="J34" s="1">
        <v>13.029050827026367</v>
      </c>
      <c r="K34" s="1">
        <v>165.69230651855469</v>
      </c>
      <c r="L34" s="1">
        <v>0.43357542157173157</v>
      </c>
      <c r="M34" s="6">
        <v>71.840110778808594</v>
      </c>
    </row>
    <row r="35" spans="1:13" x14ac:dyDescent="0.25">
      <c r="A35" t="s">
        <v>92</v>
      </c>
      <c r="B35" s="5">
        <v>2</v>
      </c>
      <c r="C35" s="2">
        <v>11</v>
      </c>
      <c r="D35" s="2">
        <v>75</v>
      </c>
      <c r="E35" s="2">
        <v>62</v>
      </c>
      <c r="F35" s="2">
        <v>160.5</v>
      </c>
      <c r="G35" s="2">
        <v>188.40322875976562</v>
      </c>
      <c r="H35" s="2">
        <v>0.54479563236236572</v>
      </c>
      <c r="I35" s="2">
        <v>102.64125823974609</v>
      </c>
      <c r="J35" s="2">
        <v>13.035452842712402</v>
      </c>
      <c r="K35" s="2">
        <v>181.44642639160156</v>
      </c>
      <c r="L35" s="2">
        <v>0.43598648905754089</v>
      </c>
      <c r="M35" s="7">
        <v>79.108192443847656</v>
      </c>
    </row>
    <row r="36" spans="1:13" x14ac:dyDescent="0.25">
      <c r="A36" t="s">
        <v>93</v>
      </c>
      <c r="B36" s="4">
        <v>3</v>
      </c>
      <c r="C36" s="1">
        <v>11</v>
      </c>
      <c r="D36" s="1">
        <v>75</v>
      </c>
      <c r="E36" s="1">
        <v>64</v>
      </c>
      <c r="F36" s="1">
        <v>159</v>
      </c>
      <c r="G36" s="1">
        <v>218.21875</v>
      </c>
      <c r="H36" s="1">
        <v>1.2658134698867798</v>
      </c>
      <c r="I36" s="1">
        <v>276.2242431640625</v>
      </c>
      <c r="J36" s="1">
        <v>34.528030395507812</v>
      </c>
      <c r="K36" s="1">
        <v>183.65516662597656</v>
      </c>
      <c r="L36" s="1">
        <v>0.49329081177711487</v>
      </c>
      <c r="M36" s="6">
        <v>90.595405578613281</v>
      </c>
    </row>
    <row r="37" spans="1:13" x14ac:dyDescent="0.25">
      <c r="A37" t="s">
        <v>94</v>
      </c>
      <c r="B37" s="5">
        <v>4</v>
      </c>
      <c r="C37" s="2">
        <v>11</v>
      </c>
      <c r="D37" s="2">
        <v>75</v>
      </c>
      <c r="E37" s="2">
        <v>57</v>
      </c>
      <c r="F37" s="2">
        <v>163</v>
      </c>
      <c r="G37" s="2">
        <v>201.08772277832031</v>
      </c>
      <c r="H37" s="2">
        <v>0.52840107679367065</v>
      </c>
      <c r="I37" s="2">
        <v>106.25496673583984</v>
      </c>
      <c r="J37" s="2">
        <v>14.073813438415527</v>
      </c>
      <c r="K37" s="2">
        <v>189.62745666503906</v>
      </c>
      <c r="L37" s="2">
        <v>0.40155112743377686</v>
      </c>
      <c r="M37" s="7">
        <v>76.145111083984375</v>
      </c>
    </row>
    <row r="38" spans="1:13" x14ac:dyDescent="0.25">
      <c r="A38" t="s">
        <v>95</v>
      </c>
      <c r="B38" s="4">
        <v>5</v>
      </c>
      <c r="C38" s="1">
        <v>11</v>
      </c>
      <c r="D38" s="1">
        <v>75</v>
      </c>
      <c r="E38" s="1">
        <v>62</v>
      </c>
      <c r="F38" s="1">
        <v>151.5</v>
      </c>
      <c r="G38" s="1">
        <v>165.5</v>
      </c>
      <c r="H38" s="1">
        <v>0.5454789400100708</v>
      </c>
      <c r="I38" s="1">
        <v>90.276763916015625</v>
      </c>
      <c r="J38" s="1">
        <v>11.465160369873047</v>
      </c>
      <c r="K38" s="1">
        <v>160.66072082519531</v>
      </c>
      <c r="L38" s="1">
        <v>0.45799735188484192</v>
      </c>
      <c r="M38" s="6">
        <v>73.582183837890625</v>
      </c>
    </row>
    <row r="39" spans="1:13" x14ac:dyDescent="0.25">
      <c r="A39" t="s">
        <v>96</v>
      </c>
      <c r="B39" s="5">
        <v>6</v>
      </c>
      <c r="C39" s="2">
        <v>11</v>
      </c>
      <c r="D39" s="2">
        <v>75</v>
      </c>
      <c r="E39" s="2">
        <v>55</v>
      </c>
      <c r="F39" s="2">
        <v>137</v>
      </c>
      <c r="G39" s="2">
        <v>163.29090881347656</v>
      </c>
      <c r="H39" s="2">
        <v>0.59585487842559814</v>
      </c>
      <c r="I39" s="2">
        <v>97.297683715820313</v>
      </c>
      <c r="J39" s="2">
        <v>13.119617462158203</v>
      </c>
      <c r="K39" s="2">
        <v>153.46939086914062</v>
      </c>
      <c r="L39" s="2">
        <v>0.48625829815864563</v>
      </c>
      <c r="M39" s="7">
        <v>74.625762939453125</v>
      </c>
    </row>
    <row r="40" spans="1:13" x14ac:dyDescent="0.25">
      <c r="A40" t="s">
        <v>97</v>
      </c>
      <c r="B40" s="4">
        <v>7</v>
      </c>
      <c r="C40" s="1">
        <v>11</v>
      </c>
      <c r="D40" s="1">
        <v>75</v>
      </c>
      <c r="E40" s="1">
        <v>72</v>
      </c>
      <c r="F40" s="1">
        <v>116</v>
      </c>
      <c r="G40" s="1">
        <v>137.95832824707031</v>
      </c>
      <c r="H40" s="1">
        <v>0.49879971146583557</v>
      </c>
      <c r="I40" s="1">
        <v>68.813575744628906</v>
      </c>
      <c r="J40" s="1">
        <v>8.1097574234008789</v>
      </c>
      <c r="K40" s="1">
        <v>130.734375</v>
      </c>
      <c r="L40" s="1">
        <v>0.34086024761199951</v>
      </c>
      <c r="M40" s="6">
        <v>44.562152862548828</v>
      </c>
    </row>
    <row r="42" spans="1:13" x14ac:dyDescent="0.25">
      <c r="A42" t="s">
        <v>98</v>
      </c>
      <c r="B42" s="5">
        <v>1</v>
      </c>
      <c r="C42" s="2">
        <v>12</v>
      </c>
      <c r="D42" s="2">
        <v>75</v>
      </c>
      <c r="E42" s="2">
        <v>36</v>
      </c>
      <c r="F42" s="2">
        <v>143.5</v>
      </c>
      <c r="G42" s="2">
        <v>183.69444274902344</v>
      </c>
      <c r="H42" s="2">
        <v>0.65963298082351685</v>
      </c>
      <c r="I42" s="2">
        <v>121.17091369628906</v>
      </c>
      <c r="J42" s="2">
        <v>20.195152282714844</v>
      </c>
      <c r="K42" s="2">
        <v>169.375</v>
      </c>
      <c r="L42" s="2">
        <v>0.4928973913192749</v>
      </c>
      <c r="M42" s="7">
        <v>83.4844970703125</v>
      </c>
    </row>
    <row r="43" spans="1:13" x14ac:dyDescent="0.25">
      <c r="A43" t="s">
        <v>99</v>
      </c>
      <c r="B43" s="4">
        <v>2</v>
      </c>
      <c r="C43" s="1">
        <v>12</v>
      </c>
      <c r="D43" s="1">
        <v>75</v>
      </c>
      <c r="E43" s="1">
        <v>30</v>
      </c>
      <c r="F43" s="1">
        <v>191.5</v>
      </c>
      <c r="G43" s="1">
        <v>205.39999389648437</v>
      </c>
      <c r="H43" s="1">
        <v>0.51572495698928833</v>
      </c>
      <c r="I43" s="1">
        <v>105.92990875244141</v>
      </c>
      <c r="J43" s="1">
        <v>19.340066909790039</v>
      </c>
      <c r="K43" s="1">
        <v>191.30769348144531</v>
      </c>
      <c r="L43" s="1">
        <v>0.24230122566223145</v>
      </c>
      <c r="M43" s="6">
        <v>46.354087829589844</v>
      </c>
    </row>
    <row r="44" spans="1:13" x14ac:dyDescent="0.25">
      <c r="A44" t="s">
        <v>100</v>
      </c>
      <c r="B44" s="5">
        <v>3</v>
      </c>
      <c r="C44" s="2">
        <v>12</v>
      </c>
      <c r="D44" s="2">
        <v>75</v>
      </c>
      <c r="E44" s="2">
        <v>59</v>
      </c>
      <c r="F44" s="2">
        <v>170</v>
      </c>
      <c r="G44" s="2">
        <v>203.72882080078125</v>
      </c>
      <c r="H44" s="2">
        <v>0.54955381155014038</v>
      </c>
      <c r="I44" s="2">
        <v>111.95994567871094</v>
      </c>
      <c r="J44" s="2">
        <v>14.575942993164063</v>
      </c>
      <c r="K44" s="2">
        <v>194.01887512207031</v>
      </c>
      <c r="L44" s="2">
        <v>0.41846233606338501</v>
      </c>
      <c r="M44" s="7">
        <v>81.189590454101563</v>
      </c>
    </row>
    <row r="45" spans="1:13" x14ac:dyDescent="0.25">
      <c r="A45" t="s">
        <v>101</v>
      </c>
      <c r="B45" s="4">
        <v>4</v>
      </c>
      <c r="C45" s="1">
        <v>12</v>
      </c>
      <c r="D45" s="1">
        <v>75</v>
      </c>
      <c r="E45" s="1">
        <v>74</v>
      </c>
      <c r="F45" s="1">
        <v>255.5</v>
      </c>
      <c r="G45" s="1">
        <v>264.33782958984375</v>
      </c>
      <c r="H45" s="1">
        <v>0.63709551095962524</v>
      </c>
      <c r="I45" s="1">
        <v>168.408447265625</v>
      </c>
      <c r="J45" s="1">
        <v>19.577083587646484</v>
      </c>
      <c r="K45" s="1">
        <v>246.78787231445312</v>
      </c>
      <c r="L45" s="1">
        <v>0.3697153627872467</v>
      </c>
      <c r="M45" s="6">
        <v>91.24127197265625</v>
      </c>
    </row>
    <row r="46" spans="1:13" x14ac:dyDescent="0.25">
      <c r="A46" t="s">
        <v>102</v>
      </c>
      <c r="B46" s="5">
        <v>5</v>
      </c>
      <c r="C46" s="2">
        <v>12</v>
      </c>
      <c r="D46" s="2">
        <v>75</v>
      </c>
      <c r="E46" s="2">
        <v>67</v>
      </c>
      <c r="F46" s="2">
        <v>152</v>
      </c>
      <c r="G46" s="2">
        <v>167.76119995117187</v>
      </c>
      <c r="H46" s="2">
        <v>0.45035281777381897</v>
      </c>
      <c r="I46" s="2">
        <v>75.551727294921875</v>
      </c>
      <c r="J46" s="2">
        <v>9.2301120758056641</v>
      </c>
      <c r="K46" s="2">
        <v>166.09835815429688</v>
      </c>
      <c r="L46" s="2">
        <v>0.39719328284263611</v>
      </c>
      <c r="M46" s="7">
        <v>65.973152160644531</v>
      </c>
    </row>
    <row r="47" spans="1:13" x14ac:dyDescent="0.25">
      <c r="A47" t="s">
        <v>103</v>
      </c>
      <c r="B47" s="4">
        <v>6</v>
      </c>
      <c r="C47" s="1">
        <v>12</v>
      </c>
      <c r="D47" s="1">
        <v>75</v>
      </c>
      <c r="E47" s="1">
        <v>50</v>
      </c>
      <c r="F47" s="1">
        <v>143</v>
      </c>
      <c r="G47" s="1">
        <v>155.30000305175781</v>
      </c>
      <c r="H47" s="1">
        <v>0.5687219500541687</v>
      </c>
      <c r="I47" s="1">
        <v>88.322517395019531</v>
      </c>
      <c r="J47" s="1">
        <v>12.490690231323242</v>
      </c>
      <c r="K47" s="1">
        <v>146.29545593261719</v>
      </c>
      <c r="L47" s="1">
        <v>0.37375453114509583</v>
      </c>
      <c r="M47" s="6">
        <v>54.6785888671875</v>
      </c>
    </row>
    <row r="48" spans="1:13" x14ac:dyDescent="0.25">
      <c r="A48" t="s">
        <v>104</v>
      </c>
      <c r="B48" s="5">
        <v>7</v>
      </c>
      <c r="C48" s="2">
        <v>12</v>
      </c>
      <c r="D48" s="2">
        <v>75</v>
      </c>
      <c r="E48" s="2">
        <v>67</v>
      </c>
      <c r="F48" s="2">
        <v>127</v>
      </c>
      <c r="G48" s="2">
        <v>237.13432312011719</v>
      </c>
      <c r="H48" s="2">
        <v>3.103471040725708</v>
      </c>
      <c r="I48" s="2">
        <v>735.93951416015625</v>
      </c>
      <c r="J48" s="2">
        <v>89.909324645996094</v>
      </c>
      <c r="K48" s="2">
        <v>143.63934326171875</v>
      </c>
      <c r="L48" s="2">
        <v>0.49117213487625122</v>
      </c>
      <c r="M48" s="7">
        <v>70.551643371582031</v>
      </c>
    </row>
    <row r="52" spans="1:17" x14ac:dyDescent="0.25">
      <c r="A52" t="s">
        <v>105</v>
      </c>
      <c r="B52" s="9" t="s">
        <v>107</v>
      </c>
      <c r="C52" s="22" t="s">
        <v>108</v>
      </c>
      <c r="D52" s="22"/>
      <c r="E52" s="22"/>
      <c r="F52" s="22" t="s">
        <v>109</v>
      </c>
      <c r="G52" s="22"/>
      <c r="H52" s="22"/>
      <c r="J52" t="s">
        <v>110</v>
      </c>
      <c r="K52" s="9" t="s">
        <v>107</v>
      </c>
      <c r="L52" s="22" t="s">
        <v>108</v>
      </c>
      <c r="M52" s="22"/>
      <c r="N52" s="22"/>
      <c r="O52" s="22" t="s">
        <v>109</v>
      </c>
      <c r="P52" s="22"/>
      <c r="Q52" s="22"/>
    </row>
    <row r="53" spans="1:17" x14ac:dyDescent="0.25">
      <c r="B53" s="8">
        <v>0</v>
      </c>
      <c r="C53" s="1">
        <f>K2</f>
        <v>153.45454406738281</v>
      </c>
      <c r="D53" s="1">
        <f>K10</f>
        <v>151.80000305175781</v>
      </c>
      <c r="E53" s="1">
        <f>K18</f>
        <v>172.10868835449219</v>
      </c>
      <c r="F53" s="1">
        <f>K26</f>
        <v>163.60417175292969</v>
      </c>
      <c r="G53" s="1">
        <f>K34</f>
        <v>165.69230651855469</v>
      </c>
      <c r="H53" s="1">
        <f>K42</f>
        <v>169.375</v>
      </c>
      <c r="K53" s="8">
        <v>0</v>
      </c>
      <c r="L53">
        <f>C53/$C$62</f>
        <v>0.96438853684528592</v>
      </c>
      <c r="M53">
        <f t="shared" ref="M53:N59" si="0">D53/$C$62</f>
        <v>0.9539905365846455</v>
      </c>
      <c r="N53">
        <f t="shared" si="0"/>
        <v>1.0816209265700687</v>
      </c>
      <c r="O53">
        <f>F53/$F$62</f>
        <v>0.98424019949980623</v>
      </c>
      <c r="P53">
        <f t="shared" ref="P53:Q59" si="1">G53/$F$62</f>
        <v>0.99680238636998564</v>
      </c>
      <c r="Q53">
        <f t="shared" si="1"/>
        <v>1.0189574141302082</v>
      </c>
    </row>
    <row r="54" spans="1:17" x14ac:dyDescent="0.25">
      <c r="B54" s="8">
        <v>0.25</v>
      </c>
      <c r="C54" s="1">
        <f t="shared" ref="C54:C59" si="2">K3</f>
        <v>270.6363525390625</v>
      </c>
      <c r="D54" s="1">
        <f t="shared" ref="D54:D59" si="3">K11</f>
        <v>237.08888244628906</v>
      </c>
      <c r="E54" s="1">
        <f t="shared" ref="E54:E59" si="4">K19</f>
        <v>264.88134765625</v>
      </c>
      <c r="F54" s="1">
        <f t="shared" ref="F54:F59" si="5">K27</f>
        <v>210.88888549804687</v>
      </c>
      <c r="G54" s="1">
        <f t="shared" ref="G54:G59" si="6">K35</f>
        <v>181.44642639160156</v>
      </c>
      <c r="H54" s="1">
        <f t="shared" ref="H54:H59" si="7">K43</f>
        <v>191.30769348144531</v>
      </c>
      <c r="K54" s="8">
        <v>0.25</v>
      </c>
      <c r="L54">
        <f t="shared" ref="L54:L59" si="8">C54/$C$62</f>
        <v>1.700820250247431</v>
      </c>
      <c r="M54">
        <f t="shared" si="0"/>
        <v>1.4899904192101405</v>
      </c>
      <c r="N54">
        <f t="shared" si="0"/>
        <v>1.6646527925015335</v>
      </c>
      <c r="O54">
        <f t="shared" ref="O54:O59" si="9">F54/$F$62</f>
        <v>1.2687043154886577</v>
      </c>
      <c r="P54">
        <f t="shared" si="1"/>
        <v>1.0915789310060724</v>
      </c>
      <c r="Q54">
        <f t="shared" si="1"/>
        <v>1.1509041632653461</v>
      </c>
    </row>
    <row r="55" spans="1:17" x14ac:dyDescent="0.25">
      <c r="B55" s="8">
        <v>1</v>
      </c>
      <c r="C55" s="1">
        <f t="shared" si="2"/>
        <v>236.91836547851562</v>
      </c>
      <c r="D55" s="1">
        <f t="shared" si="3"/>
        <v>369.92306518554687</v>
      </c>
      <c r="E55" s="1">
        <f t="shared" si="4"/>
        <v>257.97958374023437</v>
      </c>
      <c r="F55" s="1">
        <f t="shared" si="5"/>
        <v>183.61904907226562</v>
      </c>
      <c r="G55" s="1">
        <f t="shared" si="6"/>
        <v>183.65516662597656</v>
      </c>
      <c r="H55" s="1">
        <f t="shared" si="7"/>
        <v>194.01887512207031</v>
      </c>
      <c r="K55" s="8">
        <v>1</v>
      </c>
      <c r="L55">
        <f t="shared" si="8"/>
        <v>1.4889188014873957</v>
      </c>
      <c r="M55">
        <f t="shared" si="0"/>
        <v>2.3247898310718123</v>
      </c>
      <c r="N55">
        <f t="shared" si="0"/>
        <v>1.6212785017949956</v>
      </c>
      <c r="O55">
        <f t="shared" si="9"/>
        <v>1.1046493958832388</v>
      </c>
      <c r="P55">
        <f t="shared" si="1"/>
        <v>1.1048666785349526</v>
      </c>
      <c r="Q55">
        <f t="shared" si="1"/>
        <v>1.1672145906233893</v>
      </c>
    </row>
    <row r="56" spans="1:17" x14ac:dyDescent="0.25">
      <c r="B56" s="8">
        <v>4</v>
      </c>
      <c r="C56" s="1">
        <f t="shared" si="2"/>
        <v>173.86363220214844</v>
      </c>
      <c r="D56" s="1">
        <f t="shared" si="3"/>
        <v>173.04255676269531</v>
      </c>
      <c r="E56" s="1">
        <f t="shared" si="4"/>
        <v>163.36956787109375</v>
      </c>
      <c r="F56" s="1">
        <f t="shared" si="5"/>
        <v>198.07691955566406</v>
      </c>
      <c r="G56" s="1">
        <f t="shared" si="6"/>
        <v>189.62745666503906</v>
      </c>
      <c r="H56" s="1">
        <f t="shared" si="7"/>
        <v>246.78787231445312</v>
      </c>
      <c r="K56" s="8">
        <v>4</v>
      </c>
      <c r="L56">
        <f t="shared" si="8"/>
        <v>1.0926499106889336</v>
      </c>
      <c r="M56">
        <f t="shared" si="0"/>
        <v>1.0874898436051847</v>
      </c>
      <c r="N56">
        <f t="shared" si="0"/>
        <v>1.0266997271522231</v>
      </c>
      <c r="O56">
        <f t="shared" si="9"/>
        <v>1.1916277239812056</v>
      </c>
      <c r="P56">
        <f t="shared" si="1"/>
        <v>1.1407958842302366</v>
      </c>
      <c r="Q56">
        <f t="shared" si="1"/>
        <v>1.4846720721017337</v>
      </c>
    </row>
    <row r="57" spans="1:17" x14ac:dyDescent="0.25">
      <c r="B57" s="8">
        <v>8</v>
      </c>
      <c r="C57" s="1">
        <f t="shared" si="2"/>
        <v>139.1875</v>
      </c>
      <c r="D57" s="1">
        <f t="shared" si="3"/>
        <v>140.46939086914062</v>
      </c>
      <c r="E57" s="1">
        <f t="shared" si="4"/>
        <v>130.32499694824219</v>
      </c>
      <c r="F57" s="1">
        <f t="shared" si="5"/>
        <v>218.57691955566406</v>
      </c>
      <c r="G57" s="1">
        <f t="shared" si="6"/>
        <v>160.66072082519531</v>
      </c>
      <c r="H57" s="1">
        <f t="shared" si="7"/>
        <v>166.09835815429688</v>
      </c>
      <c r="K57" s="8">
        <v>8</v>
      </c>
      <c r="L57">
        <f t="shared" si="8"/>
        <v>0.87472697721620851</v>
      </c>
      <c r="M57">
        <f t="shared" si="0"/>
        <v>0.88278304924196116</v>
      </c>
      <c r="N57">
        <f t="shared" si="0"/>
        <v>0.81903037726985173</v>
      </c>
      <c r="O57">
        <f t="shared" si="9"/>
        <v>1.3149554110050834</v>
      </c>
      <c r="P57">
        <f t="shared" si="1"/>
        <v>0.96653244365659807</v>
      </c>
      <c r="Q57">
        <f t="shared" si="1"/>
        <v>0.99924518681136842</v>
      </c>
    </row>
    <row r="58" spans="1:17" x14ac:dyDescent="0.25">
      <c r="B58" s="8">
        <v>16</v>
      </c>
      <c r="C58" s="1">
        <f t="shared" si="2"/>
        <v>145.96296691894531</v>
      </c>
      <c r="D58" s="1">
        <f t="shared" si="3"/>
        <v>154.9375</v>
      </c>
      <c r="E58" s="1">
        <f t="shared" si="4"/>
        <v>128.82759094238281</v>
      </c>
      <c r="F58" s="1">
        <f t="shared" si="5"/>
        <v>154.13792419433594</v>
      </c>
      <c r="G58" s="1">
        <f t="shared" si="6"/>
        <v>153.46939086914062</v>
      </c>
      <c r="H58" s="1">
        <f t="shared" si="7"/>
        <v>146.29545593261719</v>
      </c>
      <c r="K58" s="8">
        <v>24</v>
      </c>
      <c r="L58">
        <f t="shared" si="8"/>
        <v>0.91730755160138999</v>
      </c>
      <c r="M58">
        <f t="shared" si="0"/>
        <v>0.97370820678894521</v>
      </c>
      <c r="N58">
        <f t="shared" si="0"/>
        <v>0.80961989551559388</v>
      </c>
      <c r="O58">
        <f t="shared" si="9"/>
        <v>0.92729139870971866</v>
      </c>
      <c r="P58">
        <f t="shared" si="1"/>
        <v>0.92326951243192745</v>
      </c>
      <c r="Q58">
        <f t="shared" si="1"/>
        <v>0.88011122937918485</v>
      </c>
    </row>
    <row r="59" spans="1:17" x14ac:dyDescent="0.25">
      <c r="B59" s="8">
        <v>24</v>
      </c>
      <c r="C59" s="1">
        <f t="shared" si="2"/>
        <v>208.11320495605469</v>
      </c>
      <c r="D59" s="1">
        <f t="shared" si="3"/>
        <v>195.02082824707031</v>
      </c>
      <c r="E59" s="1">
        <f t="shared" si="4"/>
        <v>198.19999694824219</v>
      </c>
      <c r="F59" s="1">
        <f t="shared" si="5"/>
        <v>130.5</v>
      </c>
      <c r="G59" s="1">
        <f t="shared" si="6"/>
        <v>130.734375</v>
      </c>
      <c r="H59" s="1">
        <f t="shared" si="7"/>
        <v>143.63934326171875</v>
      </c>
      <c r="K59" s="8">
        <v>48</v>
      </c>
      <c r="L59">
        <f t="shared" si="8"/>
        <v>1.3078921217062378</v>
      </c>
      <c r="M59">
        <f t="shared" si="0"/>
        <v>1.2256127855357786</v>
      </c>
      <c r="N59">
        <f t="shared" si="0"/>
        <v>1.2455923428095026</v>
      </c>
      <c r="O59">
        <f t="shared" si="9"/>
        <v>0.78508600763980618</v>
      </c>
      <c r="P59">
        <f t="shared" si="1"/>
        <v>0.78649600406157305</v>
      </c>
      <c r="Q59">
        <f t="shared" si="1"/>
        <v>0.86413209610227182</v>
      </c>
    </row>
    <row r="61" spans="1:17" x14ac:dyDescent="0.25">
      <c r="C61" s="22" t="s">
        <v>108</v>
      </c>
      <c r="D61" s="22"/>
      <c r="E61" s="22"/>
      <c r="F61" s="22" t="s">
        <v>109</v>
      </c>
      <c r="G61" s="22"/>
      <c r="H61" s="22"/>
      <c r="J61" t="s">
        <v>111</v>
      </c>
      <c r="K61" s="9" t="s">
        <v>107</v>
      </c>
      <c r="L61" s="22" t="s">
        <v>108</v>
      </c>
      <c r="M61" s="22"/>
      <c r="N61" s="22"/>
      <c r="O61" s="22" t="s">
        <v>109</v>
      </c>
      <c r="P61" s="22"/>
      <c r="Q61" s="22"/>
    </row>
    <row r="62" spans="1:17" x14ac:dyDescent="0.25">
      <c r="A62" t="s">
        <v>106</v>
      </c>
      <c r="C62">
        <f>AVERAGE(C53:E53)</f>
        <v>159.12107849121094</v>
      </c>
      <c r="F62">
        <f>AVERAGE(F53:H53)</f>
        <v>166.22382609049478</v>
      </c>
      <c r="K62" s="8">
        <v>0</v>
      </c>
      <c r="L62">
        <f>C53/MAX($C$53:$C$59)</f>
        <v>0.56701379037848887</v>
      </c>
      <c r="M62">
        <f>D53/MAX(D$53:D$59)</f>
        <v>0.41035560455149672</v>
      </c>
      <c r="N62">
        <f>E53/MAX(E$53:E$59)</f>
        <v>0.64975767405807061</v>
      </c>
      <c r="O62">
        <f t="shared" ref="O62:Q68" si="10">F53/MAX(F$53:F$59)</f>
        <v>0.74849701462310758</v>
      </c>
      <c r="P62">
        <f t="shared" si="10"/>
        <v>0.87377803527279385</v>
      </c>
      <c r="Q62">
        <f t="shared" si="10"/>
        <v>0.68631816633268394</v>
      </c>
    </row>
    <row r="63" spans="1:17" x14ac:dyDescent="0.25">
      <c r="K63" s="8">
        <v>0.25</v>
      </c>
      <c r="L63">
        <f t="shared" ref="L63:L68" si="11">C54/MAX($C$53:$C$59)</f>
        <v>1</v>
      </c>
      <c r="M63">
        <f t="shared" ref="M63:N68" si="12">D54/MAX(D$53:D$59)</f>
        <v>0.64091402986015344</v>
      </c>
      <c r="N63">
        <f t="shared" si="12"/>
        <v>1</v>
      </c>
      <c r="O63">
        <f t="shared" si="10"/>
        <v>0.96482687159629721</v>
      </c>
      <c r="P63">
        <f t="shared" si="10"/>
        <v>0.95685735379614034</v>
      </c>
      <c r="Q63">
        <f t="shared" si="10"/>
        <v>0.77519082152336938</v>
      </c>
    </row>
    <row r="64" spans="1:17" x14ac:dyDescent="0.25">
      <c r="A64" t="s">
        <v>121</v>
      </c>
      <c r="C64" s="18">
        <f>STDEV(C53:E53)/ AVERAGE(C53:E53)</f>
        <v>7.0876733438925268E-2</v>
      </c>
      <c r="F64" s="18">
        <f>STDEV(F53:H53)/ AVERAGE(F53:H53)</f>
        <v>1.7578105632248566E-2</v>
      </c>
      <c r="K64" s="8">
        <v>1</v>
      </c>
      <c r="L64">
        <f t="shared" si="11"/>
        <v>0.87541220259506647</v>
      </c>
      <c r="M64">
        <f t="shared" si="12"/>
        <v>1</v>
      </c>
      <c r="N64">
        <f t="shared" si="12"/>
        <v>0.97394394140212392</v>
      </c>
      <c r="O64">
        <f t="shared" si="10"/>
        <v>0.84006604835285059</v>
      </c>
      <c r="P64">
        <f t="shared" si="10"/>
        <v>0.96850514084776207</v>
      </c>
      <c r="Q64">
        <f t="shared" si="10"/>
        <v>0.78617670026691833</v>
      </c>
    </row>
    <row r="65" spans="1:17" x14ac:dyDescent="0.25">
      <c r="C65" s="18">
        <f t="shared" ref="C65:C70" si="13">STDEV(C54:E54)/ AVERAGE(C54:E54)</f>
        <v>6.9658710925288858E-2</v>
      </c>
      <c r="F65" s="18">
        <f t="shared" ref="F65:F70" si="14">STDEV(F54:H54)/ AVERAGE(F54:H54)</f>
        <v>7.7031247651452736E-2</v>
      </c>
      <c r="K65" s="8">
        <v>4</v>
      </c>
      <c r="L65">
        <f t="shared" si="11"/>
        <v>0.64242527129482241</v>
      </c>
      <c r="M65">
        <f t="shared" si="12"/>
        <v>0.46777985221305468</v>
      </c>
      <c r="N65">
        <f t="shared" si="12"/>
        <v>0.61676508865813662</v>
      </c>
      <c r="O65">
        <f t="shared" si="10"/>
        <v>0.9062115064954086</v>
      </c>
      <c r="P65">
        <f t="shared" si="10"/>
        <v>1</v>
      </c>
      <c r="Q65">
        <f t="shared" si="10"/>
        <v>1</v>
      </c>
    </row>
    <row r="66" spans="1:17" x14ac:dyDescent="0.25">
      <c r="C66" s="18">
        <f t="shared" si="13"/>
        <v>0.24799451206778</v>
      </c>
      <c r="F66" s="18">
        <f t="shared" si="14"/>
        <v>3.203643567970442E-2</v>
      </c>
      <c r="K66" s="8">
        <v>8</v>
      </c>
      <c r="L66">
        <f t="shared" si="11"/>
        <v>0.51429713227423968</v>
      </c>
      <c r="M66">
        <f t="shared" si="12"/>
        <v>0.37972595950102128</v>
      </c>
      <c r="N66">
        <f t="shared" si="12"/>
        <v>0.49201273740637852</v>
      </c>
      <c r="O66">
        <f t="shared" si="10"/>
        <v>1</v>
      </c>
      <c r="P66">
        <f t="shared" si="10"/>
        <v>0.8472439785393997</v>
      </c>
      <c r="Q66">
        <f t="shared" si="10"/>
        <v>0.67304100722849547</v>
      </c>
    </row>
    <row r="67" spans="1:17" x14ac:dyDescent="0.25">
      <c r="C67" s="18">
        <f t="shared" si="13"/>
        <v>3.431194191933621E-2</v>
      </c>
      <c r="F67" s="18">
        <f t="shared" si="14"/>
        <v>0.14587907809213493</v>
      </c>
      <c r="K67" s="8">
        <v>24</v>
      </c>
      <c r="L67">
        <f t="shared" si="11"/>
        <v>0.53933244942723513</v>
      </c>
      <c r="M67">
        <f t="shared" si="12"/>
        <v>0.41883708960479682</v>
      </c>
      <c r="N67">
        <f t="shared" si="12"/>
        <v>0.48635961755060581</v>
      </c>
      <c r="O67">
        <f t="shared" si="10"/>
        <v>0.70518847327374057</v>
      </c>
      <c r="P67">
        <f t="shared" si="10"/>
        <v>0.80932051490956491</v>
      </c>
      <c r="Q67">
        <f t="shared" si="10"/>
        <v>0.59279840034525633</v>
      </c>
    </row>
    <row r="68" spans="1:17" x14ac:dyDescent="0.25">
      <c r="C68" s="18">
        <f t="shared" si="13"/>
        <v>4.0422233548426216E-2</v>
      </c>
      <c r="F68" s="18">
        <f t="shared" si="14"/>
        <v>0.17595018078273819</v>
      </c>
      <c r="K68" s="8">
        <v>48</v>
      </c>
      <c r="L68">
        <f t="shared" si="11"/>
        <v>0.76897727523879678</v>
      </c>
      <c r="M68">
        <f t="shared" si="12"/>
        <v>0.52719293983264148</v>
      </c>
      <c r="N68">
        <f t="shared" si="12"/>
        <v>0.7482595460268362</v>
      </c>
      <c r="O68">
        <f t="shared" si="10"/>
        <v>0.59704382450483806</v>
      </c>
      <c r="P68">
        <f t="shared" si="10"/>
        <v>0.68942745580842368</v>
      </c>
      <c r="Q68">
        <f t="shared" si="10"/>
        <v>0.58203566453498901</v>
      </c>
    </row>
    <row r="69" spans="1:17" x14ac:dyDescent="0.25">
      <c r="C69" s="18">
        <f t="shared" si="13"/>
        <v>9.2610750206973694E-2</v>
      </c>
      <c r="F69" s="18">
        <f t="shared" si="14"/>
        <v>2.8735653876677782E-2</v>
      </c>
    </row>
    <row r="70" spans="1:17" x14ac:dyDescent="0.25">
      <c r="C70" s="18">
        <f t="shared" si="13"/>
        <v>3.4067892660554967E-2</v>
      </c>
      <c r="F70" s="18">
        <f t="shared" si="14"/>
        <v>5.5715582661337935E-2</v>
      </c>
      <c r="J70" t="s">
        <v>112</v>
      </c>
      <c r="K70" s="19" t="s">
        <v>107</v>
      </c>
      <c r="L70" s="22" t="s">
        <v>108</v>
      </c>
      <c r="M70" s="22"/>
      <c r="N70" s="22"/>
      <c r="O70" s="22" t="s">
        <v>109</v>
      </c>
      <c r="P70" s="22"/>
      <c r="Q70" s="22"/>
    </row>
    <row r="71" spans="1:17" x14ac:dyDescent="0.25">
      <c r="C71" s="18"/>
      <c r="K71" s="8">
        <v>0</v>
      </c>
      <c r="L71">
        <f>C53/$C$80</f>
        <v>0.53232243959665415</v>
      </c>
      <c r="M71">
        <f t="shared" ref="M71:Q77" si="15">D53/$C$80</f>
        <v>0.52658295944503686</v>
      </c>
      <c r="N71">
        <f t="shared" si="15"/>
        <v>0.59703228351722071</v>
      </c>
      <c r="O71">
        <f t="shared" si="15"/>
        <v>0.56753074576578011</v>
      </c>
      <c r="P71">
        <f t="shared" si="15"/>
        <v>0.57477433049896343</v>
      </c>
      <c r="Q71">
        <f t="shared" si="15"/>
        <v>0.58754932123152093</v>
      </c>
    </row>
    <row r="72" spans="1:17" x14ac:dyDescent="0.25">
      <c r="A72" t="s">
        <v>122</v>
      </c>
      <c r="C72" s="20">
        <f>AVERAGE(C53:E53)</f>
        <v>159.12107849121094</v>
      </c>
      <c r="F72" s="20">
        <f>AVERAGE(F53:H53)</f>
        <v>166.22382609049478</v>
      </c>
      <c r="K72" s="8">
        <v>0.25</v>
      </c>
      <c r="L72">
        <f t="shared" ref="L72:L77" si="16">C54/$C$80</f>
        <v>0.93881744788133303</v>
      </c>
      <c r="M72">
        <f t="shared" si="15"/>
        <v>0.82244376060727375</v>
      </c>
      <c r="N72">
        <f t="shared" si="15"/>
        <v>0.91885376249340345</v>
      </c>
      <c r="O72">
        <f t="shared" si="15"/>
        <v>0.73155791309018081</v>
      </c>
      <c r="P72">
        <f t="shared" si="15"/>
        <v>0.62942420467170845</v>
      </c>
      <c r="Q72">
        <f t="shared" si="15"/>
        <v>0.66363220930710587</v>
      </c>
    </row>
    <row r="73" spans="1:17" x14ac:dyDescent="0.25">
      <c r="C73" s="20">
        <f t="shared" ref="C73:C78" si="17">AVERAGE(C54:E54)</f>
        <v>257.5355275472005</v>
      </c>
      <c r="F73" s="20">
        <f t="shared" ref="F73:F78" si="18">AVERAGE(F54:H54)</f>
        <v>194.54766845703125</v>
      </c>
      <c r="K73" s="8">
        <v>1</v>
      </c>
      <c r="L73">
        <f t="shared" si="16"/>
        <v>0.8218522498844768</v>
      </c>
      <c r="M73">
        <f t="shared" si="15"/>
        <v>1.2832356951005268</v>
      </c>
      <c r="N73">
        <f t="shared" si="15"/>
        <v>0.89491205501499649</v>
      </c>
      <c r="O73">
        <f t="shared" si="15"/>
        <v>0.63696087172007088</v>
      </c>
      <c r="P73">
        <f t="shared" si="15"/>
        <v>0.63708616083692637</v>
      </c>
      <c r="Q73">
        <f t="shared" si="15"/>
        <v>0.67303709747055729</v>
      </c>
    </row>
    <row r="74" spans="1:17" x14ac:dyDescent="0.25">
      <c r="C74" s="20">
        <f t="shared" si="17"/>
        <v>288.27367146809894</v>
      </c>
      <c r="F74" s="20">
        <f t="shared" si="18"/>
        <v>187.09769694010416</v>
      </c>
      <c r="K74" s="8">
        <v>4</v>
      </c>
      <c r="L74">
        <f t="shared" si="16"/>
        <v>0.60312005365147825</v>
      </c>
      <c r="M74">
        <f t="shared" si="15"/>
        <v>0.60027180380864098</v>
      </c>
      <c r="N74">
        <f t="shared" si="15"/>
        <v>0.56671692228810644</v>
      </c>
      <c r="O74">
        <f t="shared" si="15"/>
        <v>0.68711415283578448</v>
      </c>
      <c r="P74">
        <f t="shared" si="15"/>
        <v>0.65780359232710472</v>
      </c>
      <c r="Q74">
        <f t="shared" si="15"/>
        <v>0.8560888375883583</v>
      </c>
    </row>
    <row r="75" spans="1:17" x14ac:dyDescent="0.25">
      <c r="C75" s="20">
        <f t="shared" si="17"/>
        <v>170.0919189453125</v>
      </c>
      <c r="F75" s="20">
        <f t="shared" si="18"/>
        <v>211.49741617838541</v>
      </c>
      <c r="K75" s="8">
        <v>8</v>
      </c>
      <c r="L75">
        <f t="shared" si="16"/>
        <v>0.48283112117439009</v>
      </c>
      <c r="M75">
        <f t="shared" si="15"/>
        <v>0.48727790558800754</v>
      </c>
      <c r="N75">
        <f t="shared" si="15"/>
        <v>0.45208775496052983</v>
      </c>
      <c r="O75">
        <f t="shared" si="15"/>
        <v>0.75822713341288372</v>
      </c>
      <c r="P75">
        <f t="shared" si="15"/>
        <v>0.55732013266072555</v>
      </c>
      <c r="Q75">
        <f t="shared" si="15"/>
        <v>0.5761828935275406</v>
      </c>
    </row>
    <row r="76" spans="1:17" x14ac:dyDescent="0.25">
      <c r="C76" s="20">
        <f t="shared" si="17"/>
        <v>136.66062927246094</v>
      </c>
      <c r="F76" s="20">
        <f t="shared" si="18"/>
        <v>181.77866617838541</v>
      </c>
      <c r="K76" s="8">
        <v>16</v>
      </c>
      <c r="L76">
        <f t="shared" si="16"/>
        <v>0.50633471373086503</v>
      </c>
      <c r="M76">
        <f t="shared" si="15"/>
        <v>0.53746670381289319</v>
      </c>
      <c r="N76">
        <f t="shared" si="15"/>
        <v>0.44689336451122691</v>
      </c>
      <c r="O76">
        <f t="shared" si="15"/>
        <v>0.53469303460615625</v>
      </c>
      <c r="P76">
        <f t="shared" si="15"/>
        <v>0.53237394205153388</v>
      </c>
      <c r="Q76">
        <f t="shared" si="15"/>
        <v>0.50748809347580881</v>
      </c>
    </row>
    <row r="77" spans="1:17" x14ac:dyDescent="0.25">
      <c r="C77" s="20">
        <f t="shared" si="17"/>
        <v>143.24268595377603</v>
      </c>
      <c r="F77" s="20">
        <f t="shared" si="18"/>
        <v>151.30092366536459</v>
      </c>
      <c r="K77" s="8">
        <v>24</v>
      </c>
      <c r="L77">
        <f t="shared" si="16"/>
        <v>0.72192928301842851</v>
      </c>
      <c r="M77">
        <f t="shared" si="15"/>
        <v>0.67651279859822988</v>
      </c>
      <c r="N77">
        <f t="shared" si="15"/>
        <v>0.68754109918836437</v>
      </c>
      <c r="O77">
        <f t="shared" si="15"/>
        <v>0.45269482757616819</v>
      </c>
      <c r="P77">
        <f t="shared" si="15"/>
        <v>0.4535078570797173</v>
      </c>
      <c r="Q77">
        <f t="shared" si="15"/>
        <v>0.49827423548672645</v>
      </c>
    </row>
    <row r="78" spans="1:17" x14ac:dyDescent="0.25">
      <c r="C78" s="20">
        <f t="shared" si="17"/>
        <v>200.44467671712241</v>
      </c>
      <c r="F78" s="20">
        <f t="shared" si="18"/>
        <v>134.95790608723959</v>
      </c>
    </row>
    <row r="79" spans="1:17" x14ac:dyDescent="0.25">
      <c r="C79" s="20"/>
    </row>
    <row r="80" spans="1:17" x14ac:dyDescent="0.25">
      <c r="A80" t="s">
        <v>123</v>
      </c>
      <c r="C80" s="21">
        <f>MAX(C72:F78)</f>
        <v>288.27367146809894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Placement-A+Primary-CD3CD28</vt:lpstr>
      <vt:lpstr>p-p38 (36)</vt:lpstr>
      <vt:lpstr>pErk (38)</vt:lpstr>
      <vt:lpstr>pIkB (67)</vt:lpstr>
      <vt:lpstr>pJnk (34)</vt:lpstr>
      <vt:lpstr>pAkt (75)</vt:lpstr>
    </vt:vector>
  </TitlesOfParts>
  <Company>Yale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 Fong</dc:creator>
  <cp:lastModifiedBy>Linda E Fong</cp:lastModifiedBy>
  <dcterms:created xsi:type="dcterms:W3CDTF">2015-01-14T20:22:36Z</dcterms:created>
  <dcterms:modified xsi:type="dcterms:W3CDTF">2017-02-28T20:53:32Z</dcterms:modified>
</cp:coreProperties>
</file>