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nda E Fong.LindaEFong-PC\Dropbox\Signaling in Latency manuscript\revision\Fong et al. Time Course Data\"/>
    </mc:Choice>
  </mc:AlternateContent>
  <bookViews>
    <workbookView xWindow="240" yWindow="375" windowWidth="20115" windowHeight="7245"/>
  </bookViews>
  <sheets>
    <sheet name="Coversheet" sheetId="16" r:id="rId1"/>
    <sheet name="Placement-A+Primary-PMAI" sheetId="2" r:id="rId2"/>
    <sheet name="p-p38 (36)" sheetId="3" r:id="rId3"/>
    <sheet name="pErk (38)" sheetId="4" r:id="rId4"/>
    <sheet name="pIkB (67)" sheetId="5" r:id="rId5"/>
    <sheet name="pJnk (34)" sheetId="7" r:id="rId6"/>
    <sheet name="pAkt (75)" sheetId="8" r:id="rId7"/>
  </sheets>
  <calcPr calcId="152511"/>
</workbook>
</file>

<file path=xl/calcChain.xml><?xml version="1.0" encoding="utf-8"?>
<calcChain xmlns="http://schemas.openxmlformats.org/spreadsheetml/2006/main">
  <c r="F78" i="8" l="1"/>
  <c r="C78" i="8"/>
  <c r="F77" i="8"/>
  <c r="C77" i="8"/>
  <c r="F76" i="8"/>
  <c r="C76" i="8"/>
  <c r="F75" i="8"/>
  <c r="C75" i="8"/>
  <c r="F74" i="8"/>
  <c r="C74" i="8"/>
  <c r="F73" i="8"/>
  <c r="C73" i="8"/>
  <c r="F72" i="8"/>
  <c r="C72" i="8"/>
  <c r="C80" i="8" s="1"/>
  <c r="F70" i="8"/>
  <c r="C70" i="8"/>
  <c r="F78" i="7"/>
  <c r="C78" i="7"/>
  <c r="F77" i="7"/>
  <c r="C77" i="7"/>
  <c r="F76" i="7"/>
  <c r="C76" i="7"/>
  <c r="F75" i="7"/>
  <c r="C75" i="7"/>
  <c r="F74" i="7"/>
  <c r="C74" i="7"/>
  <c r="F73" i="7"/>
  <c r="C73" i="7"/>
  <c r="F72" i="7"/>
  <c r="C72" i="7"/>
  <c r="C80" i="7" s="1"/>
  <c r="F70" i="7"/>
  <c r="C70" i="7"/>
  <c r="F78" i="5"/>
  <c r="C78" i="5"/>
  <c r="F77" i="5"/>
  <c r="C77" i="5"/>
  <c r="F76" i="5"/>
  <c r="C76" i="5"/>
  <c r="F75" i="5"/>
  <c r="C75" i="5"/>
  <c r="F74" i="5"/>
  <c r="C74" i="5"/>
  <c r="F73" i="5"/>
  <c r="C73" i="5"/>
  <c r="F72" i="5"/>
  <c r="C72" i="5"/>
  <c r="C80" i="5" s="1"/>
  <c r="F70" i="5"/>
  <c r="C70" i="5"/>
  <c r="F78" i="4"/>
  <c r="C78" i="4"/>
  <c r="F77" i="4"/>
  <c r="C77" i="4"/>
  <c r="F76" i="4"/>
  <c r="C76" i="4"/>
  <c r="F75" i="4"/>
  <c r="C75" i="4"/>
  <c r="F74" i="4"/>
  <c r="C74" i="4"/>
  <c r="F73" i="4"/>
  <c r="C73" i="4"/>
  <c r="F72" i="4"/>
  <c r="C72" i="4"/>
  <c r="C80" i="4" s="1"/>
  <c r="F70" i="4"/>
  <c r="C70" i="4"/>
  <c r="F78" i="3"/>
  <c r="C78" i="3"/>
  <c r="F77" i="3"/>
  <c r="C77" i="3"/>
  <c r="F76" i="3"/>
  <c r="C76" i="3"/>
  <c r="F75" i="3"/>
  <c r="C75" i="3"/>
  <c r="F74" i="3"/>
  <c r="C74" i="3"/>
  <c r="F73" i="3"/>
  <c r="C73" i="3"/>
  <c r="F72" i="3"/>
  <c r="C72" i="3"/>
  <c r="C80" i="3" s="1"/>
  <c r="F70" i="3"/>
  <c r="C70" i="3"/>
  <c r="L77" i="8" l="1"/>
  <c r="L76" i="8"/>
  <c r="L75" i="8"/>
  <c r="L74" i="8"/>
  <c r="L73" i="8"/>
  <c r="L72" i="8"/>
  <c r="L71" i="8"/>
  <c r="Q77" i="8"/>
  <c r="Q76" i="8"/>
  <c r="Q75" i="8"/>
  <c r="Q74" i="8"/>
  <c r="Q73" i="8"/>
  <c r="Q72" i="8"/>
  <c r="Q71" i="8"/>
  <c r="P77" i="8"/>
  <c r="P76" i="8"/>
  <c r="P75" i="8"/>
  <c r="P74" i="8"/>
  <c r="P73" i="8"/>
  <c r="P72" i="8"/>
  <c r="P71" i="8"/>
  <c r="M75" i="8"/>
  <c r="M72" i="8"/>
  <c r="O77" i="8"/>
  <c r="O76" i="8"/>
  <c r="O75" i="8"/>
  <c r="O74" i="8"/>
  <c r="O73" i="8"/>
  <c r="O72" i="8"/>
  <c r="O71" i="8"/>
  <c r="M76" i="8"/>
  <c r="M73" i="8"/>
  <c r="N77" i="8"/>
  <c r="N76" i="8"/>
  <c r="N75" i="8"/>
  <c r="N74" i="8"/>
  <c r="N73" i="8"/>
  <c r="N72" i="8"/>
  <c r="N71" i="8"/>
  <c r="M77" i="8"/>
  <c r="M74" i="8"/>
  <c r="M71" i="8"/>
  <c r="L77" i="7"/>
  <c r="L76" i="7"/>
  <c r="L75" i="7"/>
  <c r="L74" i="7"/>
  <c r="L73" i="7"/>
  <c r="L72" i="7"/>
  <c r="L71" i="7"/>
  <c r="N72" i="7"/>
  <c r="M74" i="7"/>
  <c r="Q77" i="7"/>
  <c r="Q76" i="7"/>
  <c r="Q75" i="7"/>
  <c r="Q74" i="7"/>
  <c r="Q73" i="7"/>
  <c r="Q72" i="7"/>
  <c r="Q71" i="7"/>
  <c r="N75" i="7"/>
  <c r="N73" i="7"/>
  <c r="M76" i="7"/>
  <c r="M72" i="7"/>
  <c r="P77" i="7"/>
  <c r="P76" i="7"/>
  <c r="P75" i="7"/>
  <c r="P74" i="7"/>
  <c r="P73" i="7"/>
  <c r="P72" i="7"/>
  <c r="P71" i="7"/>
  <c r="N76" i="7"/>
  <c r="N71" i="7"/>
  <c r="M75" i="7"/>
  <c r="M71" i="7"/>
  <c r="O77" i="7"/>
  <c r="O76" i="7"/>
  <c r="O75" i="7"/>
  <c r="O74" i="7"/>
  <c r="O73" i="7"/>
  <c r="O72" i="7"/>
  <c r="O71" i="7"/>
  <c r="N77" i="7"/>
  <c r="N74" i="7"/>
  <c r="M77" i="7"/>
  <c r="M73" i="7"/>
  <c r="L77" i="5"/>
  <c r="L76" i="5"/>
  <c r="L75" i="5"/>
  <c r="L74" i="5"/>
  <c r="L73" i="5"/>
  <c r="L72" i="5"/>
  <c r="L71" i="5"/>
  <c r="O75" i="5"/>
  <c r="O73" i="5"/>
  <c r="O71" i="5"/>
  <c r="M74" i="5"/>
  <c r="M71" i="5"/>
  <c r="Q77" i="5"/>
  <c r="Q76" i="5"/>
  <c r="Q75" i="5"/>
  <c r="Q74" i="5"/>
  <c r="Q73" i="5"/>
  <c r="Q72" i="5"/>
  <c r="Q71" i="5"/>
  <c r="P77" i="5"/>
  <c r="P75" i="5"/>
  <c r="P74" i="5"/>
  <c r="P73" i="5"/>
  <c r="P72" i="5"/>
  <c r="P71" i="5"/>
  <c r="O77" i="5"/>
  <c r="O76" i="5"/>
  <c r="O74" i="5"/>
  <c r="O72" i="5"/>
  <c r="M75" i="5"/>
  <c r="M72" i="5"/>
  <c r="P76" i="5"/>
  <c r="M76" i="5"/>
  <c r="N77" i="5"/>
  <c r="N76" i="5"/>
  <c r="N75" i="5"/>
  <c r="N74" i="5"/>
  <c r="N73" i="5"/>
  <c r="N72" i="5"/>
  <c r="N71" i="5"/>
  <c r="M77" i="5"/>
  <c r="M73" i="5"/>
  <c r="L77" i="4"/>
  <c r="L76" i="4"/>
  <c r="L75" i="4"/>
  <c r="L74" i="4"/>
  <c r="L73" i="4"/>
  <c r="L72" i="4"/>
  <c r="L71" i="4"/>
  <c r="M72" i="4"/>
  <c r="Q77" i="4"/>
  <c r="Q76" i="4"/>
  <c r="Q75" i="4"/>
  <c r="Q74" i="4"/>
  <c r="Q73" i="4"/>
  <c r="Q72" i="4"/>
  <c r="Q71" i="4"/>
  <c r="N75" i="4"/>
  <c r="M76" i="4"/>
  <c r="P77" i="4"/>
  <c r="P76" i="4"/>
  <c r="P75" i="4"/>
  <c r="P74" i="4"/>
  <c r="P73" i="4"/>
  <c r="P72" i="4"/>
  <c r="P71" i="4"/>
  <c r="O76" i="4"/>
  <c r="O73" i="4"/>
  <c r="O71" i="4"/>
  <c r="N76" i="4"/>
  <c r="N71" i="4"/>
  <c r="M75" i="4"/>
  <c r="M73" i="4"/>
  <c r="O77" i="4"/>
  <c r="O75" i="4"/>
  <c r="O74" i="4"/>
  <c r="O72" i="4"/>
  <c r="N74" i="4"/>
  <c r="N72" i="4"/>
  <c r="M77" i="4"/>
  <c r="M71" i="4"/>
  <c r="N77" i="4"/>
  <c r="N73" i="4"/>
  <c r="M74" i="4"/>
  <c r="L77" i="3"/>
  <c r="L76" i="3"/>
  <c r="L75" i="3"/>
  <c r="L74" i="3"/>
  <c r="L73" i="3"/>
  <c r="L72" i="3"/>
  <c r="L71" i="3"/>
  <c r="O72" i="3"/>
  <c r="Q77" i="3"/>
  <c r="Q76" i="3"/>
  <c r="Q75" i="3"/>
  <c r="Q74" i="3"/>
  <c r="Q73" i="3"/>
  <c r="Q72" i="3"/>
  <c r="Q71" i="3"/>
  <c r="P77" i="3"/>
  <c r="P76" i="3"/>
  <c r="P75" i="3"/>
  <c r="P74" i="3"/>
  <c r="P73" i="3"/>
  <c r="P72" i="3"/>
  <c r="P71" i="3"/>
  <c r="O77" i="3"/>
  <c r="O76" i="3"/>
  <c r="O75" i="3"/>
  <c r="O74" i="3"/>
  <c r="O71" i="3"/>
  <c r="N77" i="3"/>
  <c r="N76" i="3"/>
  <c r="N75" i="3"/>
  <c r="N74" i="3"/>
  <c r="N73" i="3"/>
  <c r="N72" i="3"/>
  <c r="N71" i="3"/>
  <c r="M71" i="3"/>
  <c r="M77" i="3"/>
  <c r="M76" i="3"/>
  <c r="M75" i="3"/>
  <c r="M74" i="3"/>
  <c r="M73" i="3"/>
  <c r="M72" i="3"/>
  <c r="O73" i="3"/>
  <c r="F69" i="3"/>
  <c r="C69" i="3"/>
  <c r="F68" i="3"/>
  <c r="C68" i="3"/>
  <c r="F67" i="3"/>
  <c r="C67" i="3"/>
  <c r="F66" i="3"/>
  <c r="C66" i="3"/>
  <c r="F65" i="3"/>
  <c r="C65" i="3"/>
  <c r="F64" i="3"/>
  <c r="C64" i="3"/>
  <c r="F62" i="3"/>
  <c r="C62" i="3"/>
  <c r="F69" i="4"/>
  <c r="C69" i="4"/>
  <c r="F68" i="4"/>
  <c r="C68" i="4"/>
  <c r="F67" i="4"/>
  <c r="C67" i="4"/>
  <c r="F66" i="4"/>
  <c r="C66" i="4"/>
  <c r="F65" i="4"/>
  <c r="C65" i="4"/>
  <c r="F64" i="4"/>
  <c r="C64" i="4"/>
  <c r="F62" i="4"/>
  <c r="C62" i="4"/>
  <c r="F69" i="5"/>
  <c r="C69" i="5"/>
  <c r="F68" i="5"/>
  <c r="C68" i="5"/>
  <c r="F67" i="5"/>
  <c r="C67" i="5"/>
  <c r="F66" i="5"/>
  <c r="C66" i="5"/>
  <c r="F65" i="5"/>
  <c r="C65" i="5"/>
  <c r="F64" i="5"/>
  <c r="C64" i="5"/>
  <c r="F62" i="5"/>
  <c r="C62" i="5"/>
  <c r="F69" i="7"/>
  <c r="C69" i="7"/>
  <c r="F68" i="7"/>
  <c r="C68" i="7"/>
  <c r="F67" i="7"/>
  <c r="C67" i="7"/>
  <c r="F66" i="7"/>
  <c r="C66" i="7"/>
  <c r="F65" i="7"/>
  <c r="C65" i="7"/>
  <c r="F64" i="7"/>
  <c r="C64" i="7"/>
  <c r="F62" i="7"/>
  <c r="C62" i="7"/>
  <c r="F69" i="8"/>
  <c r="C69" i="8"/>
  <c r="F68" i="8"/>
  <c r="C68" i="8"/>
  <c r="F67" i="8"/>
  <c r="C67" i="8"/>
  <c r="F66" i="8"/>
  <c r="C66" i="8"/>
  <c r="F65" i="8"/>
  <c r="C65" i="8"/>
  <c r="F64" i="8"/>
  <c r="C64" i="8"/>
  <c r="F62" i="8"/>
  <c r="C62" i="8"/>
  <c r="H59" i="8" l="1"/>
  <c r="G59" i="8"/>
  <c r="F59" i="8"/>
  <c r="E59" i="8"/>
  <c r="D59" i="8"/>
  <c r="C59" i="8"/>
  <c r="H58" i="8"/>
  <c r="G58" i="8"/>
  <c r="F58" i="8"/>
  <c r="E58" i="8"/>
  <c r="D58" i="8"/>
  <c r="C58" i="8"/>
  <c r="H57" i="8"/>
  <c r="G57" i="8"/>
  <c r="F57" i="8"/>
  <c r="E57" i="8"/>
  <c r="D57" i="8"/>
  <c r="C57" i="8"/>
  <c r="H56" i="8"/>
  <c r="G56" i="8"/>
  <c r="F56" i="8"/>
  <c r="E56" i="8"/>
  <c r="D56" i="8"/>
  <c r="C56" i="8"/>
  <c r="H55" i="8"/>
  <c r="G55" i="8"/>
  <c r="P64" i="8" s="1"/>
  <c r="F55" i="8"/>
  <c r="O64" i="8" s="1"/>
  <c r="E55" i="8"/>
  <c r="D55" i="8"/>
  <c r="C55" i="8"/>
  <c r="H54" i="8"/>
  <c r="G54" i="8"/>
  <c r="F54" i="8"/>
  <c r="E54" i="8"/>
  <c r="D54" i="8"/>
  <c r="C54" i="8"/>
  <c r="H53" i="8"/>
  <c r="G53" i="8"/>
  <c r="F53" i="8"/>
  <c r="E53" i="8"/>
  <c r="D53" i="8"/>
  <c r="C53" i="8"/>
  <c r="H59" i="7"/>
  <c r="G59" i="7"/>
  <c r="F59" i="7"/>
  <c r="E59" i="7"/>
  <c r="D59" i="7"/>
  <c r="C59" i="7"/>
  <c r="H58" i="7"/>
  <c r="G58" i="7"/>
  <c r="F58" i="7"/>
  <c r="E58" i="7"/>
  <c r="N67" i="7" s="1"/>
  <c r="D58" i="7"/>
  <c r="C58" i="7"/>
  <c r="H57" i="7"/>
  <c r="G57" i="7"/>
  <c r="F57" i="7"/>
  <c r="E57" i="7"/>
  <c r="D57" i="7"/>
  <c r="C57" i="7"/>
  <c r="H56" i="7"/>
  <c r="G56" i="7"/>
  <c r="F56" i="7"/>
  <c r="E56" i="7"/>
  <c r="D56" i="7"/>
  <c r="C56" i="7"/>
  <c r="H55" i="7"/>
  <c r="Q64" i="7" s="1"/>
  <c r="G55" i="7"/>
  <c r="P64" i="7" s="1"/>
  <c r="F55" i="7"/>
  <c r="E55" i="7"/>
  <c r="D55" i="7"/>
  <c r="C55" i="7"/>
  <c r="H54" i="7"/>
  <c r="G54" i="7"/>
  <c r="F54" i="7"/>
  <c r="E54" i="7"/>
  <c r="D54" i="7"/>
  <c r="C54" i="7"/>
  <c r="H53" i="7"/>
  <c r="G53" i="7"/>
  <c r="F53" i="7"/>
  <c r="E53" i="7"/>
  <c r="D53" i="7"/>
  <c r="M62" i="7" s="1"/>
  <c r="C53" i="7"/>
  <c r="L62" i="7" s="1"/>
  <c r="H59" i="5"/>
  <c r="G59" i="5"/>
  <c r="F59" i="5"/>
  <c r="E59" i="5"/>
  <c r="D59" i="5"/>
  <c r="C59" i="5"/>
  <c r="H58" i="5"/>
  <c r="G58" i="5"/>
  <c r="F58" i="5"/>
  <c r="E58" i="5"/>
  <c r="D58" i="5"/>
  <c r="C58" i="5"/>
  <c r="H57" i="5"/>
  <c r="G57" i="5"/>
  <c r="F57" i="5"/>
  <c r="E57" i="5"/>
  <c r="D57" i="5"/>
  <c r="C57" i="5"/>
  <c r="H56" i="5"/>
  <c r="G56" i="5"/>
  <c r="F56" i="5"/>
  <c r="E56" i="5"/>
  <c r="D56" i="5"/>
  <c r="C56" i="5"/>
  <c r="H55" i="5"/>
  <c r="G55" i="5"/>
  <c r="P64" i="5" s="1"/>
  <c r="F55" i="5"/>
  <c r="E55" i="5"/>
  <c r="D55" i="5"/>
  <c r="C55" i="5"/>
  <c r="H54" i="5"/>
  <c r="G54" i="5"/>
  <c r="F54" i="5"/>
  <c r="E54" i="5"/>
  <c r="D54" i="5"/>
  <c r="C54" i="5"/>
  <c r="H53" i="5"/>
  <c r="G53" i="5"/>
  <c r="F53" i="5"/>
  <c r="O62" i="5" s="1"/>
  <c r="E53" i="5"/>
  <c r="D53" i="5"/>
  <c r="C53" i="5"/>
  <c r="H59" i="4"/>
  <c r="G59" i="4"/>
  <c r="F59" i="4"/>
  <c r="E59" i="4"/>
  <c r="D59" i="4"/>
  <c r="C59" i="4"/>
  <c r="H58" i="4"/>
  <c r="G58" i="4"/>
  <c r="P58" i="4" s="1"/>
  <c r="F58" i="4"/>
  <c r="E58" i="4"/>
  <c r="D58" i="4"/>
  <c r="C58" i="4"/>
  <c r="H57" i="4"/>
  <c r="G57" i="4"/>
  <c r="F57" i="4"/>
  <c r="E57" i="4"/>
  <c r="D57" i="4"/>
  <c r="C57" i="4"/>
  <c r="H56" i="4"/>
  <c r="G56" i="4"/>
  <c r="F56" i="4"/>
  <c r="E56" i="4"/>
  <c r="D56" i="4"/>
  <c r="C56" i="4"/>
  <c r="H55" i="4"/>
  <c r="G55" i="4"/>
  <c r="P64" i="4" s="1"/>
  <c r="F55" i="4"/>
  <c r="E55" i="4"/>
  <c r="D55" i="4"/>
  <c r="C55" i="4"/>
  <c r="H54" i="4"/>
  <c r="G54" i="4"/>
  <c r="F54" i="4"/>
  <c r="E54" i="4"/>
  <c r="D54" i="4"/>
  <c r="C54" i="4"/>
  <c r="H53" i="4"/>
  <c r="G53" i="4"/>
  <c r="F53" i="4"/>
  <c r="E53" i="4"/>
  <c r="D53" i="4"/>
  <c r="C53" i="4"/>
  <c r="N64" i="3"/>
  <c r="H59" i="3"/>
  <c r="G59" i="3"/>
  <c r="F59" i="3"/>
  <c r="E59" i="3"/>
  <c r="D59" i="3"/>
  <c r="C59" i="3"/>
  <c r="H58" i="3"/>
  <c r="G58" i="3"/>
  <c r="F58" i="3"/>
  <c r="E58" i="3"/>
  <c r="D58" i="3"/>
  <c r="C58" i="3"/>
  <c r="H57" i="3"/>
  <c r="G57" i="3"/>
  <c r="F57" i="3"/>
  <c r="E57" i="3"/>
  <c r="D57" i="3"/>
  <c r="C57" i="3"/>
  <c r="H56" i="3"/>
  <c r="G56" i="3"/>
  <c r="F56" i="3"/>
  <c r="E56" i="3"/>
  <c r="D56" i="3"/>
  <c r="C56" i="3"/>
  <c r="H55" i="3"/>
  <c r="Q64" i="3" s="1"/>
  <c r="G55" i="3"/>
  <c r="F55" i="3"/>
  <c r="E55" i="3"/>
  <c r="D55" i="3"/>
  <c r="C55" i="3"/>
  <c r="H54" i="3"/>
  <c r="G54" i="3"/>
  <c r="F54" i="3"/>
  <c r="E54" i="3"/>
  <c r="D54" i="3"/>
  <c r="C54" i="3"/>
  <c r="H53" i="3"/>
  <c r="G53" i="3"/>
  <c r="F53" i="3"/>
  <c r="E53" i="3"/>
  <c r="D53" i="3"/>
  <c r="M62" i="3" s="1"/>
  <c r="C53" i="3"/>
  <c r="Q66" i="8" l="1"/>
  <c r="L65" i="3"/>
  <c r="N62" i="3"/>
  <c r="O62" i="4"/>
  <c r="N64" i="5"/>
  <c r="O67" i="7"/>
  <c r="P68" i="8"/>
  <c r="M67" i="8"/>
  <c r="O66" i="3"/>
  <c r="L65" i="7"/>
  <c r="N62" i="7"/>
  <c r="N67" i="8"/>
  <c r="Q66" i="5"/>
  <c r="M65" i="3"/>
  <c r="L65" i="4"/>
  <c r="P66" i="3"/>
  <c r="N65" i="3"/>
  <c r="O66" i="4"/>
  <c r="L64" i="4"/>
  <c r="Q63" i="7"/>
  <c r="M65" i="7"/>
  <c r="O66" i="7"/>
  <c r="N64" i="7"/>
  <c r="L65" i="8"/>
  <c r="M62" i="8"/>
  <c r="Q68" i="8"/>
  <c r="O65" i="3"/>
  <c r="Q66" i="3"/>
  <c r="N66" i="3"/>
  <c r="N65" i="4"/>
  <c r="P66" i="4"/>
  <c r="P65" i="4"/>
  <c r="M62" i="5"/>
  <c r="Q64" i="5"/>
  <c r="P66" i="7"/>
  <c r="N65" i="7"/>
  <c r="O62" i="8"/>
  <c r="O66" i="8"/>
  <c r="N62" i="8"/>
  <c r="P62" i="4"/>
  <c r="N67" i="3"/>
  <c r="O65" i="4"/>
  <c r="L66" i="4"/>
  <c r="N62" i="5"/>
  <c r="L65" i="5"/>
  <c r="N66" i="5"/>
  <c r="O65" i="7"/>
  <c r="Q66" i="7"/>
  <c r="N66" i="7"/>
  <c r="P66" i="8"/>
  <c r="Q64" i="8"/>
  <c r="N62" i="4"/>
  <c r="M63" i="3"/>
  <c r="O64" i="3"/>
  <c r="Q65" i="3"/>
  <c r="N68" i="3"/>
  <c r="P67" i="4"/>
  <c r="Q56" i="5"/>
  <c r="O66" i="5"/>
  <c r="L63" i="7"/>
  <c r="O65" i="8"/>
  <c r="M65" i="8"/>
  <c r="O64" i="5"/>
  <c r="P64" i="3"/>
  <c r="O64" i="4"/>
  <c r="L68" i="4"/>
  <c r="N65" i="5"/>
  <c r="P66" i="5"/>
  <c r="M63" i="7"/>
  <c r="O64" i="7"/>
  <c r="N68" i="7"/>
  <c r="N65" i="8"/>
  <c r="P62" i="8"/>
  <c r="L66" i="8"/>
  <c r="L68" i="8"/>
  <c r="Q62" i="8"/>
  <c r="M64" i="8"/>
  <c r="Q65" i="8"/>
  <c r="M66" i="8"/>
  <c r="Q67" i="8"/>
  <c r="M68" i="8"/>
  <c r="L64" i="8"/>
  <c r="P67" i="8"/>
  <c r="L55" i="8"/>
  <c r="L63" i="8"/>
  <c r="N64" i="8"/>
  <c r="N66" i="8"/>
  <c r="N68" i="8"/>
  <c r="P65" i="8"/>
  <c r="O54" i="8"/>
  <c r="O56" i="8"/>
  <c r="P58" i="8"/>
  <c r="M63" i="8"/>
  <c r="O68" i="8"/>
  <c r="L53" i="8"/>
  <c r="P54" i="8"/>
  <c r="P56" i="8"/>
  <c r="L62" i="8"/>
  <c r="N63" i="8"/>
  <c r="L67" i="8"/>
  <c r="O63" i="8"/>
  <c r="P63" i="8"/>
  <c r="Q63" i="8"/>
  <c r="O67" i="8"/>
  <c r="P58" i="7"/>
  <c r="Q58" i="7"/>
  <c r="Q56" i="7"/>
  <c r="Q54" i="7"/>
  <c r="Q59" i="7"/>
  <c r="Q57" i="7"/>
  <c r="Q55" i="7"/>
  <c r="Q53" i="7"/>
  <c r="O53" i="7"/>
  <c r="O55" i="7"/>
  <c r="O57" i="7"/>
  <c r="O59" i="7"/>
  <c r="O62" i="7"/>
  <c r="P53" i="7"/>
  <c r="P55" i="7"/>
  <c r="P57" i="7"/>
  <c r="P59" i="7"/>
  <c r="P62" i="7"/>
  <c r="L64" i="7"/>
  <c r="P65" i="7"/>
  <c r="L66" i="7"/>
  <c r="P67" i="7"/>
  <c r="L68" i="7"/>
  <c r="Q62" i="7"/>
  <c r="M64" i="7"/>
  <c r="Q65" i="7"/>
  <c r="M66" i="7"/>
  <c r="Q67" i="7"/>
  <c r="M68" i="7"/>
  <c r="L54" i="7"/>
  <c r="O68" i="7"/>
  <c r="O54" i="7"/>
  <c r="O56" i="7"/>
  <c r="O58" i="7"/>
  <c r="L53" i="7"/>
  <c r="P54" i="7"/>
  <c r="P56" i="7"/>
  <c r="L57" i="7"/>
  <c r="N63" i="7"/>
  <c r="L67" i="7"/>
  <c r="P68" i="7"/>
  <c r="O63" i="7"/>
  <c r="M67" i="7"/>
  <c r="Q68" i="7"/>
  <c r="P63" i="7"/>
  <c r="P58" i="5"/>
  <c r="O56" i="5"/>
  <c r="O59" i="5"/>
  <c r="O55" i="5"/>
  <c r="O58" i="5"/>
  <c r="O54" i="5"/>
  <c r="Q55" i="5"/>
  <c r="Q53" i="5"/>
  <c r="Q59" i="5"/>
  <c r="Q57" i="5"/>
  <c r="O57" i="5"/>
  <c r="O53" i="5"/>
  <c r="Q54" i="5"/>
  <c r="Q58" i="5"/>
  <c r="Q63" i="5"/>
  <c r="O65" i="5"/>
  <c r="O67" i="5"/>
  <c r="P53" i="5"/>
  <c r="P55" i="5"/>
  <c r="P57" i="5"/>
  <c r="P59" i="5"/>
  <c r="P62" i="5"/>
  <c r="L64" i="5"/>
  <c r="P65" i="5"/>
  <c r="L66" i="5"/>
  <c r="P67" i="5"/>
  <c r="L68" i="5"/>
  <c r="Q62" i="5"/>
  <c r="M64" i="5"/>
  <c r="M66" i="5"/>
  <c r="Q67" i="5"/>
  <c r="M68" i="5"/>
  <c r="Q65" i="5"/>
  <c r="L53" i="5"/>
  <c r="L63" i="5"/>
  <c r="N68" i="5"/>
  <c r="M63" i="5"/>
  <c r="O68" i="5"/>
  <c r="P54" i="5"/>
  <c r="P56" i="5"/>
  <c r="L62" i="5"/>
  <c r="N63" i="5"/>
  <c r="L67" i="5"/>
  <c r="P68" i="5"/>
  <c r="O63" i="5"/>
  <c r="M65" i="5"/>
  <c r="M67" i="5"/>
  <c r="Q68" i="5"/>
  <c r="P63" i="5"/>
  <c r="N67" i="5"/>
  <c r="O59" i="4"/>
  <c r="O57" i="4"/>
  <c r="O55" i="4"/>
  <c r="O53" i="4"/>
  <c r="P59" i="4"/>
  <c r="P57" i="4"/>
  <c r="P55" i="4"/>
  <c r="P53" i="4"/>
  <c r="Q59" i="4"/>
  <c r="Q57" i="4"/>
  <c r="Q55" i="4"/>
  <c r="Q53" i="4"/>
  <c r="Q58" i="4"/>
  <c r="M64" i="4"/>
  <c r="Q65" i="4"/>
  <c r="N59" i="4"/>
  <c r="L63" i="4"/>
  <c r="N64" i="4"/>
  <c r="N66" i="4"/>
  <c r="N68" i="4"/>
  <c r="Q62" i="4"/>
  <c r="M66" i="4"/>
  <c r="Q67" i="4"/>
  <c r="O54" i="4"/>
  <c r="O56" i="4"/>
  <c r="O58" i="4"/>
  <c r="M63" i="4"/>
  <c r="O68" i="4"/>
  <c r="M68" i="4"/>
  <c r="P54" i="4"/>
  <c r="L55" i="4"/>
  <c r="P56" i="4"/>
  <c r="L62" i="4"/>
  <c r="N63" i="4"/>
  <c r="L67" i="4"/>
  <c r="P68" i="4"/>
  <c r="Q54" i="4"/>
  <c r="Q56" i="4"/>
  <c r="M62" i="4"/>
  <c r="O63" i="4"/>
  <c r="Q64" i="4"/>
  <c r="M65" i="4"/>
  <c r="M67" i="4"/>
  <c r="Q66" i="4"/>
  <c r="Q68" i="4"/>
  <c r="P63" i="4"/>
  <c r="N67" i="4"/>
  <c r="Q63" i="4"/>
  <c r="O67" i="4"/>
  <c r="P58" i="3"/>
  <c r="Q56" i="3"/>
  <c r="Q54" i="3"/>
  <c r="Q59" i="3"/>
  <c r="Q57" i="3"/>
  <c r="Q55" i="3"/>
  <c r="Q53" i="3"/>
  <c r="Q58" i="3"/>
  <c r="L59" i="3"/>
  <c r="P56" i="3"/>
  <c r="O59" i="3"/>
  <c r="P63" i="3"/>
  <c r="O53" i="3"/>
  <c r="O55" i="3"/>
  <c r="O57" i="3"/>
  <c r="O62" i="3"/>
  <c r="P53" i="3"/>
  <c r="P55" i="3"/>
  <c r="P57" i="3"/>
  <c r="L58" i="3"/>
  <c r="P59" i="3"/>
  <c r="P62" i="3"/>
  <c r="L64" i="3"/>
  <c r="P65" i="3"/>
  <c r="L66" i="3"/>
  <c r="P67" i="3"/>
  <c r="L68" i="3"/>
  <c r="Q62" i="3"/>
  <c r="M64" i="3"/>
  <c r="M66" i="3"/>
  <c r="Q67" i="3"/>
  <c r="M68" i="3"/>
  <c r="L54" i="3"/>
  <c r="L63" i="3"/>
  <c r="O68" i="3"/>
  <c r="O54" i="3"/>
  <c r="O56" i="3"/>
  <c r="O58" i="3"/>
  <c r="L53" i="3"/>
  <c r="P54" i="3"/>
  <c r="L55" i="3"/>
  <c r="L62" i="3"/>
  <c r="N63" i="3"/>
  <c r="L67" i="3"/>
  <c r="P68" i="3"/>
  <c r="O63" i="3"/>
  <c r="M67" i="3"/>
  <c r="Q68" i="3"/>
  <c r="Q63" i="3"/>
  <c r="O67" i="3"/>
  <c r="L56" i="3" l="1"/>
  <c r="Q59" i="8"/>
  <c r="Q57" i="8"/>
  <c r="L59" i="8"/>
  <c r="M56" i="8"/>
  <c r="M57" i="8"/>
  <c r="M53" i="8"/>
  <c r="M59" i="8"/>
  <c r="N55" i="8"/>
  <c r="N59" i="8"/>
  <c r="N57" i="8"/>
  <c r="N58" i="8"/>
  <c r="N56" i="8"/>
  <c r="N54" i="8"/>
  <c r="L58" i="8"/>
  <c r="L56" i="8"/>
  <c r="L54" i="8"/>
  <c r="N53" i="8"/>
  <c r="M55" i="8"/>
  <c r="Q55" i="8"/>
  <c r="O57" i="8"/>
  <c r="O55" i="8"/>
  <c r="O53" i="8"/>
  <c r="Q56" i="8"/>
  <c r="Q54" i="8"/>
  <c r="P59" i="8"/>
  <c r="P57" i="8"/>
  <c r="P55" i="8"/>
  <c r="P53" i="8"/>
  <c r="Q58" i="8"/>
  <c r="M54" i="8"/>
  <c r="M58" i="8"/>
  <c r="O58" i="8"/>
  <c r="Q53" i="8"/>
  <c r="O59" i="8"/>
  <c r="L57" i="8"/>
  <c r="N59" i="7"/>
  <c r="N55" i="7"/>
  <c r="N53" i="7"/>
  <c r="M57" i="7"/>
  <c r="M55" i="7"/>
  <c r="M53" i="7"/>
  <c r="N54" i="7"/>
  <c r="N58" i="7"/>
  <c r="N56" i="7"/>
  <c r="M58" i="7"/>
  <c r="M56" i="7"/>
  <c r="M54" i="7"/>
  <c r="N57" i="7"/>
  <c r="L58" i="7"/>
  <c r="M59" i="7"/>
  <c r="L59" i="7"/>
  <c r="L56" i="7"/>
  <c r="L55" i="7"/>
  <c r="N57" i="5"/>
  <c r="N55" i="5"/>
  <c r="N53" i="5"/>
  <c r="N58" i="5"/>
  <c r="N56" i="5"/>
  <c r="N54" i="5"/>
  <c r="M54" i="5"/>
  <c r="M58" i="5"/>
  <c r="M56" i="5"/>
  <c r="L56" i="5"/>
  <c r="L54" i="5"/>
  <c r="M53" i="5"/>
  <c r="L57" i="5"/>
  <c r="M57" i="5"/>
  <c r="L59" i="5"/>
  <c r="N59" i="5"/>
  <c r="L55" i="5"/>
  <c r="M59" i="5"/>
  <c r="L58" i="5"/>
  <c r="M55" i="5"/>
  <c r="N53" i="4"/>
  <c r="L53" i="4"/>
  <c r="L59" i="4"/>
  <c r="M59" i="4"/>
  <c r="M57" i="4"/>
  <c r="M55" i="4"/>
  <c r="L57" i="4"/>
  <c r="M53" i="4"/>
  <c r="L58" i="4"/>
  <c r="M58" i="4"/>
  <c r="M56" i="4"/>
  <c r="M54" i="4"/>
  <c r="L56" i="4"/>
  <c r="N58" i="4"/>
  <c r="N56" i="4"/>
  <c r="N54" i="4"/>
  <c r="L54" i="4"/>
  <c r="N55" i="4"/>
  <c r="N57" i="4"/>
  <c r="N59" i="3"/>
  <c r="N55" i="3"/>
  <c r="M59" i="3"/>
  <c r="M57" i="3"/>
  <c r="M55" i="3"/>
  <c r="M53" i="3"/>
  <c r="N54" i="3"/>
  <c r="N58" i="3"/>
  <c r="N56" i="3"/>
  <c r="M58" i="3"/>
  <c r="M56" i="3"/>
  <c r="M54" i="3"/>
  <c r="N57" i="3"/>
  <c r="N53" i="3"/>
  <c r="L57" i="3"/>
</calcChain>
</file>

<file path=xl/connections.xml><?xml version="1.0" encoding="utf-8"?>
<connections xmlns="http://schemas.openxmlformats.org/spreadsheetml/2006/main">
  <connection id="1" name="20150112-3plex-CD3CD28-Novprimary" type="4" refreshedVersion="0" background="1">
    <webPr xml="1" sourceData="1" parsePre="1" consecutive="1" url="C:\Users\Linda E Fong.LindaEFong-PC\Documents\HIV\Bioplex\01122015\20150112-3plex-CD3CD28-Novprimary.xml" htmlTables="1"/>
  </connection>
  <connection id="2" name="20150130-2plex-CD3CD28-Novprimary" type="4" refreshedVersion="0" background="1">
    <webPr xml="1" sourceData="1" parsePre="1" consecutive="1" url="C:\Users\Linda E Fong.LindaEFong-PC\Documents\HIV\Bioplex\Primary Nov Donor\BioPlex-20150130-NovPrimary-CD3CD28\20150130-2plex-CD3CD28-Novprimary.xml" htmlTables="1"/>
  </connection>
  <connection id="3" name="20161217-2plex-CD3CD28-A+primary" type="4" refreshedVersion="0" background="1">
    <webPr xml="1" sourceData="1" parsePre="1" consecutive="1" url="G:\BioPlex-20161217-A+Primary-CD3CD28, PMAI\20161217-2plex-CD3CD28-A+primary.xml" htmlTables="1"/>
  </connection>
  <connection id="4" name="20161217-2plex-CD3CD28-A+primary_2" type="4" refreshedVersion="0" background="1">
    <webPr xml="1" sourceData="1" parsePre="1" consecutive="1" url="G:\BioPlex-20161217-A+Primary-CD3CD28, PMAI\20161217-2plex-CD3CD28-A+primary_2.xml" htmlTables="1"/>
  </connection>
  <connection id="5" name="20161217-2plex-CD3CD28-A+primary_3" type="4" refreshedVersion="0" background="1">
    <webPr xml="1" sourceData="1" parsePre="1" consecutive="1" url="G:\BioPlex-20161217-A+Primary-CD3CD28, PMAI\20161217-2plex-CD3CD28-A+primary_3.xml" htmlTables="1"/>
  </connection>
  <connection id="6" name="20161217-2plex-CD3CD28-A+primary_4" type="4" refreshedVersion="0" background="1">
    <webPr xml="1" sourceData="1" parsePre="1" consecutive="1" url="G:\BioPlex-20161217-A+Primary-CD3CD28, PMAI\20161217-2plex-CD3CD28-A+primary_4.xml" htmlTables="1"/>
  </connection>
  <connection id="7" name="20161217-2plex-PMAI-A+primary" type="4" refreshedVersion="0" background="1">
    <webPr xml="1" sourceData="1" parsePre="1" consecutive="1" url="G:\BioPlex-20161217-A+Primary-CD3CD28, PMAI\20161217-2plex-PMAI-A+primary.xml" htmlTables="1"/>
  </connection>
  <connection id="8" name="20161217-3plex-CD3CD28-A+primary" type="4" refreshedVersion="0" background="1">
    <webPr xml="1" sourceData="1" parsePre="1" consecutive="1" url="G:\BioPlex-20161217-A+Primary-CD3CD28, PMAI\20161217-3plex-CD3CD28-A+primary.xml" htmlTables="1"/>
  </connection>
  <connection id="9" name="20161217-3plex-PMAI-A+primary" type="4" refreshedVersion="0" background="1">
    <webPr xml="1" sourceData="1" parsePre="1" consecutive="1" url="G:\BioPlex-20161217-A+Primary-CD3CD28, PMAI\20161217-3plex-PMAI-A+primary.xml" htmlTables="1"/>
  </connection>
</connections>
</file>

<file path=xl/sharedStrings.xml><?xml version="1.0" encoding="utf-8"?>
<sst xmlns="http://schemas.openxmlformats.org/spreadsheetml/2006/main" count="500" uniqueCount="124">
  <si>
    <t>RowNo</t>
  </si>
  <si>
    <t>ColNo</t>
  </si>
  <si>
    <t>RegionCount</t>
  </si>
  <si>
    <t>Median</t>
  </si>
  <si>
    <t>Mean</t>
  </si>
  <si>
    <t>CV</t>
  </si>
  <si>
    <t>StdDev</t>
  </si>
  <si>
    <t>StdErr</t>
  </si>
  <si>
    <t>TrimmedMean</t>
  </si>
  <si>
    <t>TrimmedCV</t>
  </si>
  <si>
    <t>TrimmedStdDev</t>
  </si>
  <si>
    <t>RegionNumber19</t>
  </si>
  <si>
    <t>B</t>
  </si>
  <si>
    <t>Prim-infect- 1-0</t>
  </si>
  <si>
    <t>Prim-infect- 1-15</t>
  </si>
  <si>
    <t>Prim-infect- 1-1</t>
  </si>
  <si>
    <t>Prim-infect- 1-4</t>
  </si>
  <si>
    <t>Prim-infect- 1-8</t>
  </si>
  <si>
    <t>Prim-infect- 1-24</t>
  </si>
  <si>
    <t>Prim-infect- 1-48</t>
  </si>
  <si>
    <t>Prim-infect- 2-0</t>
  </si>
  <si>
    <t>Prim-infect- 2-15</t>
  </si>
  <si>
    <t>Prim-infect- 2-1</t>
  </si>
  <si>
    <t>Prim-infect- 2-4</t>
  </si>
  <si>
    <t>Prim-infect- 2-8</t>
  </si>
  <si>
    <t>Prim-infect- 2-24</t>
  </si>
  <si>
    <t>Prim-infect- 2-48</t>
  </si>
  <si>
    <t>Prim-infect- 3-0</t>
  </si>
  <si>
    <t>Prim-infect- 3-15</t>
  </si>
  <si>
    <t>Prim-infect- 3-1</t>
  </si>
  <si>
    <t>Prim-infect- 3-4</t>
  </si>
  <si>
    <t>Prim-infect- 3-8</t>
  </si>
  <si>
    <t>Prim-infect- 3-24</t>
  </si>
  <si>
    <t>Prim-infect- 3-48</t>
  </si>
  <si>
    <t>Prim-uninfect- 1-0</t>
  </si>
  <si>
    <t>Prim-uninfect- 1-15</t>
  </si>
  <si>
    <t>Prim-uninfect- 1-1</t>
  </si>
  <si>
    <t>Prim-uninfect- 1-4</t>
  </si>
  <si>
    <t>Prim-uninfect- 1-8</t>
  </si>
  <si>
    <t>Prim-uninfect- 1-24</t>
  </si>
  <si>
    <t>Prim-uninfect- 1-48</t>
  </si>
  <si>
    <t>Prim-uninfect- 2-0</t>
  </si>
  <si>
    <t>Prim-uninfect- 2-15</t>
  </si>
  <si>
    <t>Prim-uninfect- 2-1</t>
  </si>
  <si>
    <t>Prim-uninfect- 2-4</t>
  </si>
  <si>
    <t>Prim-uninfect- 2-8</t>
  </si>
  <si>
    <t>Prim-uninfect- 2-24</t>
  </si>
  <si>
    <t>Prim-uninfect- 2-48</t>
  </si>
  <si>
    <t>Prim-uninfect- 3-0</t>
  </si>
  <si>
    <t>Prim-uninfect- 3-15</t>
  </si>
  <si>
    <t>Prim-uninfect- 3-1</t>
  </si>
  <si>
    <t>Prim-uninfect- 3-4</t>
  </si>
  <si>
    <t>Prim-uninfect- 3-8</t>
  </si>
  <si>
    <t>Prim-uninfect- 3-24</t>
  </si>
  <si>
    <t>Prim-uninfect- 3-48</t>
  </si>
  <si>
    <t>A</t>
  </si>
  <si>
    <t>C</t>
  </si>
  <si>
    <t>D</t>
  </si>
  <si>
    <t>E</t>
  </si>
  <si>
    <t>F</t>
  </si>
  <si>
    <t>G</t>
  </si>
  <si>
    <t>H</t>
  </si>
  <si>
    <t>PBS</t>
  </si>
  <si>
    <t>X</t>
  </si>
  <si>
    <t>Infected 1-0</t>
  </si>
  <si>
    <t>Infected 1-15</t>
  </si>
  <si>
    <t>Infected 1-1</t>
  </si>
  <si>
    <t>Infected 1-4</t>
  </si>
  <si>
    <t>Infected 1-8</t>
  </si>
  <si>
    <t>Infected 1-24</t>
  </si>
  <si>
    <t>Infected 1-48</t>
  </si>
  <si>
    <t>Infected 2-0</t>
  </si>
  <si>
    <t>Infected 2-15</t>
  </si>
  <si>
    <t>Infected 2-1</t>
  </si>
  <si>
    <t>Infected 2-4</t>
  </si>
  <si>
    <t>Infected 2-8</t>
  </si>
  <si>
    <t>Infected 2-24</t>
  </si>
  <si>
    <t>Infected 2-48</t>
  </si>
  <si>
    <t>Infected 3-0</t>
  </si>
  <si>
    <t>Infected 3-15</t>
  </si>
  <si>
    <t>Infected 3-4</t>
  </si>
  <si>
    <t>Infected 3-8</t>
  </si>
  <si>
    <t>Infected 3-24</t>
  </si>
  <si>
    <t>Infected 3-48</t>
  </si>
  <si>
    <t>Uninfected 1-0</t>
  </si>
  <si>
    <t>Uninfected 1-15</t>
  </si>
  <si>
    <t>Uninfected 1-4</t>
  </si>
  <si>
    <t>Uninfected 1-8</t>
  </si>
  <si>
    <t>Uninfected 1-24</t>
  </si>
  <si>
    <t>Uninfected 1-48</t>
  </si>
  <si>
    <t>Uninfected 2-0</t>
  </si>
  <si>
    <t>Uninfected 2-15</t>
  </si>
  <si>
    <t>Uninfected 2-1</t>
  </si>
  <si>
    <t>Uninfected 2-4</t>
  </si>
  <si>
    <t>Uninfected 2-8</t>
  </si>
  <si>
    <t>Uninfected 2-24</t>
  </si>
  <si>
    <t>Uninfected 2-48</t>
  </si>
  <si>
    <t>Uninfected 3-0</t>
  </si>
  <si>
    <t>Uninfected 3-15</t>
  </si>
  <si>
    <t>Uninfected 3-1</t>
  </si>
  <si>
    <t>Uninfected 3-4</t>
  </si>
  <si>
    <t>Uninfected 3-8</t>
  </si>
  <si>
    <t>Uninfected 3-24</t>
  </si>
  <si>
    <t>Uninfected 3-48</t>
  </si>
  <si>
    <t>MFI</t>
  </si>
  <si>
    <t>mean zero</t>
  </si>
  <si>
    <t>Time (hrs)</t>
  </si>
  <si>
    <t>Infected</t>
  </si>
  <si>
    <t>Uninfected</t>
  </si>
  <si>
    <t>FC</t>
  </si>
  <si>
    <t>Kinetics</t>
  </si>
  <si>
    <t>Norm to Max</t>
  </si>
  <si>
    <t>Latent HIV infection alters systems-level signaling and regulation of cell death in T cells</t>
  </si>
  <si>
    <r>
      <t>Linda E. Fong</t>
    </r>
    <r>
      <rPr>
        <vertAlign val="superscript"/>
        <sz val="11"/>
        <color theme="1"/>
        <rFont val="Arial"/>
        <family val="2"/>
      </rPr>
      <t>1</t>
    </r>
    <r>
      <rPr>
        <sz val="11"/>
        <color rgb="FF1A1A1A"/>
        <rFont val="Arial"/>
        <family val="2"/>
      </rPr>
      <t>, Endah S. Sulistijo</t>
    </r>
    <r>
      <rPr>
        <vertAlign val="superscript"/>
        <sz val="11"/>
        <color rgb="FF1A1A1A"/>
        <rFont val="Arial"/>
        <family val="2"/>
      </rPr>
      <t>1</t>
    </r>
    <r>
      <rPr>
        <sz val="11"/>
        <color rgb="FF1A1A1A"/>
        <rFont val="Arial"/>
        <family val="2"/>
      </rPr>
      <t>, and Kathryn Miller-Jensen</t>
    </r>
    <r>
      <rPr>
        <vertAlign val="superscript"/>
        <sz val="11"/>
        <color rgb="FF1A1A1A"/>
        <rFont val="Arial"/>
        <family val="2"/>
      </rPr>
      <t>1,2*</t>
    </r>
  </si>
  <si>
    <r>
      <t>1</t>
    </r>
    <r>
      <rPr>
        <sz val="11"/>
        <color rgb="FF222222"/>
        <rFont val="Arial"/>
        <family val="2"/>
      </rPr>
      <t>Department of Biomedical Engineering, Yale University, New Haven, CT, USA</t>
    </r>
  </si>
  <si>
    <r>
      <t>2</t>
    </r>
    <r>
      <rPr>
        <sz val="11"/>
        <color rgb="FF222222"/>
        <rFont val="Arial"/>
        <family val="2"/>
      </rPr>
      <t>Department of Molecular, Cellular, and Developmental Biology, Yale University, New Haven, CT, USA</t>
    </r>
  </si>
  <si>
    <t xml:space="preserve">*Correspondance: kathryn.miller-jensen@yale.edu </t>
  </si>
  <si>
    <r>
      <t>Phospho-protein time course data for Donor 1 Primary T</t>
    </r>
    <r>
      <rPr>
        <vertAlign val="subscript"/>
        <sz val="11"/>
        <color theme="1"/>
        <rFont val="Calibri"/>
        <family val="2"/>
        <scheme val="minor"/>
      </rPr>
      <t>CM</t>
    </r>
    <r>
      <rPr>
        <sz val="11"/>
        <color theme="1"/>
        <rFont val="Calibri"/>
        <family val="2"/>
        <scheme val="minor"/>
      </rPr>
      <t xml:space="preserve"> cells (Uninfected and Latent DHIV-infected) stimulated with 10nM PMA and 1uM Ionomycin</t>
    </r>
  </si>
  <si>
    <t>RIPA</t>
  </si>
  <si>
    <t>Infected 3-1</t>
  </si>
  <si>
    <t>Uninfected 1-1</t>
  </si>
  <si>
    <t>std deviation (% of signal):</t>
  </si>
  <si>
    <t>mean time course:</t>
  </si>
  <si>
    <t>maximum: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</si>
</sst>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11"/>
      <color rgb="FF1A1A1A"/>
      <name val="Arial"/>
      <family val="2"/>
    </font>
    <font>
      <vertAlign val="superscript"/>
      <sz val="11"/>
      <color rgb="FF1A1A1A"/>
      <name val="Arial"/>
      <family val="2"/>
    </font>
    <font>
      <b/>
      <sz val="11"/>
      <color theme="1"/>
      <name val="Arial"/>
      <family val="2"/>
    </font>
    <font>
      <vertAlign val="superscript"/>
      <sz val="11"/>
      <color rgb="FF222222"/>
      <name val="Arial"/>
      <family val="2"/>
    </font>
    <font>
      <sz val="11"/>
      <color rgb="FF222222"/>
      <name val="Arial"/>
      <family val="2"/>
    </font>
    <font>
      <u/>
      <sz val="11"/>
      <color theme="10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24">
    <xf numFmtId="0" fontId="0" fillId="0" borderId="0" xfId="0"/>
    <xf numFmtId="0" fontId="0" fillId="2" borderId="2" xfId="0" applyFont="1" applyFill="1" applyBorder="1"/>
    <xf numFmtId="0" fontId="0" fillId="0" borderId="2" xfId="0" applyFont="1" applyBorder="1"/>
    <xf numFmtId="0" fontId="0" fillId="0" borderId="0" xfId="0" applyFill="1"/>
    <xf numFmtId="0" fontId="0" fillId="2" borderId="1" xfId="0" applyFont="1" applyFill="1" applyBorder="1"/>
    <xf numFmtId="0" fontId="0" fillId="0" borderId="1" xfId="0" applyFont="1" applyBorder="1"/>
    <xf numFmtId="0" fontId="0" fillId="2" borderId="3" xfId="0" applyFont="1" applyFill="1" applyBorder="1"/>
    <xf numFmtId="0" fontId="0" fillId="0" borderId="3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/>
    <xf numFmtId="0" fontId="2" fillId="3" borderId="3" xfId="0" applyFont="1" applyFill="1" applyBorder="1"/>
    <xf numFmtId="0" fontId="3" fillId="2" borderId="1" xfId="0" applyFont="1" applyFill="1" applyBorder="1"/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3" fillId="0" borderId="0" xfId="2"/>
    <xf numFmtId="9" fontId="0" fillId="0" borderId="0" xfId="1" applyFont="1"/>
    <xf numFmtId="2" fontId="0" fillId="0" borderId="0" xfId="1" applyNumberFormat="1" applyFont="1"/>
    <xf numFmtId="2" fontId="0" fillId="0" borderId="0" xfId="0" applyNumberFormat="1"/>
    <xf numFmtId="0" fontId="1" fillId="0" borderId="0" xfId="0" applyFont="1" applyAlignment="1">
      <alignment horizontal="center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http://www.Bio-Rad.com/XMLschema/2007/Bio-Plex_3'">
  <Schema ID="Schema1">
    <xsd:schema xmlns:xsd="http://www.w3.org/2001/XMLSchema" xmlns="">
      <xsd:element nillable="true" type="xsd:string" name="AuthorName"/>
      <xsd:element nillable="true" type="xsd:string" name="NativeDocumentName"/>
      <xsd:element nillable="true" type="xsd:string" name="NativeDocumentLocation"/>
      <xsd:element nillable="true" type="xsd:string" name="Description"/>
      <xsd:element nillable="true" name="PlateDimensions">
        <xsd:complexType>
          <xsd:attribute name="Columns" form="unqualified" type="xsd:integer"/>
          <xsd:attribute name="Rows" form="unqualified" type="xsd:integer"/>
          <xsd:attribute name="TotalWells" form="unqualified" type="xsd:integer"/>
        </xsd:complexType>
      </xsd:element>
      <xsd:element nillable="true" name="Wells">
        <xsd:complexType>
          <xsd:sequence minOccurs="0">
            <xsd:element minOccurs="0" maxOccurs="unbounded" nillable="true" name="Well" form="unqualified">
              <xsd:complexType>
                <xsd:sequence minOccurs="0">
                  <xsd:element minOccurs="0" nillable="true" type="xsd:string" name="PlateID" form="unqualified"/>
                  <xsd:element minOccurs="0" nillable="true" type="xsd:string" name="User" form="unqualified"/>
                  <xsd:element minOccurs="0" nillable="true" type="xsd:dateTime" name="AcquisitionTime" form="unqualified"/>
                  <xsd:element minOccurs="0" nillable="true" name="RunConditions" form="unqualified">
                    <xsd:complexType>
                      <xsd:sequence minOccurs="0">
                        <xsd:element minOccurs="0" nillable="true" name="Platform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FlowRate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AirPressur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SheathPressur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Board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DD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1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2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DD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1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2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HighVoltag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type="xsd:integer" name="DDGain" form="unqualified"/>
                        <xsd:element minOccurs="0" nillable="true" type="xsd:integer" name="CL1Gain" form="unqualified"/>
                        <xsd:element minOccurs="0" nillable="true" type="xsd:integer" name="CL2Gain" form="unqualified"/>
                        <xsd:element minOccurs="0" nillable="true" type="xsd:integer" name="RP1Gain" form="unqualified"/>
                      </xsd:sequence>
                    </xsd:complexType>
                  </xsd:element>
                  <xsd:element minOccurs="0" nillable="true" name="RunSettings" form="unqualified">
                    <xsd:complexType>
                      <xsd:sequence minOccurs="0">
                        <xsd:element minOccurs="0" nillable="true" name="SampleVolume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StopReadingCriteria" form="unqualified">
                          <xsd:complexType>
                            <xsd:simpleContent>
                              <xsd:extension base="xsd:string">
                                <xsd:attribute name="BeadCount" form="unqualified" type="xsd:integer"/>
                                <xsd:attribute name="BeadCountIn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RP1VoltagePMT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BeadMap" form="unqualified">
                          <xsd:complexType>
                            <xsd:simpleContent>
                              <xsd:extension base="xsd:string">
                                <xsd:attribute name="Code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RegionsOfInterest" form="unqualified">
                          <xsd:complexType>
                            <xsd:sequence minOccurs="0">
                              <xsd:element minOccurs="0" maxOccurs="unbounded" nillable="true" name="Region" form="unqualified">
                                <xsd:complexTyp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OriginalDDGates" form="unqualified">
                          <xsd:complexType>
                            <xsd:attribute name="Low" form="unqualified" type="xsd:integer"/>
                            <xsd:attribute name="High" form="unqualified" type="xsd:integer"/>
                          </xsd:complexType>
                        </xsd:element>
                        <xsd:element minOccurs="0" nillable="true" name="RP1Gates" form="unqualified">
                          <xsd:complexType>
                            <xsd:attribute name="Low" form="unqualified" type="xsd:integer"/>
                            <xsd:attribute name="High" form="unqualified" type="xsd:integer"/>
                          </xsd:complexType>
                        </xsd:element>
                        <xsd:element minOccurs="0" nillable="true" name="PlatformTarget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  <xsd:attribute name="TempControlSet" form="unqualified" type="xsd:boolean"/>
                              </xsd:extension>
                            </xsd:simpleContent>
                          </xsd:complexType>
                        </xsd:element>
                        <xsd:element minOccurs="0" nillable="true" name="SampleTimeout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type="xsd:integer" name="RP1PMTTarget" form="unqualified"/>
                        <xsd:element minOccurs="0" nillable="true" type="xsd:boolean" name="WellRerun" form="unqualified"/>
                      </xsd:sequence>
                    </xsd:complexType>
                  </xsd:element>
                  <xsd:element minOccurs="0" nillable="true" name="MachineInfo" form="unqualified">
                    <xsd:complexType>
                      <xsd:sequence minOccurs="0">
                        <xsd:element minOccurs="0" nillable="true" type="xsd:string" name="MicroControllerVersion" form="unqualified"/>
                        <xsd:element minOccurs="0" nillable="true" type="xsd:string" name="DSPVersion" form="unqualified"/>
                        <xsd:element minOccurs="0" nillable="true" type="xsd:string" name="XYPlatformVersion" form="unqualified"/>
                        <xsd:element minOccurs="0" nillable="true" type="xsd:string" name="SerialNumber" form="unqualified"/>
                        <xsd:element minOccurs="0" nillable="true" type="xsd:string" name="XYPlatformSerialNumber" form="unqualified"/>
                      </xsd:sequence>
                    </xsd:complexType>
                  </xsd:element>
                  <xsd:element minOccurs="0" nillable="true" name="ExternalSWInfo" form="unqualified">
                    <xsd:complexType>
                      <xsd:sequence minOccurs="0">
                        <xsd:element minOccurs="0" nillable="true" type="xsd:string" name="SoftwareVersion" form="unqualified"/>
                        <xsd:element minOccurs="0" nillable="true" type="xsd:string" name="LxrLibVersion" form="unqualified"/>
                      </xsd:sequence>
                    </xsd:complexType>
                  </xsd:element>
                  <xsd:element minOccurs="0" nillable="true" type="xsd:integer" name="TotalEvents" form="unqualified"/>
                  <xsd:element minOccurs="0" nillable="true" type="xsd:integer" name="TotalGatedEvents" form="unqualified"/>
                  <xsd:element minOccurs="0" nillable="true" type="xsd:integer" name="TotalRegionEventCount" form="unqualified"/>
                  <xsd:element minOccurs="0" nillable="true" name="BeadRegions" form="unqualified">
                    <xsd:complexType>
                      <xsd:sequence minOccurs="0">
                        <xsd:element minOccurs="0" maxOccurs="unbounded" nillable="true" name="BeadRegion" form="unqualified">
                          <xsd:complexType>
                            <xsd:sequence minOccurs="0">
                              <xsd:element minOccurs="0" nillable="true" type="xsd:integer" name="RegionCount" form="unqualified"/>
                              <xsd:element minOccurs="0" nillable="true" type="xsd:double" name="Median" form="unqualified"/>
                              <xsd:element minOccurs="0" nillable="true" type="xsd:double" name="Mean" form="unqualified"/>
                              <xsd:element minOccurs="0" nillable="true" type="xsd:double" name="CV" form="unqualified"/>
                              <xsd:element minOccurs="0" nillable="true" type="xsd:double" name="StdDev" form="unqualified"/>
                              <xsd:element minOccurs="0" nillable="true" type="xsd:double" name="StdErr" form="unqualified"/>
                              <xsd:element minOccurs="0" nillable="true" type="xsd:double" name="TrimmedMean" form="unqualified"/>
                              <xsd:element minOccurs="0" nillable="true" type="xsd:double" name="TrimmedCV" form="unqualified"/>
                              <xsd:element minOccurs="0" nillable="true" type="xsd:double" name="TrimmedStdDev" form="unqualified"/>
                            </xsd:sequence>
                            <xsd:attribute name="RegionNumber" form="unqualified" type="xsd:integer"/>
                          </xsd:complexType>
                        </xsd:element>
                      </xsd:sequence>
                    </xsd:complexType>
                  </xsd:element>
                </xsd:sequence>
                <xsd:attribute name="RowNo" form="unqualified" type="xsd:integer"/>
                <xsd:attribute name="ColNo" form="unqualified" type="xsd:integer"/>
                <xsd:attribute name="WellNo" form="unqualified" type="xsd:integer"/>
              </xsd:complexType>
            </xsd:element>
          </xsd:sequence>
        </xsd:complexType>
      </xsd:element>
      <xsd:element nillable="true" name="NormalizationSettings">
        <xsd:complexType>
          <xsd:sequence minOccurs="0">
            <xsd:element minOccurs="0" nillable="true" type="xsd:string" name="InternalCtrls" form="unqualified"/>
            <xsd:element minOccurs="0" nillable="true" type="xsd:string" name="ExternalCtrl" form="unqualified"/>
            <xsd:element minOccurs="0" nillable="true" type="xsd:boolean" name="UsingNormFIForConcCalcs" form="unqualified"/>
          </xsd:sequence>
          <xsd:attribute name="NormalizationOn" form="unqualified" type="xsd:boolean"/>
        </xsd:complexType>
      </xsd:element>
      <xsd:element nillable="true" name="StandardCurves">
        <xsd:complexType>
          <xsd:sequence minOccurs="0">
            <xsd:element minOccurs="0" nillable="true" name="Interpolators" form="unqualified">
              <xsd:complexType>
                <xsd:sequence minOccurs="0">
                  <xsd:element minOccurs="0" maxOccurs="unbounded" nillable="true" name="Interpolator" form="unqualified">
                    <xsd:complexType>
                      <xsd:sequence minOccurs="0">
                        <xsd:element minOccurs="0" nillable="true" type="xsd:string" name="AnalyteName" form="unqualified"/>
                        <xsd:element minOccurs="0" nillable="true" type="xsd:string" name="ConcentrationUnits" form="unqualified"/>
                        <xsd:element minOccurs="0" nillable="true" name="RecoveryRange" form="unqualified">
                          <xsd:complexType>
                            <xsd:attribute name="Unit" form="unqualified" type="xsd:string"/>
                            <xsd:attribute name="Min" form="unqualified" type="xsd:integer"/>
                            <xsd:attribute name="Max" form="unqualified" type="xsd:integer"/>
                          </xsd:complexType>
                        </xsd:element>
                        <xsd:element minOccurs="0" nillable="true" name="Regression" form="unqualified">
                          <xsd:complexType>
                            <xsd:simpleContent>
                              <xsd:extension base="xsd:string">
                                <xsd:attribute name="Type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LogisticWeighting" form="unqualified">
                          <xsd:complexType>
                            <xsd:sequence minOccurs="0">
                              <xsd:element minOccurs="0" nillable="true" type="xsd:string" name="LogisticWeightingModel" form="unqualified"/>
                              <xsd:element minOccurs="0" nillable="true" name="LogisticWeightingCoefficientA" form="unqualified">
                                <xsd:complexType>
                                  <xsd:simpleContent>
                                    <xsd:extension base="xsd:double">
                                      <xsd:attribute name="AutoCalc" form="unqualified" type="xsd:boolean"/>
                                    </xsd:extension>
                                  </xsd:simpleContent>
                                </xsd:complexType>
                              </xsd:element>
                              <xsd:element minOccurs="0" nillable="true" type="xsd:double" name="LogisticWeightingCoefficientB" form="unqualified"/>
                            </xsd:sequence>
                          </xsd:complexType>
                        </xsd:element>
                      </xsd:sequence>
                      <xsd:attribute name="RegionNumber" form="unqualified" type="xsd:integer"/>
                      <xsd:attribute name="External" form="unqualified" type="xsd:boolean"/>
                    </xsd:complexType>
                  </xsd:element>
                </xsd:sequence>
              </xsd:complexType>
            </xsd:element>
          </xsd:sequence>
        </xsd:complexType>
      </xsd:element>
      <xsd:element nillable="true" name="Samples">
        <xsd:complexType>
          <xsd:sequence minOccurs="0">
            <xsd:element minOccurs="0" nillable="true" name="Blanks" form="unqualified">
              <xsd:complexType>
                <xsd:sequence minOccurs="0">
                  <xsd:element minOccurs="0" nillable="true" name="Blank" form="unqualified">
                    <xsd:complexType>
                      <xsd:sequence minOccurs="0">
                        <xsd:element minOccurs="0" nillable="true" type="xsd:string" name="Description" form="unqualified"/>
                        <xsd:element minOccurs="0" nillable="true" type="xsd:string" name="Label" form="unqualified"/>
                        <xsd:element minOccurs="0" nillable="true" name="Analytes" form="unqualified">
                          <xsd:complexType>
                            <xsd:sequence minOccurs="0">
                              <xsd:element minOccurs="0" maxOccurs="unbounded" nillable="true" name="Analyte" form="unqualified">
                                <xsd:complexType>
                                  <xsd:sequence minOccurs="0">
                                    <xsd:element minOccurs="0" nillable="true" type="xsd:string" name="AnalyteName" form="unqualified"/>
                                    <xsd:element minOccurs="0" nillable="true" type="xsd:integer" name="ReplicateCount" form="unqualified"/>
                                    <xsd:element minOccurs="0" nillable="true" name="StatsErrorCode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  <xsd:element minOccurs="0" nillable="true" type="xsd:double" name="RawMean" form="unqualified"/>
                                    <xsd:element minOccurs="0" nillable="true" type="xsd:double" name="Mean" form="unqualified"/>
                                    <xsd:element minOccurs="0" nillable="true" type="xsd:double" name="StdDeviation" form="unqualified"/>
                                    <xsd:element minOccurs="0" nillable="true" type="xsd:double" name="StdError" form="unqualified"/>
                                    <xsd:element minOccurs="0" nillable="true" type="xsd:double" name="CV" form="unqualified"/>
                                    <xsd:element minOccurs="0" nillable="true" type="xsd:double" name="PercentCV" form="unqualified"/>
                                  </xsd:sequenc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MemberWells" form="unqualified">
                          <xsd:complexType>
                            <xsd:sequence minOccurs="0">
                              <xsd:element minOccurs="0" maxOccurs="unbounded" nillable="true" name="MemberWell" form="unqualified">
                                <xsd:complexType>
                                  <xsd:sequence minOccurs="0">
                                    <xsd:element minOccurs="0" nillable="true" name="MWAnalytes" form="unqualified">
                                      <xsd:complexType>
                                        <xsd:sequence minOccurs="0">
                                          <xsd:element minOccurs="0" maxOccurs="unbounded" nillable="true" name="MWAnalyte" form="unqualified">
                                            <xsd:complexType>
                                              <xsd:sequence minOccurs="0">
                                                <xsd:element minOccurs="0" nillable="true" type="xsd:string" name="AnalyteName" form="unqualified"/>
                                                <xsd:element minOccurs="0" nillable="true" name="Reading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Valid" form="unqualified" type="xsd:boolean"/>
                                                        <xsd:attribute name="Code" form="unqualified" type="xsd:integer"/>
                                                        <xsd:attribute name="OutlierTyp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</xsd:sequence>
                                              <xsd:attribute name="RegionNumber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RowNo" form="unqualified" type="xsd:integer"/>
                                  <xsd:attribute name="ColNo" form="unqualified" type="xsd:integer"/>
                                  <xsd:attribute name="Well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type="xsd:string" name="Controls" form="unqualified"/>
            <xsd:element minOccurs="0" nillable="true" type="xsd:string" name="Standards" form="unqualified"/>
            <xsd:element minOccurs="0" nillable="true" name="Unknowns" form="unqualified">
              <xsd:complexType>
                <xsd:sequence minOccurs="0">
                  <xsd:element minOccurs="0" maxOccurs="unbounded" nillable="true" name="Unknown" form="unqualified">
                    <xsd:complexType>
                      <xsd:sequence minOccurs="0">
                        <xsd:element minOccurs="0" nillable="true" type="xsd:string" name="Description" form="unqualified"/>
                        <xsd:element minOccurs="0" nillable="true" type="xsd:string" name="Label" form="unqualified"/>
                        <xsd:element minOccurs="0" nillable="true" type="xsd:double" name="Dilution" form="unqualified"/>
                        <xsd:element minOccurs="0" nillable="true" name="Analytes" form="unqualified">
                          <xsd:complexType>
                            <xsd:sequence minOccurs="0">
                              <xsd:element minOccurs="0" maxOccurs="unbounded" nillable="true" name="Analyte" form="unqualified">
                                <xsd:complexType>
                                  <xsd:sequence minOccurs="0">
                                    <xsd:element minOccurs="0" nillable="true" type="xsd:string" name="AnalyteName" form="unqualified"/>
                                    <xsd:element minOccurs="0" nillable="true" type="xsd:integer" name="ReplicateCount" form="unqualified"/>
                                    <xsd:element minOccurs="0" nillable="true" name="StatsErrorCode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  <xsd:element minOccurs="0" nillable="true" type="xsd:double" name="RawMean" form="unqualified"/>
                                    <xsd:element minOccurs="0" nillable="true" type="xsd:double" name="Mean" form="unqualified"/>
                                    <xsd:element minOccurs="0" nillable="true" type="xsd:double" name="StdDeviation" form="unqualified"/>
                                    <xsd:element minOccurs="0" nillable="true" type="xsd:double" name="StdError" form="unqualified"/>
                                    <xsd:element minOccurs="0" nillable="true" type="xsd:double" name="CV" form="unqualified"/>
                                    <xsd:element minOccurs="0" nillable="true" type="xsd:double" name="PercentCV" form="unqualified"/>
                                    <xsd:element minOccurs="0" nillable="true" name="ObsConc" form="unqualified">
                                      <xsd:complexType>
                                        <xsd:sequence minOccurs="0">
                                          <xsd:element minOccurs="0" nillable="true" type="xsd:double" name="StdDeviation" form="unqualified"/>
                                          <xsd:element minOccurs="0" nillable="true" type="xsd:double" name="StdError" form="unqualified"/>
                                          <xsd:element minOccurs="0" nillable="true" type="xsd:double" name="CV" form="unqualified"/>
                                          <xsd:element minOccurs="0" nillable="true" type="xsd:double" name="PercentCV" form="unqualified"/>
                                        </xsd:sequence>
                                        <xsd:attribute name="RecoveryRange" form="unqualified" type="xsd:string"/>
                                      </xsd:complexType>
                                    </xsd:element>
                                    <xsd:element minOccurs="0" nillable="true" name="ObsConcValidationFlag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</xsd:sequenc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MemberWells" form="unqualified">
                          <xsd:complexType>
                            <xsd:sequence minOccurs="0">
                              <xsd:element minOccurs="0" nillable="true" name="MemberWell" form="unqualified">
                                <xsd:complexType>
                                  <xsd:sequence minOccurs="0">
                                    <xsd:element minOccurs="0" nillable="true" name="MWAnalytes" form="unqualified">
                                      <xsd:complexType>
                                        <xsd:sequence minOccurs="0">
                                          <xsd:element minOccurs="0" maxOccurs="unbounded" nillable="true" name="MWAnalyte" form="unqualified">
                                            <xsd:complexType>
                                              <xsd:sequence minOccurs="0">
                                                <xsd:element minOccurs="0" nillable="true" type="xsd:string" name="AnalyteName" form="unqualified"/>
                                                <xsd:element minOccurs="0" nillable="true" name="Reading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Valid" form="unqualified" type="xsd:boolean"/>
                                                        <xsd:attribute name="Code" form="unqualified" type="xsd:integer"/>
                                                        <xsd:attribute name="OutlierTyp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  <xsd:element minOccurs="0" nillable="true" name="MWObsConc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ReadingOK" form="unqualified" type="xsd:boolean"/>
                                                        <xsd:attribute name="ReadError" form="unqualified" type="xsd:string"/>
                                                        <xsd:attribute name="RecoveryRang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</xsd:sequence>
                                              <xsd:attribute name="RegionNumber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RowNo" form="unqualified" type="xsd:integer"/>
                                  <xsd:attribute name="ColNo" form="unqualified" type="xsd:integer"/>
                                  <xsd:attribute name="Well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Schema ID="Schema2" SchemaRef="Schema1" Namespace="http://www.Bio-Rad.com/XMLschema/2007/Bio-Plex_3">
    <xsd:schema xmlns:xsd="http://www.w3.org/2001/XMLSchema" xmlns:ns0="http://www.Bio-Rad.com/XMLschema/2007/Bio-Plex_3" xmlns="" targetNamespace="http://www.Bio-Rad.com/XMLschema/2007/Bio-Plex_3">
      <xsd:import/>
      <xsd:element nillable="true" name="BioPlexManager">
        <xsd:complexType>
          <xsd:sequence minOccurs="0">
            <xsd:element minOccurs="0" ref="AuthorName"/>
            <xsd:element minOccurs="0" ref="NativeDocumentName"/>
            <xsd:element minOccurs="0" ref="NativeDocumentLocation"/>
            <xsd:element minOccurs="0" ref="Description"/>
            <xsd:element minOccurs="0" ref="PlateDimensions"/>
            <xsd:element minOccurs="0" ref="Wells"/>
            <xsd:element minOccurs="0" ref="NormalizationSettings"/>
            <xsd:element minOccurs="0" ref="StandardCurves"/>
            <xsd:element minOccurs="0" ref="Samples"/>
          </xsd:sequence>
          <xsd:attribute name="BioPlexManagerVersion" form="unqualified" type="xsd:string"/>
        </xsd:complexType>
      </xsd:element>
    </xsd:schema>
  </Schema>
  <Schema ID="Schema3">
    <xsd:schema xmlns:xsd="http://www.w3.org/2001/XMLSchema" xmlns="">
      <xsd:element nillable="true" type="xsd:string" name="AuthorName"/>
      <xsd:element nillable="true" type="xsd:string" name="NativeDocumentName"/>
      <xsd:element nillable="true" type="xsd:string" name="NativeDocumentLocation"/>
      <xsd:element nillable="true" type="xsd:string" name="Description"/>
      <xsd:element nillable="true" name="PlateDimensions">
        <xsd:complexType>
          <xsd:attribute name="Columns" form="unqualified" type="xsd:integer"/>
          <xsd:attribute name="Rows" form="unqualified" type="xsd:integer"/>
          <xsd:attribute name="TotalWells" form="unqualified" type="xsd:integer"/>
        </xsd:complexType>
      </xsd:element>
      <xsd:element nillable="true" name="Wells">
        <xsd:complexType>
          <xsd:sequence minOccurs="0">
            <xsd:element minOccurs="0" maxOccurs="unbounded" nillable="true" name="Well" form="unqualified">
              <xsd:complexType>
                <xsd:sequence minOccurs="0">
                  <xsd:element minOccurs="0" nillable="true" type="xsd:string" name="PlateID" form="unqualified"/>
                  <xsd:element minOccurs="0" nillable="true" type="xsd:string" name="User" form="unqualified"/>
                  <xsd:element minOccurs="0" nillable="true" type="xsd:dateTime" name="AcquisitionTime" form="unqualified"/>
                  <xsd:element minOccurs="0" nillable="true" name="RunConditions" form="unqualified">
                    <xsd:complexType>
                      <xsd:sequence minOccurs="0">
                        <xsd:element minOccurs="0" nillable="true" name="Platform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FlowRate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AirPressur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SheathPressur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Board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DD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1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2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DD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1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2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HighVoltag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type="xsd:integer" name="DDGain" form="unqualified"/>
                        <xsd:element minOccurs="0" nillable="true" type="xsd:integer" name="CL1Gain" form="unqualified"/>
                        <xsd:element minOccurs="0" nillable="true" type="xsd:integer" name="CL2Gain" form="unqualified"/>
                        <xsd:element minOccurs="0" nillable="true" type="xsd:integer" name="RP1Gain" form="unqualified"/>
                      </xsd:sequence>
                    </xsd:complexType>
                  </xsd:element>
                  <xsd:element minOccurs="0" nillable="true" name="RunSettings" form="unqualified">
                    <xsd:complexType>
                      <xsd:sequence minOccurs="0">
                        <xsd:element minOccurs="0" nillable="true" name="SampleVolume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StopReadingCriteria" form="unqualified">
                          <xsd:complexType>
                            <xsd:simpleContent>
                              <xsd:extension base="xsd:string">
                                <xsd:attribute name="BeadCount" form="unqualified" type="xsd:integer"/>
                                <xsd:attribute name="BeadCountIn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RP1VoltagePMT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BeadMap" form="unqualified">
                          <xsd:complexType>
                            <xsd:simpleContent>
                              <xsd:extension base="xsd:string">
                                <xsd:attribute name="Code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RegionsOfInterest" form="unqualified">
                          <xsd:complexType>
                            <xsd:sequence minOccurs="0">
                              <xsd:element minOccurs="0" maxOccurs="unbounded" nillable="true" name="Region" form="unqualified">
                                <xsd:complexTyp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OriginalDDGates" form="unqualified">
                          <xsd:complexType>
                            <xsd:attribute name="Low" form="unqualified" type="xsd:integer"/>
                            <xsd:attribute name="High" form="unqualified" type="xsd:integer"/>
                          </xsd:complexType>
                        </xsd:element>
                        <xsd:element minOccurs="0" nillable="true" name="RP1Gates" form="unqualified">
                          <xsd:complexType>
                            <xsd:attribute name="Low" form="unqualified" type="xsd:integer"/>
                            <xsd:attribute name="High" form="unqualified" type="xsd:integer"/>
                          </xsd:complexType>
                        </xsd:element>
                        <xsd:element minOccurs="0" nillable="true" name="PlatformTarget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  <xsd:attribute name="TempControlSet" form="unqualified" type="xsd:boolean"/>
                              </xsd:extension>
                            </xsd:simpleContent>
                          </xsd:complexType>
                        </xsd:element>
                        <xsd:element minOccurs="0" nillable="true" name="SampleTimeout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type="xsd:integer" name="RP1PMTTarget" form="unqualified"/>
                        <xsd:element minOccurs="0" nillable="true" type="xsd:boolean" name="WellRerun" form="unqualified"/>
                      </xsd:sequence>
                    </xsd:complexType>
                  </xsd:element>
                  <xsd:element minOccurs="0" nillable="true" name="MachineInfo" form="unqualified">
                    <xsd:complexType>
                      <xsd:sequence minOccurs="0">
                        <xsd:element minOccurs="0" nillable="true" type="xsd:string" name="MicroControllerVersion" form="unqualified"/>
                        <xsd:element minOccurs="0" nillable="true" type="xsd:string" name="DSPVersion" form="unqualified"/>
                        <xsd:element minOccurs="0" nillable="true" type="xsd:string" name="XYPlatformVersion" form="unqualified"/>
                        <xsd:element minOccurs="0" nillable="true" type="xsd:string" name="SerialNumber" form="unqualified"/>
                        <xsd:element minOccurs="0" nillable="true" type="xsd:string" name="XYPlatformSerialNumber" form="unqualified"/>
                      </xsd:sequence>
                    </xsd:complexType>
                  </xsd:element>
                  <xsd:element minOccurs="0" nillable="true" name="ExternalSWInfo" form="unqualified">
                    <xsd:complexType>
                      <xsd:sequence minOccurs="0">
                        <xsd:element minOccurs="0" nillable="true" type="xsd:string" name="SoftwareVersion" form="unqualified"/>
                        <xsd:element minOccurs="0" nillable="true" type="xsd:string" name="LxrLibVersion" form="unqualified"/>
                      </xsd:sequence>
                    </xsd:complexType>
                  </xsd:element>
                  <xsd:element minOccurs="0" nillable="true" type="xsd:integer" name="TotalEvents" form="unqualified"/>
                  <xsd:element minOccurs="0" nillable="true" type="xsd:integer" name="TotalGatedEvents" form="unqualified"/>
                  <xsd:element minOccurs="0" nillable="true" type="xsd:integer" name="TotalRegionEventCount" form="unqualified"/>
                  <xsd:element minOccurs="0" nillable="true" name="BeadRegions" form="unqualified">
                    <xsd:complexType>
                      <xsd:sequence minOccurs="0">
                        <xsd:element minOccurs="0" maxOccurs="unbounded" nillable="true" name="BeadRegion" form="unqualified">
                          <xsd:complexType>
                            <xsd:sequence minOccurs="0">
                              <xsd:element minOccurs="0" nillable="true" type="xsd:integer" name="RegionCount" form="unqualified"/>
                              <xsd:element minOccurs="0" nillable="true" type="xsd:double" name="Median" form="unqualified"/>
                              <xsd:element minOccurs="0" nillable="true" type="xsd:double" name="Mean" form="unqualified"/>
                              <xsd:element minOccurs="0" nillable="true" type="xsd:double" name="CV" form="unqualified"/>
                              <xsd:element minOccurs="0" nillable="true" type="xsd:double" name="StdDev" form="unqualified"/>
                              <xsd:element minOccurs="0" nillable="true" type="xsd:double" name="StdErr" form="unqualified"/>
                              <xsd:element minOccurs="0" nillable="true" type="xsd:double" name="TrimmedMean" form="unqualified"/>
                              <xsd:element minOccurs="0" nillable="true" type="xsd:double" name="TrimmedCV" form="unqualified"/>
                              <xsd:element minOccurs="0" nillable="true" type="xsd:double" name="TrimmedStdDev" form="unqualified"/>
                            </xsd:sequence>
                            <xsd:attribute name="RegionNumber" form="unqualified" type="xsd:integer"/>
                          </xsd:complexType>
                        </xsd:element>
                      </xsd:sequence>
                    </xsd:complexType>
                  </xsd:element>
                </xsd:sequence>
                <xsd:attribute name="RowNo" form="unqualified" type="xsd:integer"/>
                <xsd:attribute name="ColNo" form="unqualified" type="xsd:integer"/>
                <xsd:attribute name="WellNo" form="unqualified" type="xsd:integer"/>
              </xsd:complexType>
            </xsd:element>
          </xsd:sequence>
        </xsd:complexType>
      </xsd:element>
      <xsd:element nillable="true" name="NormalizationSettings">
        <xsd:complexType>
          <xsd:sequence minOccurs="0">
            <xsd:element minOccurs="0" nillable="true" type="xsd:string" name="InternalCtrls" form="unqualified"/>
            <xsd:element minOccurs="0" nillable="true" type="xsd:string" name="ExternalCtrl" form="unqualified"/>
            <xsd:element minOccurs="0" nillable="true" type="xsd:boolean" name="UsingNormFIForConcCalcs" form="unqualified"/>
          </xsd:sequence>
          <xsd:attribute name="NormalizationOn" form="unqualified" type="xsd:boolean"/>
        </xsd:complexType>
      </xsd:element>
      <xsd:element nillable="true" name="StandardCurves">
        <xsd:complexType>
          <xsd:sequence minOccurs="0">
            <xsd:element minOccurs="0" nillable="true" name="Interpolators" form="unqualified">
              <xsd:complexType>
                <xsd:sequence minOccurs="0">
                  <xsd:element minOccurs="0" maxOccurs="unbounded" nillable="true" name="Interpolator" form="unqualified">
                    <xsd:complexType>
                      <xsd:sequence minOccurs="0">
                        <xsd:element minOccurs="0" nillable="true" type="xsd:string" name="AnalyteName" form="unqualified"/>
                        <xsd:element minOccurs="0" nillable="true" type="xsd:string" name="ConcentrationUnits" form="unqualified"/>
                        <xsd:element minOccurs="0" nillable="true" name="RecoveryRange" form="unqualified">
                          <xsd:complexType>
                            <xsd:attribute name="Unit" form="unqualified" type="xsd:string"/>
                            <xsd:attribute name="Min" form="unqualified" type="xsd:integer"/>
                            <xsd:attribute name="Max" form="unqualified" type="xsd:integer"/>
                          </xsd:complexType>
                        </xsd:element>
                        <xsd:element minOccurs="0" nillable="true" name="Regression" form="unqualified">
                          <xsd:complexType>
                            <xsd:simpleContent>
                              <xsd:extension base="xsd:string">
                                <xsd:attribute name="Type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LogisticWeighting" form="unqualified">
                          <xsd:complexType>
                            <xsd:sequence minOccurs="0">
                              <xsd:element minOccurs="0" nillable="true" type="xsd:string" name="LogisticWeightingModel" form="unqualified"/>
                              <xsd:element minOccurs="0" nillable="true" name="LogisticWeightingCoefficientA" form="unqualified">
                                <xsd:complexType>
                                  <xsd:simpleContent>
                                    <xsd:extension base="xsd:double">
                                      <xsd:attribute name="AutoCalc" form="unqualified" type="xsd:boolean"/>
                                    </xsd:extension>
                                  </xsd:simpleContent>
                                </xsd:complexType>
                              </xsd:element>
                              <xsd:element minOccurs="0" nillable="true" type="xsd:double" name="LogisticWeightingCoefficientB" form="unqualified"/>
                            </xsd:sequence>
                          </xsd:complexType>
                        </xsd:element>
                      </xsd:sequence>
                      <xsd:attribute name="RegionNumber" form="unqualified" type="xsd:integer"/>
                      <xsd:attribute name="External" form="unqualified" type="xsd:boolean"/>
                    </xsd:complexType>
                  </xsd:element>
                </xsd:sequence>
              </xsd:complexType>
            </xsd:element>
          </xsd:sequence>
        </xsd:complexType>
      </xsd:element>
      <xsd:element nillable="true" name="Samples">
        <xsd:complexType>
          <xsd:sequence minOccurs="0">
            <xsd:element minOccurs="0" nillable="true" name="Blanks" form="unqualified">
              <xsd:complexType>
                <xsd:sequence minOccurs="0">
                  <xsd:element minOccurs="0" nillable="true" name="Blank" form="unqualified">
                    <xsd:complexType>
                      <xsd:sequence minOccurs="0">
                        <xsd:element minOccurs="0" nillable="true" type="xsd:string" name="Description" form="unqualified"/>
                        <xsd:element minOccurs="0" nillable="true" type="xsd:string" name="Label" form="unqualified"/>
                        <xsd:element minOccurs="0" nillable="true" name="Analytes" form="unqualified">
                          <xsd:complexType>
                            <xsd:sequence minOccurs="0">
                              <xsd:element minOccurs="0" maxOccurs="unbounded" nillable="true" name="Analyte" form="unqualified">
                                <xsd:complexType>
                                  <xsd:sequence minOccurs="0">
                                    <xsd:element minOccurs="0" nillable="true" type="xsd:string" name="AnalyteName" form="unqualified"/>
                                    <xsd:element minOccurs="0" nillable="true" type="xsd:integer" name="ReplicateCount" form="unqualified"/>
                                    <xsd:element minOccurs="0" nillable="true" name="StatsErrorCode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  <xsd:element minOccurs="0" nillable="true" type="xsd:double" name="RawMean" form="unqualified"/>
                                    <xsd:element minOccurs="0" nillable="true" type="xsd:double" name="Mean" form="unqualified"/>
                                    <xsd:element minOccurs="0" nillable="true" type="xsd:double" name="StdDeviation" form="unqualified"/>
                                    <xsd:element minOccurs="0" nillable="true" type="xsd:double" name="StdError" form="unqualified"/>
                                    <xsd:element minOccurs="0" nillable="true" type="xsd:double" name="CV" form="unqualified"/>
                                    <xsd:element minOccurs="0" nillable="true" type="xsd:double" name="PercentCV" form="unqualified"/>
                                  </xsd:sequenc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MemberWells" form="unqualified">
                          <xsd:complexType>
                            <xsd:sequence minOccurs="0">
                              <xsd:element minOccurs="0" maxOccurs="unbounded" nillable="true" name="MemberWell" form="unqualified">
                                <xsd:complexType>
                                  <xsd:sequence minOccurs="0">
                                    <xsd:element minOccurs="0" nillable="true" name="MWAnalytes" form="unqualified">
                                      <xsd:complexType>
                                        <xsd:sequence minOccurs="0">
                                          <xsd:element minOccurs="0" maxOccurs="unbounded" nillable="true" name="MWAnalyte" form="unqualified">
                                            <xsd:complexType>
                                              <xsd:sequence minOccurs="0">
                                                <xsd:element minOccurs="0" nillable="true" type="xsd:string" name="AnalyteName" form="unqualified"/>
                                                <xsd:element minOccurs="0" nillable="true" name="Reading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Valid" form="unqualified" type="xsd:boolean"/>
                                                        <xsd:attribute name="Code" form="unqualified" type="xsd:integer"/>
                                                        <xsd:attribute name="OutlierTyp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</xsd:sequence>
                                              <xsd:attribute name="RegionNumber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RowNo" form="unqualified" type="xsd:integer"/>
                                  <xsd:attribute name="ColNo" form="unqualified" type="xsd:integer"/>
                                  <xsd:attribute name="Well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type="xsd:string" name="Controls" form="unqualified"/>
            <xsd:element minOccurs="0" nillable="true" type="xsd:string" name="Standards" form="unqualified"/>
            <xsd:element minOccurs="0" nillable="true" name="Unknowns" form="unqualified">
              <xsd:complexType>
                <xsd:sequence minOccurs="0">
                  <xsd:element minOccurs="0" maxOccurs="unbounded" nillable="true" name="Unknown" form="unqualified">
                    <xsd:complexType>
                      <xsd:sequence minOccurs="0">
                        <xsd:element minOccurs="0" nillable="true" type="xsd:string" name="Description" form="unqualified"/>
                        <xsd:element minOccurs="0" nillable="true" type="xsd:string" name="Label" form="unqualified"/>
                        <xsd:element minOccurs="0" nillable="true" type="xsd:double" name="Dilution" form="unqualified"/>
                        <xsd:element minOccurs="0" nillable="true" name="Analytes" form="unqualified">
                          <xsd:complexType>
                            <xsd:sequence minOccurs="0">
                              <xsd:element minOccurs="0" maxOccurs="unbounded" nillable="true" name="Analyte" form="unqualified">
                                <xsd:complexType>
                                  <xsd:sequence minOccurs="0">
                                    <xsd:element minOccurs="0" nillable="true" type="xsd:string" name="AnalyteName" form="unqualified"/>
                                    <xsd:element minOccurs="0" nillable="true" type="xsd:integer" name="ReplicateCount" form="unqualified"/>
                                    <xsd:element minOccurs="0" nillable="true" name="StatsErrorCode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  <xsd:element minOccurs="0" nillable="true" type="xsd:double" name="RawMean" form="unqualified"/>
                                    <xsd:element minOccurs="0" nillable="true" type="xsd:double" name="Mean" form="unqualified"/>
                                    <xsd:element minOccurs="0" nillable="true" type="xsd:double" name="StdDeviation" form="unqualified"/>
                                    <xsd:element minOccurs="0" nillable="true" type="xsd:double" name="StdError" form="unqualified"/>
                                    <xsd:element minOccurs="0" nillable="true" type="xsd:double" name="CV" form="unqualified"/>
                                    <xsd:element minOccurs="0" nillable="true" type="xsd:double" name="PercentCV" form="unqualified"/>
                                    <xsd:element minOccurs="0" nillable="true" name="ObsConc" form="unqualified">
                                      <xsd:complexType>
                                        <xsd:sequence minOccurs="0">
                                          <xsd:element minOccurs="0" nillable="true" type="xsd:double" name="StdDeviation" form="unqualified"/>
                                          <xsd:element minOccurs="0" nillable="true" type="xsd:double" name="StdError" form="unqualified"/>
                                          <xsd:element minOccurs="0" nillable="true" type="xsd:double" name="CV" form="unqualified"/>
                                          <xsd:element minOccurs="0" nillable="true" type="xsd:double" name="PercentCV" form="unqualified"/>
                                        </xsd:sequence>
                                        <xsd:attribute name="RecoveryRange" form="unqualified" type="xsd:string"/>
                                      </xsd:complexType>
                                    </xsd:element>
                                    <xsd:element minOccurs="0" nillable="true" name="ObsConcValidationFlag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</xsd:sequenc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MemberWells" form="unqualified">
                          <xsd:complexType>
                            <xsd:sequence minOccurs="0">
                              <xsd:element minOccurs="0" nillable="true" name="MemberWell" form="unqualified">
                                <xsd:complexType>
                                  <xsd:sequence minOccurs="0">
                                    <xsd:element minOccurs="0" nillable="true" name="MWAnalytes" form="unqualified">
                                      <xsd:complexType>
                                        <xsd:sequence minOccurs="0">
                                          <xsd:element minOccurs="0" maxOccurs="unbounded" nillable="true" name="MWAnalyte" form="unqualified">
                                            <xsd:complexType>
                                              <xsd:sequence minOccurs="0">
                                                <xsd:element minOccurs="0" nillable="true" type="xsd:string" name="AnalyteName" form="unqualified"/>
                                                <xsd:element minOccurs="0" nillable="true" name="Reading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Valid" form="unqualified" type="xsd:boolean"/>
                                                        <xsd:attribute name="Code" form="unqualified" type="xsd:integer"/>
                                                        <xsd:attribute name="OutlierTyp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  <xsd:element minOccurs="0" nillable="true" name="MWObsConc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ReadingOK" form="unqualified" type="xsd:boolean"/>
                                                        <xsd:attribute name="ReadError" form="unqualified" type="xsd:string"/>
                                                        <xsd:attribute name="RecoveryRang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</xsd:sequence>
                                              <xsd:attribute name="RegionNumber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RowNo" form="unqualified" type="xsd:integer"/>
                                  <xsd:attribute name="ColNo" form="unqualified" type="xsd:integer"/>
                                  <xsd:attribute name="Well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Schema ID="Schema4" SchemaRef="Schema3" Namespace="http://www.Bio-Rad.com/XMLschema/2007/Bio-Plex_3">
    <xsd:schema xmlns:xsd="http://www.w3.org/2001/XMLSchema" xmlns:ns0="http://www.Bio-Rad.com/XMLschema/2007/Bio-Plex_3" xmlns="" targetNamespace="http://www.Bio-Rad.com/XMLschema/2007/Bio-Plex_3">
      <xsd:import/>
      <xsd:element nillable="true" name="BioPlexManager">
        <xsd:complexType>
          <xsd:sequence minOccurs="0">
            <xsd:element minOccurs="0" ref="AuthorName"/>
            <xsd:element minOccurs="0" ref="NativeDocumentName"/>
            <xsd:element minOccurs="0" ref="NativeDocumentLocation"/>
            <xsd:element minOccurs="0" ref="Description"/>
            <xsd:element minOccurs="0" ref="PlateDimensions"/>
            <xsd:element minOccurs="0" ref="Wells"/>
            <xsd:element minOccurs="0" ref="NormalizationSettings"/>
            <xsd:element minOccurs="0" ref="StandardCurves"/>
            <xsd:element minOccurs="0" ref="Samples"/>
          </xsd:sequence>
          <xsd:attribute name="BioPlexManagerVersion" form="unqualified" type="xsd:string"/>
        </xsd:complexType>
      </xsd:element>
    </xsd:schema>
  </Schema>
  <Schema ID="Schema5">
    <xsd:schema xmlns:xsd="http://www.w3.org/2001/XMLSchema" xmlns="">
      <xsd:element nillable="true" type="xsd:string" name="AuthorName"/>
      <xsd:element nillable="true" type="xsd:string" name="NativeDocumentName"/>
      <xsd:element nillable="true" type="xsd:string" name="NativeDocumentLocation"/>
      <xsd:element nillable="true" type="xsd:string" name="Description"/>
      <xsd:element nillable="true" name="PlateDimensions">
        <xsd:complexType>
          <xsd:attribute name="Columns" form="unqualified" type="xsd:integer"/>
          <xsd:attribute name="Rows" form="unqualified" type="xsd:integer"/>
          <xsd:attribute name="TotalWells" form="unqualified" type="xsd:integer"/>
        </xsd:complexType>
      </xsd:element>
      <xsd:element nillable="true" name="Wells">
        <xsd:complexType>
          <xsd:sequence minOccurs="0">
            <xsd:element minOccurs="0" maxOccurs="unbounded" nillable="true" name="Well" form="unqualified">
              <xsd:complexType>
                <xsd:sequence minOccurs="0">
                  <xsd:element minOccurs="0" nillable="true" type="xsd:string" name="PlateID" form="unqualified"/>
                  <xsd:element minOccurs="0" nillable="true" type="xsd:string" name="User" form="unqualified"/>
                  <xsd:element minOccurs="0" nillable="true" type="xsd:dateTime" name="AcquisitionTime" form="unqualified"/>
                  <xsd:element minOccurs="0" nillable="true" name="RunConditions" form="unqualified">
                    <xsd:complexType>
                      <xsd:sequence minOccurs="0">
                        <xsd:element minOccurs="0" nillable="true" name="Platform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FlowRate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AirPressur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SheathPressur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Board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DD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1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2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DD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1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2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HighVoltag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type="xsd:integer" name="DDGain" form="unqualified"/>
                        <xsd:element minOccurs="0" nillable="true" type="xsd:integer" name="CL1Gain" form="unqualified"/>
                        <xsd:element minOccurs="0" nillable="true" type="xsd:integer" name="CL2Gain" form="unqualified"/>
                        <xsd:element minOccurs="0" nillable="true" type="xsd:integer" name="RP1Gain" form="unqualified"/>
                      </xsd:sequence>
                    </xsd:complexType>
                  </xsd:element>
                  <xsd:element minOccurs="0" nillable="true" name="RunSettings" form="unqualified">
                    <xsd:complexType>
                      <xsd:sequence minOccurs="0">
                        <xsd:element minOccurs="0" nillable="true" name="SampleVolume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StopReadingCriteria" form="unqualified">
                          <xsd:complexType>
                            <xsd:simpleContent>
                              <xsd:extension base="xsd:string">
                                <xsd:attribute name="BeadCount" form="unqualified" type="xsd:integer"/>
                                <xsd:attribute name="BeadCountIn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RP1VoltagePMT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BeadMap" form="unqualified">
                          <xsd:complexType>
                            <xsd:simpleContent>
                              <xsd:extension base="xsd:string">
                                <xsd:attribute name="Code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RegionsOfInterest" form="unqualified">
                          <xsd:complexType>
                            <xsd:sequence minOccurs="0">
                              <xsd:element minOccurs="0" maxOccurs="unbounded" nillable="true" name="Region" form="unqualified">
                                <xsd:complexTyp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OriginalDDGates" form="unqualified">
                          <xsd:complexType>
                            <xsd:attribute name="Low" form="unqualified" type="xsd:integer"/>
                            <xsd:attribute name="High" form="unqualified" type="xsd:integer"/>
                          </xsd:complexType>
                        </xsd:element>
                        <xsd:element minOccurs="0" nillable="true" name="RP1Gates" form="unqualified">
                          <xsd:complexType>
                            <xsd:attribute name="Low" form="unqualified" type="xsd:integer"/>
                            <xsd:attribute name="High" form="unqualified" type="xsd:integer"/>
                          </xsd:complexType>
                        </xsd:element>
                        <xsd:element minOccurs="0" nillable="true" name="PlatformTarget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  <xsd:attribute name="TempControlSet" form="unqualified" type="xsd:boolean"/>
                              </xsd:extension>
                            </xsd:simpleContent>
                          </xsd:complexType>
                        </xsd:element>
                        <xsd:element minOccurs="0" nillable="true" name="SampleTimeout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type="xsd:integer" name="RP1PMTTarget" form="unqualified"/>
                        <xsd:element minOccurs="0" nillable="true" type="xsd:boolean" name="WellRerun" form="unqualified"/>
                      </xsd:sequence>
                    </xsd:complexType>
                  </xsd:element>
                  <xsd:element minOccurs="0" nillable="true" name="MachineInfo" form="unqualified">
                    <xsd:complexType>
                      <xsd:sequence minOccurs="0">
                        <xsd:element minOccurs="0" nillable="true" type="xsd:string" name="MicroControllerVersion" form="unqualified"/>
                        <xsd:element minOccurs="0" nillable="true" type="xsd:string" name="DSPVersion" form="unqualified"/>
                        <xsd:element minOccurs="0" nillable="true" type="xsd:string" name="XYPlatformVersion" form="unqualified"/>
                        <xsd:element minOccurs="0" nillable="true" type="xsd:string" name="SerialNumber" form="unqualified"/>
                        <xsd:element minOccurs="0" nillable="true" type="xsd:string" name="XYPlatformSerialNumber" form="unqualified"/>
                      </xsd:sequence>
                    </xsd:complexType>
                  </xsd:element>
                  <xsd:element minOccurs="0" nillable="true" name="ExternalSWInfo" form="unqualified">
                    <xsd:complexType>
                      <xsd:sequence minOccurs="0">
                        <xsd:element minOccurs="0" nillable="true" type="xsd:string" name="SoftwareVersion" form="unqualified"/>
                        <xsd:element minOccurs="0" nillable="true" type="xsd:string" name="LxrLibVersion" form="unqualified"/>
                      </xsd:sequence>
                    </xsd:complexType>
                  </xsd:element>
                  <xsd:element minOccurs="0" nillable="true" type="xsd:integer" name="TotalEvents" form="unqualified"/>
                  <xsd:element minOccurs="0" nillable="true" type="xsd:integer" name="TotalGatedEvents" form="unqualified"/>
                  <xsd:element minOccurs="0" nillable="true" type="xsd:integer" name="TotalRegionEventCount" form="unqualified"/>
                  <xsd:element minOccurs="0" nillable="true" name="BeadRegions" form="unqualified">
                    <xsd:complexType>
                      <xsd:sequence minOccurs="0">
                        <xsd:element minOccurs="0" maxOccurs="unbounded" nillable="true" name="BeadRegion" form="unqualified">
                          <xsd:complexType>
                            <xsd:sequence minOccurs="0">
                              <xsd:element minOccurs="0" nillable="true" type="xsd:integer" name="RegionCount" form="unqualified"/>
                              <xsd:element minOccurs="0" nillable="true" type="xsd:double" name="Median" form="unqualified"/>
                              <xsd:element minOccurs="0" nillable="true" type="xsd:double" name="Mean" form="unqualified"/>
                              <xsd:element minOccurs="0" nillable="true" type="xsd:double" name="CV" form="unqualified"/>
                              <xsd:element minOccurs="0" nillable="true" type="xsd:double" name="StdDev" form="unqualified"/>
                              <xsd:element minOccurs="0" nillable="true" type="xsd:double" name="StdErr" form="unqualified"/>
                              <xsd:element minOccurs="0" nillable="true" type="xsd:double" name="TrimmedMean" form="unqualified"/>
                              <xsd:element minOccurs="0" nillable="true" type="xsd:double" name="TrimmedCV" form="unqualified"/>
                              <xsd:element minOccurs="0" nillable="true" type="xsd:double" name="TrimmedStdDev" form="unqualified"/>
                            </xsd:sequence>
                            <xsd:attribute name="RegionNumber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BeadEventData" form="unqualified">
                    <xsd:complexType>
                      <xsd:simpleContent>
                        <xsd:extension base="xsd:string">
                          <xsd:attribute name="Events" form="unqualified" type="xsd:integer"/>
                          <xsd:attribute name="NumberColumns" form="unqualified" type="xsd:integer"/>
                          <xsd:attribute name="Column_1" form="unqualified" type="xsd:string"/>
                          <xsd:attribute name="Column_2" form="unqualified" type="xsd:string"/>
                          <xsd:attribute name="Column_3" form="unqualified" type="xsd:string"/>
                          <xsd:attribute name="Column_4" form="unqualified" type="xsd:string"/>
                          <xsd:attribute name="Column_5" form="unqualified" type="xsd:string"/>
                        </xsd:extension>
                      </xsd:simpleContent>
                    </xsd:complexType>
                  </xsd:element>
                </xsd:sequence>
                <xsd:attribute name="RowNo" form="unqualified" type="xsd:integer"/>
                <xsd:attribute name="ColNo" form="unqualified" type="xsd:integer"/>
                <xsd:attribute name="WellNo" form="unqualified" type="xsd:integer"/>
              </xsd:complexType>
            </xsd:element>
          </xsd:sequence>
        </xsd:complexType>
      </xsd:element>
      <xsd:element nillable="true" name="NormalizationSettings">
        <xsd:complexType>
          <xsd:sequence minOccurs="0">
            <xsd:element minOccurs="0" nillable="true" type="xsd:string" name="InternalCtrls" form="unqualified"/>
            <xsd:element minOccurs="0" nillable="true" type="xsd:string" name="ExternalCtrl" form="unqualified"/>
            <xsd:element minOccurs="0" nillable="true" type="xsd:boolean" name="UsingNormFIForConcCalcs" form="unqualified"/>
          </xsd:sequence>
          <xsd:attribute name="NormalizationOn" form="unqualified" type="xsd:boolean"/>
        </xsd:complexType>
      </xsd:element>
      <xsd:element nillable="true" name="StandardCurves">
        <xsd:complexType>
          <xsd:sequence minOccurs="0">
            <xsd:element minOccurs="0" nillable="true" name="Interpolators" form="unqualified">
              <xsd:complexType>
                <xsd:sequence minOccurs="0">
                  <xsd:element minOccurs="0" maxOccurs="unbounded" nillable="true" name="Interpolator" form="unqualified">
                    <xsd:complexType>
                      <xsd:sequence minOccurs="0">
                        <xsd:element minOccurs="0" nillable="true" type="xsd:string" name="AnalyteName" form="unqualified"/>
                        <xsd:element minOccurs="0" nillable="true" type="xsd:string" name="ConcentrationUnits" form="unqualified"/>
                        <xsd:element minOccurs="0" nillable="true" name="RecoveryRange" form="unqualified">
                          <xsd:complexType>
                            <xsd:attribute name="Unit" form="unqualified" type="xsd:string"/>
                            <xsd:attribute name="Min" form="unqualified" type="xsd:integer"/>
                            <xsd:attribute name="Max" form="unqualified" type="xsd:integer"/>
                          </xsd:complexType>
                        </xsd:element>
                        <xsd:element minOccurs="0" nillable="true" name="Regression" form="unqualified">
                          <xsd:complexType>
                            <xsd:simpleContent>
                              <xsd:extension base="xsd:string">
                                <xsd:attribute name="Type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LogisticWeighting" form="unqualified">
                          <xsd:complexType>
                            <xsd:sequence minOccurs="0">
                              <xsd:element minOccurs="0" nillable="true" type="xsd:string" name="LogisticWeightingModel" form="unqualified"/>
                              <xsd:element minOccurs="0" nillable="true" name="LogisticWeightingCoefficientA" form="unqualified">
                                <xsd:complexType>
                                  <xsd:simpleContent>
                                    <xsd:extension base="xsd:double">
                                      <xsd:attribute name="AutoCalc" form="unqualified" type="xsd:boolean"/>
                                    </xsd:extension>
                                  </xsd:simpleContent>
                                </xsd:complexType>
                              </xsd:element>
                              <xsd:element minOccurs="0" nillable="true" type="xsd:double" name="LogisticWeightingCoefficientB" form="unqualified"/>
                            </xsd:sequence>
                          </xsd:complexType>
                        </xsd:element>
                      </xsd:sequence>
                      <xsd:attribute name="RegionNumber" form="unqualified" type="xsd:integer"/>
                      <xsd:attribute name="External" form="unqualified" type="xsd:boolean"/>
                    </xsd:complexType>
                  </xsd:element>
                </xsd:sequence>
              </xsd:complexType>
            </xsd:element>
          </xsd:sequence>
        </xsd:complexType>
      </xsd:element>
      <xsd:element nillable="true" name="Samples">
        <xsd:complexType>
          <xsd:sequence minOccurs="0">
            <xsd:element minOccurs="0" nillable="true" name="Blanks" form="unqualified">
              <xsd:complexType>
                <xsd:sequence minOccurs="0">
                  <xsd:element minOccurs="0" nillable="true" name="Blank" form="unqualified">
                    <xsd:complexType>
                      <xsd:sequence minOccurs="0">
                        <xsd:element minOccurs="0" nillable="true" type="xsd:string" name="Description" form="unqualified"/>
                        <xsd:element minOccurs="0" nillable="true" type="xsd:string" name="Label" form="unqualified"/>
                        <xsd:element minOccurs="0" nillable="true" name="Analytes" form="unqualified">
                          <xsd:complexType>
                            <xsd:sequence minOccurs="0">
                              <xsd:element minOccurs="0" maxOccurs="unbounded" nillable="true" name="Analyte" form="unqualified">
                                <xsd:complexType>
                                  <xsd:sequence minOccurs="0">
                                    <xsd:element minOccurs="0" nillable="true" type="xsd:string" name="AnalyteName" form="unqualified"/>
                                    <xsd:element minOccurs="0" nillable="true" type="xsd:integer" name="ReplicateCount" form="unqualified"/>
                                    <xsd:element minOccurs="0" nillable="true" name="StatsErrorCode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  <xsd:element minOccurs="0" nillable="true" type="xsd:double" name="RawMean" form="unqualified"/>
                                    <xsd:element minOccurs="0" nillable="true" type="xsd:double" name="Mean" form="unqualified"/>
                                    <xsd:element minOccurs="0" nillable="true" type="xsd:double" name="StdDeviation" form="unqualified"/>
                                    <xsd:element minOccurs="0" nillable="true" type="xsd:double" name="StdError" form="unqualified"/>
                                    <xsd:element minOccurs="0" nillable="true" type="xsd:double" name="CV" form="unqualified"/>
                                    <xsd:element minOccurs="0" nillable="true" type="xsd:double" name="PercentCV" form="unqualified"/>
                                  </xsd:sequenc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MemberWells" form="unqualified">
                          <xsd:complexType>
                            <xsd:sequence minOccurs="0">
                              <xsd:element minOccurs="0" maxOccurs="unbounded" nillable="true" name="MemberWell" form="unqualified">
                                <xsd:complexType>
                                  <xsd:sequence minOccurs="0">
                                    <xsd:element minOccurs="0" nillable="true" name="MWAnalytes" form="unqualified">
                                      <xsd:complexType>
                                        <xsd:sequence minOccurs="0">
                                          <xsd:element minOccurs="0" maxOccurs="unbounded" nillable="true" name="MWAnalyte" form="unqualified">
                                            <xsd:complexType>
                                              <xsd:sequence minOccurs="0">
                                                <xsd:element minOccurs="0" nillable="true" type="xsd:string" name="AnalyteName" form="unqualified"/>
                                                <xsd:element minOccurs="0" nillable="true" name="Reading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Valid" form="unqualified" type="xsd:boolean"/>
                                                        <xsd:attribute name="Code" form="unqualified" type="xsd:integer"/>
                                                        <xsd:attribute name="OutlierTyp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</xsd:sequence>
                                              <xsd:attribute name="RegionNumber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RowNo" form="unqualified" type="xsd:integer"/>
                                  <xsd:attribute name="ColNo" form="unqualified" type="xsd:integer"/>
                                  <xsd:attribute name="Well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type="xsd:string" name="Controls" form="unqualified"/>
            <xsd:element minOccurs="0" nillable="true" type="xsd:string" name="Standards" form="unqualified"/>
            <xsd:element minOccurs="0" nillable="true" name="Unknowns" form="unqualified">
              <xsd:complexType>
                <xsd:sequence minOccurs="0">
                  <xsd:element minOccurs="0" maxOccurs="unbounded" nillable="true" name="Unknown" form="unqualified">
                    <xsd:complexType>
                      <xsd:sequence minOccurs="0">
                        <xsd:element minOccurs="0" nillable="true" type="xsd:string" name="Description" form="unqualified"/>
                        <xsd:element minOccurs="0" nillable="true" type="xsd:string" name="Label" form="unqualified"/>
                        <xsd:element minOccurs="0" nillable="true" type="xsd:double" name="Dilution" form="unqualified"/>
                        <xsd:element minOccurs="0" nillable="true" name="Analytes" form="unqualified">
                          <xsd:complexType>
                            <xsd:sequence minOccurs="0">
                              <xsd:element minOccurs="0" maxOccurs="unbounded" nillable="true" name="Analyte" form="unqualified">
                                <xsd:complexType>
                                  <xsd:sequence minOccurs="0">
                                    <xsd:element minOccurs="0" nillable="true" type="xsd:string" name="AnalyteName" form="unqualified"/>
                                    <xsd:element minOccurs="0" nillable="true" type="xsd:integer" name="ReplicateCount" form="unqualified"/>
                                    <xsd:element minOccurs="0" nillable="true" name="StatsErrorCode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  <xsd:element minOccurs="0" nillable="true" type="xsd:double" name="RawMean" form="unqualified"/>
                                    <xsd:element minOccurs="0" nillable="true" type="xsd:double" name="Mean" form="unqualified"/>
                                    <xsd:element minOccurs="0" nillable="true" type="xsd:double" name="StdDeviation" form="unqualified"/>
                                    <xsd:element minOccurs="0" nillable="true" type="xsd:double" name="StdError" form="unqualified"/>
                                    <xsd:element minOccurs="0" nillable="true" type="xsd:double" name="CV" form="unqualified"/>
                                    <xsd:element minOccurs="0" nillable="true" type="xsd:double" name="PercentCV" form="unqualified"/>
                                    <xsd:element minOccurs="0" nillable="true" name="ObsConc" form="unqualified">
                                      <xsd:complexType>
                                        <xsd:sequence minOccurs="0">
                                          <xsd:element minOccurs="0" nillable="true" type="xsd:double" name="StdDeviation" form="unqualified"/>
                                          <xsd:element minOccurs="0" nillable="true" type="xsd:double" name="StdError" form="unqualified"/>
                                          <xsd:element minOccurs="0" nillable="true" type="xsd:double" name="CV" form="unqualified"/>
                                          <xsd:element minOccurs="0" nillable="true" type="xsd:double" name="PercentCV" form="unqualified"/>
                                        </xsd:sequence>
                                        <xsd:attribute name="RecoveryRange" form="unqualified" type="xsd:string"/>
                                      </xsd:complexType>
                                    </xsd:element>
                                    <xsd:element minOccurs="0" nillable="true" name="ObsConcValidationFlag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</xsd:sequenc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MemberWells" form="unqualified">
                          <xsd:complexType>
                            <xsd:sequence minOccurs="0">
                              <xsd:element minOccurs="0" nillable="true" name="MemberWell" form="unqualified">
                                <xsd:complexType>
                                  <xsd:sequence minOccurs="0">
                                    <xsd:element minOccurs="0" nillable="true" name="MWAnalytes" form="unqualified">
                                      <xsd:complexType>
                                        <xsd:sequence minOccurs="0">
                                          <xsd:element minOccurs="0" maxOccurs="unbounded" nillable="true" name="MWAnalyte" form="unqualified">
                                            <xsd:complexType>
                                              <xsd:sequence minOccurs="0">
                                                <xsd:element minOccurs="0" nillable="true" type="xsd:string" name="AnalyteName" form="unqualified"/>
                                                <xsd:element minOccurs="0" nillable="true" name="Reading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Valid" form="unqualified" type="xsd:boolean"/>
                                                        <xsd:attribute name="Code" form="unqualified" type="xsd:integer"/>
                                                        <xsd:attribute name="OutlierTyp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  <xsd:element minOccurs="0" nillable="true" name="MWObsConc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ReadingOK" form="unqualified" type="xsd:boolean"/>
                                                        <xsd:attribute name="ReadError" form="unqualified" type="xsd:string"/>
                                                        <xsd:attribute name="RecoveryRang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</xsd:sequence>
                                              <xsd:attribute name="RegionNumber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RowNo" form="unqualified" type="xsd:integer"/>
                                  <xsd:attribute name="ColNo" form="unqualified" type="xsd:integer"/>
                                  <xsd:attribute name="Well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Schema ID="Schema6" SchemaRef="Schema5" Namespace="http://www.Bio-Rad.com/XMLschema/2007/Bio-Plex_3">
    <xsd:schema xmlns:xsd="http://www.w3.org/2001/XMLSchema" xmlns:ns0="http://www.Bio-Rad.com/XMLschema/2007/Bio-Plex_3" xmlns="" targetNamespace="http://www.Bio-Rad.com/XMLschema/2007/Bio-Plex_3">
      <xsd:import/>
      <xsd:element nillable="true" name="BioPlexManager">
        <xsd:complexType>
          <xsd:sequence minOccurs="0">
            <xsd:element minOccurs="0" ref="AuthorName"/>
            <xsd:element minOccurs="0" ref="NativeDocumentName"/>
            <xsd:element minOccurs="0" ref="NativeDocumentLocation"/>
            <xsd:element minOccurs="0" ref="Description"/>
            <xsd:element minOccurs="0" ref="PlateDimensions"/>
            <xsd:element minOccurs="0" ref="Wells"/>
            <xsd:element minOccurs="0" ref="NormalizationSettings"/>
            <xsd:element minOccurs="0" ref="StandardCurves"/>
            <xsd:element minOccurs="0" ref="Samples"/>
          </xsd:sequence>
          <xsd:attribute name="BioPlexManagerVersion" form="unqualified" type="xsd:string"/>
        </xsd:complexType>
      </xsd:element>
    </xsd:schema>
  </Schema>
  <Schema ID="Schema9">
    <xsd:schema xmlns:xsd="http://www.w3.org/2001/XMLSchema" xmlns="">
      <xsd:element nillable="true" type="xsd:string" name="AuthorName"/>
      <xsd:element nillable="true" type="xsd:string" name="NativeDocumentName"/>
      <xsd:element nillable="true" type="xsd:string" name="NativeDocumentLocation"/>
      <xsd:element nillable="true" type="xsd:string" name="Description"/>
      <xsd:element nillable="true" name="PlateDimensions">
        <xsd:complexType>
          <xsd:attribute name="Columns" form="unqualified" type="xsd:integer"/>
          <xsd:attribute name="Rows" form="unqualified" type="xsd:integer"/>
          <xsd:attribute name="TotalWells" form="unqualified" type="xsd:integer"/>
        </xsd:complexType>
      </xsd:element>
      <xsd:element nillable="true" name="Wells">
        <xsd:complexType>
          <xsd:sequence minOccurs="0">
            <xsd:element minOccurs="0" maxOccurs="unbounded" nillable="true" name="Well" form="unqualified">
              <xsd:complexType>
                <xsd:all>
                  <xsd:element minOccurs="0" nillable="true" type="xsd:string" name="PlateID" form="unqualified"/>
                  <xsd:element minOccurs="0" nillable="true" type="xsd:string" name="User" form="unqualified"/>
                  <xsd:element minOccurs="0" nillable="true" type="xsd:dateTime" name="AcquisitionTime" form="unqualified"/>
                  <xsd:element minOccurs="0" nillable="true" name="RunConditions" form="unqualified">
                    <xsd:complexType>
                      <xsd:sequence minOccurs="0">
                        <xsd:element minOccurs="0" nillable="true" name="Platform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FlowRate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AirPressur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SheathPressur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Board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DD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1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2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DD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1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2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HighVoltag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type="xsd:integer" name="DDGain" form="unqualified"/>
                        <xsd:element minOccurs="0" nillable="true" type="xsd:integer" name="CL1Gain" form="unqualified"/>
                        <xsd:element minOccurs="0" nillable="true" type="xsd:integer" name="CL2Gain" form="unqualified"/>
                        <xsd:element minOccurs="0" nillable="true" type="xsd:integer" name="RP1Gain" form="unqualified"/>
                      </xsd:sequence>
                    </xsd:complexType>
                  </xsd:element>
                  <xsd:element minOccurs="0" nillable="true" name="RunSettings" form="unqualified">
                    <xsd:complexType>
                      <xsd:sequence minOccurs="0">
                        <xsd:element minOccurs="0" nillable="true" name="SampleVolume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StopReadingCriteria" form="unqualified">
                          <xsd:complexType>
                            <xsd:simpleContent>
                              <xsd:extension base="xsd:string">
                                <xsd:attribute name="BeadCount" form="unqualified" type="xsd:integer"/>
                                <xsd:attribute name="BeadCountIn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RP1VoltagePMT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BeadMap" form="unqualified">
                          <xsd:complexType>
                            <xsd:simpleContent>
                              <xsd:extension base="xsd:string">
                                <xsd:attribute name="Code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RegionsOfInterest" form="unqualified">
                          <xsd:complexType>
                            <xsd:sequence minOccurs="0">
                              <xsd:element minOccurs="0" maxOccurs="unbounded" nillable="true" name="Region" form="unqualified">
                                <xsd:complexTyp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OriginalDDGates" form="unqualified">
                          <xsd:complexType>
                            <xsd:attribute name="Low" form="unqualified" type="xsd:integer"/>
                            <xsd:attribute name="High" form="unqualified" type="xsd:integer"/>
                          </xsd:complexType>
                        </xsd:element>
                        <xsd:element minOccurs="0" nillable="true" name="RP1Gates" form="unqualified">
                          <xsd:complexType>
                            <xsd:attribute name="Low" form="unqualified" type="xsd:integer"/>
                            <xsd:attribute name="High" form="unqualified" type="xsd:integer"/>
                          </xsd:complexType>
                        </xsd:element>
                        <xsd:element minOccurs="0" nillable="true" name="PlatformTarget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  <xsd:attribute name="TempControlSet" form="unqualified" type="xsd:boolean"/>
                              </xsd:extension>
                            </xsd:simpleContent>
                          </xsd:complexType>
                        </xsd:element>
                        <xsd:element minOccurs="0" nillable="true" name="SampleTimeout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type="xsd:integer" name="RP1PMTTarget" form="unqualified"/>
                        <xsd:element minOccurs="0" nillable="true" type="xsd:boolean" name="WellRerun" form="unqualified"/>
                      </xsd:sequence>
                    </xsd:complexType>
                  </xsd:element>
                  <xsd:element minOccurs="0" nillable="true" name="MachineInfo" form="unqualified">
                    <xsd:complexType>
                      <xsd:sequence minOccurs="0">
                        <xsd:element minOccurs="0" nillable="true" type="xsd:string" name="MicroControllerVersion" form="unqualified"/>
                        <xsd:element minOccurs="0" nillable="true" type="xsd:string" name="DSPVersion" form="unqualified"/>
                        <xsd:element minOccurs="0" nillable="true" type="xsd:string" name="XYPlatformVersion" form="unqualified"/>
                        <xsd:element minOccurs="0" nillable="true" type="xsd:string" name="SerialNumber" form="unqualified"/>
                        <xsd:element minOccurs="0" nillable="true" type="xsd:string" name="XYPlatformSerialNumber" form="unqualified"/>
                      </xsd:sequence>
                    </xsd:complexType>
                  </xsd:element>
                  <xsd:element minOccurs="0" nillable="true" name="ExternalSWInfo" form="unqualified">
                    <xsd:complexType>
                      <xsd:sequence minOccurs="0">
                        <xsd:element minOccurs="0" nillable="true" type="xsd:string" name="SoftwareVersion" form="unqualified"/>
                        <xsd:element minOccurs="0" nillable="true" type="xsd:string" name="LxrLibVersion" form="unqualified"/>
                      </xsd:sequence>
                    </xsd:complexType>
                  </xsd:element>
                  <xsd:element minOccurs="0" nillable="true" type="xsd:integer" name="TotalEvents" form="unqualified"/>
                  <xsd:element minOccurs="0" nillable="true" type="xsd:integer" name="TotalGatedEvents" form="unqualified"/>
                  <xsd:element minOccurs="0" nillable="true" type="xsd:integer" name="TotalRegionEventCount" form="unqualified"/>
                  <xsd:element minOccurs="0" nillable="true" name="BeadRegions" form="unqualified">
                    <xsd:complexType>
                      <xsd:sequence minOccurs="0">
                        <xsd:element minOccurs="0" maxOccurs="unbounded" nillable="true" name="BeadRegion" form="unqualified">
                          <xsd:complexType>
                            <xsd:sequence minOccurs="0">
                              <xsd:element minOccurs="0" nillable="true" type="xsd:integer" name="RegionCount" form="unqualified"/>
                              <xsd:element minOccurs="0" nillable="true" type="xsd:double" name="Median" form="unqualified"/>
                              <xsd:element minOccurs="0" nillable="true" type="xsd:double" name="Mean" form="unqualified"/>
                              <xsd:element minOccurs="0" nillable="true" type="xsd:double" name="CV" form="unqualified"/>
                              <xsd:element minOccurs="0" nillable="true" type="xsd:double" name="StdDev" form="unqualified"/>
                              <xsd:element minOccurs="0" nillable="true" type="xsd:double" name="StdErr" form="unqualified"/>
                              <xsd:element minOccurs="0" nillable="true" type="xsd:double" name="TrimmedMean" form="unqualified"/>
                              <xsd:element minOccurs="0" nillable="true" type="xsd:double" name="TrimmedCV" form="unqualified"/>
                              <xsd:element minOccurs="0" nillable="true" type="xsd:double" name="TrimmedStdDev" form="unqualified"/>
                            </xsd:sequence>
                            <xsd:attribute name="RegionNumber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BeadEventData" form="unqualified">
                    <xsd:complexType>
                      <xsd:simpleContent>
                        <xsd:extension base="xsd:string">
                          <xsd:attribute name="Events" form="unqualified" type="xsd:integer"/>
                          <xsd:attribute name="NumberColumns" form="unqualified" type="xsd:integer"/>
                          <xsd:attribute name="Column_1" form="unqualified" type="xsd:string"/>
                          <xsd:attribute name="Column_2" form="unqualified" type="xsd:string"/>
                          <xsd:attribute name="Column_3" form="unqualified" type="xsd:string"/>
                          <xsd:attribute name="Column_4" form="unqualified" type="xsd:string"/>
                          <xsd:attribute name="Column_5" form="unqualified" type="xsd:string"/>
                        </xsd:extension>
                      </xsd:simpleContent>
                    </xsd:complexType>
                  </xsd:element>
                  <xsd:element minOccurs="0" nillable="true" name="SamplingErrors" form="unqualified">
                    <xsd:complexType>
                      <xsd:sequence minOccurs="0">
                        <xsd:element minOccurs="0" nillable="true" name="Error" form="unqualified">
                          <xsd:complexType>
                            <xsd:simpleContent>
                              <xsd:extension base="xsd:string">
                                <xsd:attribute name="Code" form="unqualified" type="xsd:integer"/>
                              </xsd:extension>
                            </xsd:simpleContent>
                          </xsd:complexType>
                        </xsd:element>
                      </xsd:sequence>
                    </xsd:complexType>
                  </xsd:element>
                </xsd:all>
                <xsd:attribute name="RowNo" form="unqualified" type="xsd:integer"/>
                <xsd:attribute name="ColNo" form="unqualified" type="xsd:integer"/>
                <xsd:attribute name="WellNo" form="unqualified" type="xsd:integer"/>
              </xsd:complexType>
            </xsd:element>
          </xsd:sequence>
        </xsd:complexType>
      </xsd:element>
      <xsd:element nillable="true" name="NormalizationSettings">
        <xsd:complexType>
          <xsd:sequence minOccurs="0">
            <xsd:element minOccurs="0" nillable="true" type="xsd:string" name="InternalCtrls" form="unqualified"/>
            <xsd:element minOccurs="0" nillable="true" type="xsd:string" name="ExternalCtrl" form="unqualified"/>
            <xsd:element minOccurs="0" nillable="true" type="xsd:boolean" name="UsingNormFIForConcCalcs" form="unqualified"/>
          </xsd:sequence>
          <xsd:attribute name="NormalizationOn" form="unqualified" type="xsd:boolean"/>
        </xsd:complexType>
      </xsd:element>
      <xsd:element nillable="true" name="StandardCurves">
        <xsd:complexType>
          <xsd:sequence minOccurs="0">
            <xsd:element minOccurs="0" nillable="true" name="Interpolators" form="unqualified">
              <xsd:complexType>
                <xsd:sequence minOccurs="0">
                  <xsd:element minOccurs="0" maxOccurs="unbounded" nillable="true" name="Interpolator" form="unqualified">
                    <xsd:complexType>
                      <xsd:sequence minOccurs="0">
                        <xsd:element minOccurs="0" nillable="true" type="xsd:string" name="AnalyteName" form="unqualified"/>
                        <xsd:element minOccurs="0" nillable="true" type="xsd:string" name="ConcentrationUnits" form="unqualified"/>
                        <xsd:element minOccurs="0" nillable="true" name="RecoveryRange" form="unqualified">
                          <xsd:complexType>
                            <xsd:attribute name="Unit" form="unqualified" type="xsd:string"/>
                            <xsd:attribute name="Min" form="unqualified" type="xsd:integer"/>
                            <xsd:attribute name="Max" form="unqualified" type="xsd:integer"/>
                          </xsd:complexType>
                        </xsd:element>
                        <xsd:element minOccurs="0" nillable="true" name="Regression" form="unqualified">
                          <xsd:complexType>
                            <xsd:simpleContent>
                              <xsd:extension base="xsd:string">
                                <xsd:attribute name="Type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LogisticWeighting" form="unqualified">
                          <xsd:complexType>
                            <xsd:sequence minOccurs="0">
                              <xsd:element minOccurs="0" nillable="true" type="xsd:string" name="LogisticWeightingModel" form="unqualified"/>
                              <xsd:element minOccurs="0" nillable="true" name="LogisticWeightingCoefficientA" form="unqualified">
                                <xsd:complexType>
                                  <xsd:simpleContent>
                                    <xsd:extension base="xsd:double">
                                      <xsd:attribute name="AutoCalc" form="unqualified" type="xsd:boolean"/>
                                    </xsd:extension>
                                  </xsd:simpleContent>
                                </xsd:complexType>
                              </xsd:element>
                              <xsd:element minOccurs="0" nillable="true" type="xsd:double" name="LogisticWeightingCoefficientB" form="unqualified"/>
                            </xsd:sequence>
                          </xsd:complexType>
                        </xsd:element>
                      </xsd:sequence>
                      <xsd:attribute name="RegionNumber" form="unqualified" type="xsd:integer"/>
                      <xsd:attribute name="External" form="unqualified" type="xsd:boolean"/>
                    </xsd:complexType>
                  </xsd:element>
                </xsd:sequence>
              </xsd:complexType>
            </xsd:element>
          </xsd:sequence>
        </xsd:complexType>
      </xsd:element>
      <xsd:element nillable="true" name="Samples">
        <xsd:complexType>
          <xsd:sequence minOccurs="0">
            <xsd:element minOccurs="0" nillable="true" name="Blanks" form="unqualified">
              <xsd:complexType>
                <xsd:sequence minOccurs="0">
                  <xsd:element minOccurs="0" nillable="true" name="Blank" form="unqualified">
                    <xsd:complexType>
                      <xsd:sequence minOccurs="0">
                        <xsd:element minOccurs="0" nillable="true" type="xsd:string" name="Description" form="unqualified"/>
                        <xsd:element minOccurs="0" nillable="true" type="xsd:string" name="Label" form="unqualified"/>
                        <xsd:element minOccurs="0" nillable="true" name="Analytes" form="unqualified">
                          <xsd:complexType>
                            <xsd:sequence minOccurs="0">
                              <xsd:element minOccurs="0" maxOccurs="unbounded" nillable="true" name="Analyte" form="unqualified">
                                <xsd:complexType>
                                  <xsd:sequence minOccurs="0">
                                    <xsd:element minOccurs="0" nillable="true" type="xsd:string" name="AnalyteName" form="unqualified"/>
                                    <xsd:element minOccurs="0" nillable="true" type="xsd:integer" name="ReplicateCount" form="unqualified"/>
                                    <xsd:element minOccurs="0" nillable="true" name="StatsErrorCode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  <xsd:element minOccurs="0" nillable="true" type="xsd:double" name="RawMean" form="unqualified"/>
                                    <xsd:element minOccurs="0" nillable="true" type="xsd:double" name="Mean" form="unqualified"/>
                                    <xsd:element minOccurs="0" nillable="true" type="xsd:double" name="StdDeviation" form="unqualified"/>
                                    <xsd:element minOccurs="0" nillable="true" type="xsd:double" name="StdError" form="unqualified"/>
                                    <xsd:element minOccurs="0" nillable="true" type="xsd:double" name="CV" form="unqualified"/>
                                    <xsd:element minOccurs="0" nillable="true" type="xsd:double" name="PercentCV" form="unqualified"/>
                                  </xsd:sequenc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MemberWells" form="unqualified">
                          <xsd:complexType>
                            <xsd:sequence minOccurs="0">
                              <xsd:element minOccurs="0" maxOccurs="unbounded" nillable="true" name="MemberWell" form="unqualified">
                                <xsd:complexType>
                                  <xsd:sequence minOccurs="0">
                                    <xsd:element minOccurs="0" nillable="true" name="MWAnalytes" form="unqualified">
                                      <xsd:complexType>
                                        <xsd:sequence minOccurs="0">
                                          <xsd:element minOccurs="0" maxOccurs="unbounded" nillable="true" name="MWAnalyte" form="unqualified">
                                            <xsd:complexType>
                                              <xsd:sequence minOccurs="0">
                                                <xsd:element minOccurs="0" nillable="true" type="xsd:string" name="AnalyteName" form="unqualified"/>
                                                <xsd:element minOccurs="0" nillable="true" name="Reading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Valid" form="unqualified" type="xsd:boolean"/>
                                                        <xsd:attribute name="Code" form="unqualified" type="xsd:integer"/>
                                                        <xsd:attribute name="OutlierTyp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</xsd:sequence>
                                              <xsd:attribute name="RegionNumber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RowNo" form="unqualified" type="xsd:integer"/>
                                  <xsd:attribute name="ColNo" form="unqualified" type="xsd:integer"/>
                                  <xsd:attribute name="Well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type="xsd:string" name="Controls" form="unqualified"/>
            <xsd:element minOccurs="0" nillable="true" type="xsd:string" name="Standards" form="unqualified"/>
            <xsd:element minOccurs="0" nillable="true" name="Unknowns" form="unqualified">
              <xsd:complexType>
                <xsd:sequence minOccurs="0">
                  <xsd:element minOccurs="0" maxOccurs="unbounded" nillable="true" name="Unknown" form="unqualified">
                    <xsd:complexType>
                      <xsd:sequence minOccurs="0">
                        <xsd:element minOccurs="0" nillable="true" type="xsd:string" name="Description" form="unqualified"/>
                        <xsd:element minOccurs="0" nillable="true" type="xsd:string" name="Label" form="unqualified"/>
                        <xsd:element minOccurs="0" nillable="true" type="xsd:double" name="Dilution" form="unqualified"/>
                        <xsd:element minOccurs="0" nillable="true" name="Analytes" form="unqualified">
                          <xsd:complexType>
                            <xsd:sequence minOccurs="0">
                              <xsd:element minOccurs="0" maxOccurs="unbounded" nillable="true" name="Analyte" form="unqualified">
                                <xsd:complexType>
                                  <xsd:sequence minOccurs="0">
                                    <xsd:element minOccurs="0" nillable="true" type="xsd:string" name="AnalyteName" form="unqualified"/>
                                    <xsd:element minOccurs="0" nillable="true" type="xsd:integer" name="ReplicateCount" form="unqualified"/>
                                    <xsd:element minOccurs="0" nillable="true" name="StatsErrorCode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  <xsd:element minOccurs="0" nillable="true" type="xsd:double" name="RawMean" form="unqualified"/>
                                    <xsd:element minOccurs="0" nillable="true" type="xsd:double" name="Mean" form="unqualified"/>
                                    <xsd:element minOccurs="0" nillable="true" type="xsd:double" name="StdDeviation" form="unqualified"/>
                                    <xsd:element minOccurs="0" nillable="true" type="xsd:double" name="StdError" form="unqualified"/>
                                    <xsd:element minOccurs="0" nillable="true" type="xsd:double" name="CV" form="unqualified"/>
                                    <xsd:element minOccurs="0" nillable="true" type="xsd:double" name="PercentCV" form="unqualified"/>
                                    <xsd:element minOccurs="0" nillable="true" name="ObsConc" form="unqualified">
                                      <xsd:complexType>
                                        <xsd:sequence minOccurs="0">
                                          <xsd:element minOccurs="0" nillable="true" type="xsd:double" name="StdDeviation" form="unqualified"/>
                                          <xsd:element minOccurs="0" nillable="true" type="xsd:double" name="StdError" form="unqualified"/>
                                          <xsd:element minOccurs="0" nillable="true" type="xsd:double" name="CV" form="unqualified"/>
                                          <xsd:element minOccurs="0" nillable="true" type="xsd:double" name="PercentCV" form="unqualified"/>
                                        </xsd:sequence>
                                        <xsd:attribute name="RecoveryRange" form="unqualified" type="xsd:string"/>
                                      </xsd:complexType>
                                    </xsd:element>
                                    <xsd:element minOccurs="0" nillable="true" name="ObsConcValidationFlag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</xsd:sequenc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MemberWells" form="unqualified">
                          <xsd:complexType>
                            <xsd:sequence minOccurs="0">
                              <xsd:element minOccurs="0" nillable="true" name="MemberWell" form="unqualified">
                                <xsd:complexType>
                                  <xsd:sequence minOccurs="0">
                                    <xsd:element minOccurs="0" nillable="true" name="MWAnalytes" form="unqualified">
                                      <xsd:complexType>
                                        <xsd:sequence minOccurs="0">
                                          <xsd:element minOccurs="0" maxOccurs="unbounded" nillable="true" name="MWAnalyte" form="unqualified">
                                            <xsd:complexType>
                                              <xsd:sequence minOccurs="0">
                                                <xsd:element minOccurs="0" nillable="true" type="xsd:string" name="AnalyteName" form="unqualified"/>
                                                <xsd:element minOccurs="0" nillable="true" name="Reading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Valid" form="unqualified" type="xsd:boolean"/>
                                                        <xsd:attribute name="Code" form="unqualified" type="xsd:integer"/>
                                                        <xsd:attribute name="OutlierTyp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  <xsd:element minOccurs="0" nillable="true" name="MWObsConc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ReadingOK" form="unqualified" type="xsd:boolean"/>
                                                        <xsd:attribute name="ReadError" form="unqualified" type="xsd:string"/>
                                                        <xsd:attribute name="RecoveryRang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</xsd:sequence>
                                              <xsd:attribute name="RegionNumber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RowNo" form="unqualified" type="xsd:integer"/>
                                  <xsd:attribute name="ColNo" form="unqualified" type="xsd:integer"/>
                                  <xsd:attribute name="Well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Schema ID="Schema10" SchemaRef="Schema9" Namespace="http://www.Bio-Rad.com/XMLschema/2007/Bio-Plex_3">
    <xsd:schema xmlns:xsd="http://www.w3.org/2001/XMLSchema" xmlns:ns0="http://www.Bio-Rad.com/XMLschema/2007/Bio-Plex_3" xmlns="" targetNamespace="http://www.Bio-Rad.com/XMLschema/2007/Bio-Plex_3">
      <xsd:import/>
      <xsd:element nillable="true" name="BioPlexManager">
        <xsd:complexType>
          <xsd:sequence minOccurs="0">
            <xsd:element minOccurs="0" ref="AuthorName"/>
            <xsd:element minOccurs="0" ref="NativeDocumentName"/>
            <xsd:element minOccurs="0" ref="NativeDocumentLocation"/>
            <xsd:element minOccurs="0" ref="Description"/>
            <xsd:element minOccurs="0" ref="PlateDimensions"/>
            <xsd:element minOccurs="0" ref="Wells"/>
            <xsd:element minOccurs="0" ref="NormalizationSettings"/>
            <xsd:element minOccurs="0" ref="StandardCurves"/>
            <xsd:element minOccurs="0" ref="Samples"/>
          </xsd:sequence>
          <xsd:attribute name="BioPlexManagerVersion" form="unqualified" type="xsd:string"/>
        </xsd:complexType>
      </xsd:element>
    </xsd:schema>
  </Schema>
  <Schema ID="Schema11">
    <xsd:schema xmlns:xsd="http://www.w3.org/2001/XMLSchema" xmlns="">
      <xsd:element nillable="true" type="xsd:string" name="AuthorName"/>
      <xsd:element nillable="true" type="xsd:string" name="NativeDocumentName"/>
      <xsd:element nillable="true" type="xsd:string" name="NativeDocumentLocation"/>
      <xsd:element nillable="true" type="xsd:string" name="Description"/>
      <xsd:element nillable="true" name="PlateDimensions">
        <xsd:complexType>
          <xsd:attribute name="Columns" form="unqualified" type="xsd:integer"/>
          <xsd:attribute name="Rows" form="unqualified" type="xsd:integer"/>
          <xsd:attribute name="TotalWells" form="unqualified" type="xsd:integer"/>
        </xsd:complexType>
      </xsd:element>
      <xsd:element nillable="true" name="Wells">
        <xsd:complexType>
          <xsd:sequence minOccurs="0">
            <xsd:element minOccurs="0" maxOccurs="unbounded" nillable="true" name="Well" form="unqualified">
              <xsd:complexType>
                <xsd:all>
                  <xsd:element minOccurs="0" nillable="true" type="xsd:string" name="PlateID" form="unqualified"/>
                  <xsd:element minOccurs="0" nillable="true" type="xsd:string" name="User" form="unqualified"/>
                  <xsd:element minOccurs="0" nillable="true" type="xsd:dateTime" name="AcquisitionTime" form="unqualified"/>
                  <xsd:element minOccurs="0" nillable="true" name="RunConditions" form="unqualified">
                    <xsd:complexType>
                      <xsd:sequence minOccurs="0">
                        <xsd:element minOccurs="0" nillable="true" name="Platform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FlowRate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AirPressur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SheathPressur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Board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DD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1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2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DD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1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2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HighVoltag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type="xsd:integer" name="DDGain" form="unqualified"/>
                        <xsd:element minOccurs="0" nillable="true" type="xsd:integer" name="CL1Gain" form="unqualified"/>
                        <xsd:element minOccurs="0" nillable="true" type="xsd:integer" name="CL2Gain" form="unqualified"/>
                        <xsd:element minOccurs="0" nillable="true" type="xsd:integer" name="RP1Gain" form="unqualified"/>
                      </xsd:sequence>
                    </xsd:complexType>
                  </xsd:element>
                  <xsd:element minOccurs="0" nillable="true" name="RunSettings" form="unqualified">
                    <xsd:complexType>
                      <xsd:sequence minOccurs="0">
                        <xsd:element minOccurs="0" nillable="true" name="SampleVolume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StopReadingCriteria" form="unqualified">
                          <xsd:complexType>
                            <xsd:simpleContent>
                              <xsd:extension base="xsd:string">
                                <xsd:attribute name="BeadCount" form="unqualified" type="xsd:integer"/>
                                <xsd:attribute name="BeadCountIn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RP1VoltagePMT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BeadMap" form="unqualified">
                          <xsd:complexType>
                            <xsd:simpleContent>
                              <xsd:extension base="xsd:string">
                                <xsd:attribute name="Code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RegionsOfInterest" form="unqualified">
                          <xsd:complexType>
                            <xsd:sequence minOccurs="0">
                              <xsd:element minOccurs="0" maxOccurs="unbounded" nillable="true" name="Region" form="unqualified">
                                <xsd:complexTyp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OriginalDDGates" form="unqualified">
                          <xsd:complexType>
                            <xsd:attribute name="Low" form="unqualified" type="xsd:integer"/>
                            <xsd:attribute name="High" form="unqualified" type="xsd:integer"/>
                          </xsd:complexType>
                        </xsd:element>
                        <xsd:element minOccurs="0" nillable="true" name="RP1Gates" form="unqualified">
                          <xsd:complexType>
                            <xsd:attribute name="Low" form="unqualified" type="xsd:integer"/>
                            <xsd:attribute name="High" form="unqualified" type="xsd:integer"/>
                          </xsd:complexType>
                        </xsd:element>
                        <xsd:element minOccurs="0" nillable="true" name="PlatformTarget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  <xsd:attribute name="TempControlSet" form="unqualified" type="xsd:boolean"/>
                              </xsd:extension>
                            </xsd:simpleContent>
                          </xsd:complexType>
                        </xsd:element>
                        <xsd:element minOccurs="0" nillable="true" name="SampleTimeout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type="xsd:integer" name="RP1PMTTarget" form="unqualified"/>
                        <xsd:element minOccurs="0" nillable="true" type="xsd:boolean" name="WellRerun" form="unqualified"/>
                      </xsd:sequence>
                    </xsd:complexType>
                  </xsd:element>
                  <xsd:element minOccurs="0" nillable="true" name="MachineInfo" form="unqualified">
                    <xsd:complexType>
                      <xsd:sequence minOccurs="0">
                        <xsd:element minOccurs="0" nillable="true" type="xsd:string" name="MicroControllerVersion" form="unqualified"/>
                        <xsd:element minOccurs="0" nillable="true" type="xsd:string" name="DSPVersion" form="unqualified"/>
                        <xsd:element minOccurs="0" nillable="true" type="xsd:string" name="XYPlatformVersion" form="unqualified"/>
                        <xsd:element minOccurs="0" nillable="true" type="xsd:string" name="SerialNumber" form="unqualified"/>
                        <xsd:element minOccurs="0" nillable="true" type="xsd:string" name="XYPlatformSerialNumber" form="unqualified"/>
                      </xsd:sequence>
                    </xsd:complexType>
                  </xsd:element>
                  <xsd:element minOccurs="0" nillable="true" name="ExternalSWInfo" form="unqualified">
                    <xsd:complexType>
                      <xsd:sequence minOccurs="0">
                        <xsd:element minOccurs="0" nillable="true" type="xsd:string" name="SoftwareVersion" form="unqualified"/>
                        <xsd:element minOccurs="0" nillable="true" type="xsd:string" name="LxrLibVersion" form="unqualified"/>
                      </xsd:sequence>
                    </xsd:complexType>
                  </xsd:element>
                  <xsd:element minOccurs="0" nillable="true" type="xsd:integer" name="TotalEvents" form="unqualified"/>
                  <xsd:element minOccurs="0" nillable="true" type="xsd:integer" name="TotalGatedEvents" form="unqualified"/>
                  <xsd:element minOccurs="0" nillable="true" type="xsd:integer" name="TotalRegionEventCount" form="unqualified"/>
                  <xsd:element minOccurs="0" nillable="true" name="BeadRegions" form="unqualified">
                    <xsd:complexType>
                      <xsd:sequence minOccurs="0">
                        <xsd:element minOccurs="0" maxOccurs="unbounded" nillable="true" name="BeadRegion" form="unqualified">
                          <xsd:complexType>
                            <xsd:sequence minOccurs="0">
                              <xsd:element minOccurs="0" nillable="true" type="xsd:integer" name="RegionCount" form="unqualified"/>
                              <xsd:element minOccurs="0" nillable="true" type="xsd:double" name="Median" form="unqualified"/>
                              <xsd:element minOccurs="0" nillable="true" type="xsd:double" name="Mean" form="unqualified"/>
                              <xsd:element minOccurs="0" nillable="true" type="xsd:double" name="CV" form="unqualified"/>
                              <xsd:element minOccurs="0" nillable="true" type="xsd:double" name="StdDev" form="unqualified"/>
                              <xsd:element minOccurs="0" nillable="true" type="xsd:double" name="StdErr" form="unqualified"/>
                              <xsd:element minOccurs="0" nillable="true" type="xsd:double" name="TrimmedMean" form="unqualified"/>
                              <xsd:element minOccurs="0" nillable="true" type="xsd:double" name="TrimmedCV" form="unqualified"/>
                              <xsd:element minOccurs="0" nillable="true" type="xsd:double" name="TrimmedStdDev" form="unqualified"/>
                            </xsd:sequence>
                            <xsd:attribute name="RegionNumber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BeadEventData" form="unqualified">
                    <xsd:complexType>
                      <xsd:simpleContent>
                        <xsd:extension base="xsd:string">
                          <xsd:attribute name="Events" form="unqualified" type="xsd:integer"/>
                          <xsd:attribute name="NumberColumns" form="unqualified" type="xsd:integer"/>
                          <xsd:attribute name="Column_1" form="unqualified" type="xsd:string"/>
                          <xsd:attribute name="Column_2" form="unqualified" type="xsd:string"/>
                          <xsd:attribute name="Column_3" form="unqualified" type="xsd:string"/>
                          <xsd:attribute name="Column_4" form="unqualified" type="xsd:string"/>
                          <xsd:attribute name="Column_5" form="unqualified" type="xsd:string"/>
                        </xsd:extension>
                      </xsd:simpleContent>
                    </xsd:complexType>
                  </xsd:element>
                  <xsd:element minOccurs="0" nillable="true" name="SamplingErrors" form="unqualified">
                    <xsd:complexType>
                      <xsd:sequence minOccurs="0">
                        <xsd:element minOccurs="0" nillable="true" name="Error" form="unqualified">
                          <xsd:complexType>
                            <xsd:simpleContent>
                              <xsd:extension base="xsd:string">
                                <xsd:attribute name="Code" form="unqualified" type="xsd:integer"/>
                              </xsd:extension>
                            </xsd:simpleContent>
                          </xsd:complexType>
                        </xsd:element>
                      </xsd:sequence>
                    </xsd:complexType>
                  </xsd:element>
                </xsd:all>
                <xsd:attribute name="RowNo" form="unqualified" type="xsd:integer"/>
                <xsd:attribute name="ColNo" form="unqualified" type="xsd:integer"/>
                <xsd:attribute name="WellNo" form="unqualified" type="xsd:integer"/>
              </xsd:complexType>
            </xsd:element>
          </xsd:sequence>
        </xsd:complexType>
      </xsd:element>
      <xsd:element nillable="true" name="NormalizationSettings">
        <xsd:complexType>
          <xsd:sequence minOccurs="0">
            <xsd:element minOccurs="0" nillable="true" type="xsd:string" name="InternalCtrls" form="unqualified"/>
            <xsd:element minOccurs="0" nillable="true" type="xsd:string" name="ExternalCtrl" form="unqualified"/>
            <xsd:element minOccurs="0" nillable="true" type="xsd:boolean" name="UsingNormFIForConcCalcs" form="unqualified"/>
          </xsd:sequence>
          <xsd:attribute name="NormalizationOn" form="unqualified" type="xsd:boolean"/>
        </xsd:complexType>
      </xsd:element>
      <xsd:element nillable="true" name="StandardCurves">
        <xsd:complexType>
          <xsd:sequence minOccurs="0">
            <xsd:element minOccurs="0" nillable="true" name="Interpolators" form="unqualified">
              <xsd:complexType>
                <xsd:sequence minOccurs="0">
                  <xsd:element minOccurs="0" maxOccurs="unbounded" nillable="true" name="Interpolator" form="unqualified">
                    <xsd:complexType>
                      <xsd:sequence minOccurs="0">
                        <xsd:element minOccurs="0" nillable="true" type="xsd:string" name="AnalyteName" form="unqualified"/>
                        <xsd:element minOccurs="0" nillable="true" type="xsd:string" name="ConcentrationUnits" form="unqualified"/>
                        <xsd:element minOccurs="0" nillable="true" name="RecoveryRange" form="unqualified">
                          <xsd:complexType>
                            <xsd:attribute name="Unit" form="unqualified" type="xsd:string"/>
                            <xsd:attribute name="Min" form="unqualified" type="xsd:integer"/>
                            <xsd:attribute name="Max" form="unqualified" type="xsd:integer"/>
                          </xsd:complexType>
                        </xsd:element>
                        <xsd:element minOccurs="0" nillable="true" name="Regression" form="unqualified">
                          <xsd:complexType>
                            <xsd:simpleContent>
                              <xsd:extension base="xsd:string">
                                <xsd:attribute name="Type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LogisticWeighting" form="unqualified">
                          <xsd:complexType>
                            <xsd:sequence minOccurs="0">
                              <xsd:element minOccurs="0" nillable="true" type="xsd:string" name="LogisticWeightingModel" form="unqualified"/>
                              <xsd:element minOccurs="0" nillable="true" name="LogisticWeightingCoefficientA" form="unqualified">
                                <xsd:complexType>
                                  <xsd:simpleContent>
                                    <xsd:extension base="xsd:double">
                                      <xsd:attribute name="AutoCalc" form="unqualified" type="xsd:boolean"/>
                                    </xsd:extension>
                                  </xsd:simpleContent>
                                </xsd:complexType>
                              </xsd:element>
                              <xsd:element minOccurs="0" nillable="true" type="xsd:double" name="LogisticWeightingCoefficientB" form="unqualified"/>
                            </xsd:sequence>
                          </xsd:complexType>
                        </xsd:element>
                      </xsd:sequence>
                      <xsd:attribute name="RegionNumber" form="unqualified" type="xsd:integer"/>
                      <xsd:attribute name="External" form="unqualified" type="xsd:boolean"/>
                    </xsd:complexType>
                  </xsd:element>
                </xsd:sequence>
              </xsd:complexType>
            </xsd:element>
          </xsd:sequence>
        </xsd:complexType>
      </xsd:element>
      <xsd:element nillable="true" name="Samples">
        <xsd:complexType>
          <xsd:sequence minOccurs="0">
            <xsd:element minOccurs="0" nillable="true" name="Blanks" form="unqualified">
              <xsd:complexType>
                <xsd:sequence minOccurs="0">
                  <xsd:element minOccurs="0" nillable="true" name="Blank" form="unqualified">
                    <xsd:complexType>
                      <xsd:sequence minOccurs="0">
                        <xsd:element minOccurs="0" nillable="true" type="xsd:string" name="Description" form="unqualified"/>
                        <xsd:element minOccurs="0" nillable="true" type="xsd:string" name="Label" form="unqualified"/>
                        <xsd:element minOccurs="0" nillable="true" name="Analytes" form="unqualified">
                          <xsd:complexType>
                            <xsd:sequence minOccurs="0">
                              <xsd:element minOccurs="0" maxOccurs="unbounded" nillable="true" name="Analyte" form="unqualified">
                                <xsd:complexType>
                                  <xsd:sequence minOccurs="0">
                                    <xsd:element minOccurs="0" nillable="true" type="xsd:string" name="AnalyteName" form="unqualified"/>
                                    <xsd:element minOccurs="0" nillable="true" type="xsd:integer" name="ReplicateCount" form="unqualified"/>
                                    <xsd:element minOccurs="0" nillable="true" name="StatsErrorCode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  <xsd:element minOccurs="0" nillable="true" type="xsd:double" name="RawMean" form="unqualified"/>
                                    <xsd:element minOccurs="0" nillable="true" type="xsd:double" name="Mean" form="unqualified"/>
                                    <xsd:element minOccurs="0" nillable="true" type="xsd:double" name="StdDeviation" form="unqualified"/>
                                    <xsd:element minOccurs="0" nillable="true" type="xsd:double" name="StdError" form="unqualified"/>
                                    <xsd:element minOccurs="0" nillable="true" type="xsd:double" name="CV" form="unqualified"/>
                                    <xsd:element minOccurs="0" nillable="true" type="xsd:double" name="PercentCV" form="unqualified"/>
                                  </xsd:sequenc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MemberWells" form="unqualified">
                          <xsd:complexType>
                            <xsd:sequence minOccurs="0">
                              <xsd:element minOccurs="0" maxOccurs="unbounded" nillable="true" name="MemberWell" form="unqualified">
                                <xsd:complexType>
                                  <xsd:sequence minOccurs="0">
                                    <xsd:element minOccurs="0" nillable="true" name="MWAnalytes" form="unqualified">
                                      <xsd:complexType>
                                        <xsd:sequence minOccurs="0">
                                          <xsd:element minOccurs="0" maxOccurs="unbounded" nillable="true" name="MWAnalyte" form="unqualified">
                                            <xsd:complexType>
                                              <xsd:sequence minOccurs="0">
                                                <xsd:element minOccurs="0" nillable="true" type="xsd:string" name="AnalyteName" form="unqualified"/>
                                                <xsd:element minOccurs="0" nillable="true" name="Reading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Valid" form="unqualified" type="xsd:boolean"/>
                                                        <xsd:attribute name="Code" form="unqualified" type="xsd:integer"/>
                                                        <xsd:attribute name="OutlierTyp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</xsd:sequence>
                                              <xsd:attribute name="RegionNumber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RowNo" form="unqualified" type="xsd:integer"/>
                                  <xsd:attribute name="ColNo" form="unqualified" type="xsd:integer"/>
                                  <xsd:attribute name="Well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type="xsd:string" name="Controls" form="unqualified"/>
            <xsd:element minOccurs="0" nillable="true" type="xsd:string" name="Standards" form="unqualified"/>
            <xsd:element minOccurs="0" nillable="true" name="Unknowns" form="unqualified">
              <xsd:complexType>
                <xsd:sequence minOccurs="0">
                  <xsd:element minOccurs="0" maxOccurs="unbounded" nillable="true" name="Unknown" form="unqualified">
                    <xsd:complexType>
                      <xsd:sequence minOccurs="0">
                        <xsd:element minOccurs="0" nillable="true" type="xsd:string" name="Description" form="unqualified"/>
                        <xsd:element minOccurs="0" nillable="true" type="xsd:string" name="Label" form="unqualified"/>
                        <xsd:element minOccurs="0" nillable="true" type="xsd:double" name="Dilution" form="unqualified"/>
                        <xsd:element minOccurs="0" nillable="true" name="Analytes" form="unqualified">
                          <xsd:complexType>
                            <xsd:sequence minOccurs="0">
                              <xsd:element minOccurs="0" maxOccurs="unbounded" nillable="true" name="Analyte" form="unqualified">
                                <xsd:complexType>
                                  <xsd:sequence minOccurs="0">
                                    <xsd:element minOccurs="0" nillable="true" type="xsd:string" name="AnalyteName" form="unqualified"/>
                                    <xsd:element minOccurs="0" nillable="true" type="xsd:integer" name="ReplicateCount" form="unqualified"/>
                                    <xsd:element minOccurs="0" nillable="true" name="StatsErrorCode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  <xsd:element minOccurs="0" nillable="true" type="xsd:double" name="RawMean" form="unqualified"/>
                                    <xsd:element minOccurs="0" nillable="true" type="xsd:double" name="Mean" form="unqualified"/>
                                    <xsd:element minOccurs="0" nillable="true" type="xsd:double" name="StdDeviation" form="unqualified"/>
                                    <xsd:element minOccurs="0" nillable="true" type="xsd:double" name="StdError" form="unqualified"/>
                                    <xsd:element minOccurs="0" nillable="true" type="xsd:double" name="CV" form="unqualified"/>
                                    <xsd:element minOccurs="0" nillable="true" type="xsd:double" name="PercentCV" form="unqualified"/>
                                    <xsd:element minOccurs="0" nillable="true" name="ObsConc" form="unqualified">
                                      <xsd:complexType>
                                        <xsd:sequence minOccurs="0">
                                          <xsd:element minOccurs="0" nillable="true" type="xsd:double" name="StdDeviation" form="unqualified"/>
                                          <xsd:element minOccurs="0" nillable="true" type="xsd:double" name="StdError" form="unqualified"/>
                                          <xsd:element minOccurs="0" nillable="true" type="xsd:double" name="CV" form="unqualified"/>
                                          <xsd:element minOccurs="0" nillable="true" type="xsd:double" name="PercentCV" form="unqualified"/>
                                        </xsd:sequence>
                                        <xsd:attribute name="RecoveryRange" form="unqualified" type="xsd:string"/>
                                      </xsd:complexType>
                                    </xsd:element>
                                    <xsd:element minOccurs="0" nillable="true" name="ObsConcValidationFlag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</xsd:sequenc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MemberWells" form="unqualified">
                          <xsd:complexType>
                            <xsd:sequence minOccurs="0">
                              <xsd:element minOccurs="0" nillable="true" name="MemberWell" form="unqualified">
                                <xsd:complexType>
                                  <xsd:sequence minOccurs="0">
                                    <xsd:element minOccurs="0" nillable="true" name="MWAnalytes" form="unqualified">
                                      <xsd:complexType>
                                        <xsd:sequence minOccurs="0">
                                          <xsd:element minOccurs="0" maxOccurs="unbounded" nillable="true" name="MWAnalyte" form="unqualified">
                                            <xsd:complexType>
                                              <xsd:sequence minOccurs="0">
                                                <xsd:element minOccurs="0" nillable="true" type="xsd:string" name="AnalyteName" form="unqualified"/>
                                                <xsd:element minOccurs="0" nillable="true" name="Reading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Valid" form="unqualified" type="xsd:boolean"/>
                                                        <xsd:attribute name="Code" form="unqualified" type="xsd:integer"/>
                                                        <xsd:attribute name="OutlierTyp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  <xsd:element minOccurs="0" nillable="true" name="MWObsConc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ReadingOK" form="unqualified" type="xsd:boolean"/>
                                                        <xsd:attribute name="ReadError" form="unqualified" type="xsd:string"/>
                                                        <xsd:attribute name="RecoveryRang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</xsd:sequence>
                                              <xsd:attribute name="RegionNumber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RowNo" form="unqualified" type="xsd:integer"/>
                                  <xsd:attribute name="ColNo" form="unqualified" type="xsd:integer"/>
                                  <xsd:attribute name="Well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Schema ID="Schema12" SchemaRef="Schema11" Namespace="http://www.Bio-Rad.com/XMLschema/2007/Bio-Plex_3">
    <xsd:schema xmlns:xsd="http://www.w3.org/2001/XMLSchema" xmlns:ns0="http://www.Bio-Rad.com/XMLschema/2007/Bio-Plex_3" xmlns="" targetNamespace="http://www.Bio-Rad.com/XMLschema/2007/Bio-Plex_3">
      <xsd:import/>
      <xsd:element nillable="true" name="BioPlexManager">
        <xsd:complexType>
          <xsd:sequence minOccurs="0">
            <xsd:element minOccurs="0" ref="AuthorName"/>
            <xsd:element minOccurs="0" ref="NativeDocumentName"/>
            <xsd:element minOccurs="0" ref="NativeDocumentLocation"/>
            <xsd:element minOccurs="0" ref="Description"/>
            <xsd:element minOccurs="0" ref="PlateDimensions"/>
            <xsd:element minOccurs="0" ref="Wells"/>
            <xsd:element minOccurs="0" ref="NormalizationSettings"/>
            <xsd:element minOccurs="0" ref="StandardCurves"/>
            <xsd:element minOccurs="0" ref="Samples"/>
          </xsd:sequence>
          <xsd:attribute name="BioPlexManagerVersion" form="unqualified" type="xsd:string"/>
        </xsd:complexType>
      </xsd:element>
    </xsd:schema>
  </Schema>
  <Schema ID="Schema13">
    <xsd:schema xmlns:xsd="http://www.w3.org/2001/XMLSchema" xmlns="">
      <xsd:element nillable="true" type="xsd:string" name="AuthorName"/>
      <xsd:element nillable="true" type="xsd:string" name="NativeDocumentName"/>
      <xsd:element nillable="true" type="xsd:string" name="NativeDocumentLocation"/>
      <xsd:element nillable="true" type="xsd:string" name="Description"/>
      <xsd:element nillable="true" name="PlateDimensions">
        <xsd:complexType>
          <xsd:attribute name="Columns" form="unqualified" type="xsd:integer"/>
          <xsd:attribute name="Rows" form="unqualified" type="xsd:integer"/>
          <xsd:attribute name="TotalWells" form="unqualified" type="xsd:integer"/>
        </xsd:complexType>
      </xsd:element>
      <xsd:element nillable="true" name="Wells">
        <xsd:complexType>
          <xsd:sequence minOccurs="0">
            <xsd:element minOccurs="0" maxOccurs="unbounded" nillable="true" name="Well" form="unqualified">
              <xsd:complexType>
                <xsd:all>
                  <xsd:element minOccurs="0" nillable="true" type="xsd:string" name="PlateID" form="unqualified"/>
                  <xsd:element minOccurs="0" nillable="true" type="xsd:string" name="User" form="unqualified"/>
                  <xsd:element minOccurs="0" nillable="true" type="xsd:dateTime" name="AcquisitionTime" form="unqualified"/>
                  <xsd:element minOccurs="0" nillable="true" name="RunConditions" form="unqualified">
                    <xsd:complexType>
                      <xsd:sequence minOccurs="0">
                        <xsd:element minOccurs="0" nillable="true" name="Platform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FlowRate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AirPressur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SheathPressur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Board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DD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1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2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DD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1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2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HighVoltag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type="xsd:integer" name="DDGain" form="unqualified"/>
                        <xsd:element minOccurs="0" nillable="true" type="xsd:integer" name="CL1Gain" form="unqualified"/>
                        <xsd:element minOccurs="0" nillable="true" type="xsd:integer" name="CL2Gain" form="unqualified"/>
                        <xsd:element minOccurs="0" nillable="true" type="xsd:integer" name="RP1Gain" form="unqualified"/>
                      </xsd:sequence>
                    </xsd:complexType>
                  </xsd:element>
                  <xsd:element minOccurs="0" nillable="true" name="RunSettings" form="unqualified">
                    <xsd:complexType>
                      <xsd:sequence minOccurs="0">
                        <xsd:element minOccurs="0" nillable="true" name="SampleVolume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StopReadingCriteria" form="unqualified">
                          <xsd:complexType>
                            <xsd:simpleContent>
                              <xsd:extension base="xsd:string">
                                <xsd:attribute name="BeadCount" form="unqualified" type="xsd:integer"/>
                                <xsd:attribute name="BeadCountIn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RP1VoltagePMT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BeadMap" form="unqualified">
                          <xsd:complexType>
                            <xsd:simpleContent>
                              <xsd:extension base="xsd:string">
                                <xsd:attribute name="Code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RegionsOfInterest" form="unqualified">
                          <xsd:complexType>
                            <xsd:sequence minOccurs="0">
                              <xsd:element minOccurs="0" maxOccurs="unbounded" nillable="true" name="Region" form="unqualified">
                                <xsd:complexTyp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OriginalDDGates" form="unqualified">
                          <xsd:complexType>
                            <xsd:attribute name="Low" form="unqualified" type="xsd:integer"/>
                            <xsd:attribute name="High" form="unqualified" type="xsd:integer"/>
                          </xsd:complexType>
                        </xsd:element>
                        <xsd:element minOccurs="0" nillable="true" name="RP1Gates" form="unqualified">
                          <xsd:complexType>
                            <xsd:attribute name="Low" form="unqualified" type="xsd:integer"/>
                            <xsd:attribute name="High" form="unqualified" type="xsd:integer"/>
                          </xsd:complexType>
                        </xsd:element>
                        <xsd:element minOccurs="0" nillable="true" name="PlatformTarget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  <xsd:attribute name="TempControlSet" form="unqualified" type="xsd:boolean"/>
                              </xsd:extension>
                            </xsd:simpleContent>
                          </xsd:complexType>
                        </xsd:element>
                        <xsd:element minOccurs="0" nillable="true" name="SampleTimeout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type="xsd:integer" name="RP1PMTTarget" form="unqualified"/>
                        <xsd:element minOccurs="0" nillable="true" type="xsd:boolean" name="WellRerun" form="unqualified"/>
                      </xsd:sequence>
                    </xsd:complexType>
                  </xsd:element>
                  <xsd:element minOccurs="0" nillable="true" name="MachineInfo" form="unqualified">
                    <xsd:complexType>
                      <xsd:sequence minOccurs="0">
                        <xsd:element minOccurs="0" nillable="true" type="xsd:string" name="MicroControllerVersion" form="unqualified"/>
                        <xsd:element minOccurs="0" nillable="true" type="xsd:string" name="DSPVersion" form="unqualified"/>
                        <xsd:element minOccurs="0" nillable="true" type="xsd:string" name="XYPlatformVersion" form="unqualified"/>
                        <xsd:element minOccurs="0" nillable="true" type="xsd:string" name="SerialNumber" form="unqualified"/>
                        <xsd:element minOccurs="0" nillable="true" type="xsd:string" name="XYPlatformSerialNumber" form="unqualified"/>
                      </xsd:sequence>
                    </xsd:complexType>
                  </xsd:element>
                  <xsd:element minOccurs="0" nillable="true" name="ExternalSWInfo" form="unqualified">
                    <xsd:complexType>
                      <xsd:sequence minOccurs="0">
                        <xsd:element minOccurs="0" nillable="true" type="xsd:string" name="SoftwareVersion" form="unqualified"/>
                        <xsd:element minOccurs="0" nillable="true" type="xsd:string" name="LxrLibVersion" form="unqualified"/>
                      </xsd:sequence>
                    </xsd:complexType>
                  </xsd:element>
                  <xsd:element minOccurs="0" nillable="true" type="xsd:integer" name="TotalEvents" form="unqualified"/>
                  <xsd:element minOccurs="0" nillable="true" type="xsd:integer" name="TotalGatedEvents" form="unqualified"/>
                  <xsd:element minOccurs="0" nillable="true" type="xsd:integer" name="TotalRegionEventCount" form="unqualified"/>
                  <xsd:element minOccurs="0" nillable="true" name="BeadRegions" form="unqualified">
                    <xsd:complexType>
                      <xsd:sequence minOccurs="0">
                        <xsd:element minOccurs="0" maxOccurs="unbounded" nillable="true" name="BeadRegion" form="unqualified">
                          <xsd:complexType>
                            <xsd:sequence minOccurs="0">
                              <xsd:element minOccurs="0" nillable="true" type="xsd:integer" name="RegionCount" form="unqualified"/>
                              <xsd:element minOccurs="0" nillable="true" type="xsd:double" name="Median" form="unqualified"/>
                              <xsd:element minOccurs="0" nillable="true" type="xsd:double" name="Mean" form="unqualified"/>
                              <xsd:element minOccurs="0" nillable="true" type="xsd:double" name="CV" form="unqualified"/>
                              <xsd:element minOccurs="0" nillable="true" type="xsd:double" name="StdDev" form="unqualified"/>
                              <xsd:element minOccurs="0" nillable="true" type="xsd:double" name="StdErr" form="unqualified"/>
                              <xsd:element minOccurs="0" nillable="true" type="xsd:double" name="TrimmedMean" form="unqualified"/>
                              <xsd:element minOccurs="0" nillable="true" type="xsd:double" name="TrimmedCV" form="unqualified"/>
                              <xsd:element minOccurs="0" nillable="true" type="xsd:double" name="TrimmedStdDev" form="unqualified"/>
                            </xsd:sequence>
                            <xsd:attribute name="RegionNumber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BeadEventData" form="unqualified">
                    <xsd:complexType>
                      <xsd:simpleContent>
                        <xsd:extension base="xsd:string">
                          <xsd:attribute name="Events" form="unqualified" type="xsd:integer"/>
                          <xsd:attribute name="NumberColumns" form="unqualified" type="xsd:integer"/>
                          <xsd:attribute name="Column_1" form="unqualified" type="xsd:string"/>
                          <xsd:attribute name="Column_2" form="unqualified" type="xsd:string"/>
                          <xsd:attribute name="Column_3" form="unqualified" type="xsd:string"/>
                          <xsd:attribute name="Column_4" form="unqualified" type="xsd:string"/>
                          <xsd:attribute name="Column_5" form="unqualified" type="xsd:string"/>
                        </xsd:extension>
                      </xsd:simpleContent>
                    </xsd:complexType>
                  </xsd:element>
                  <xsd:element minOccurs="0" nillable="true" name="SamplingErrors" form="unqualified">
                    <xsd:complexType>
                      <xsd:sequence minOccurs="0">
                        <xsd:element minOccurs="0" nillable="true" name="Error" form="unqualified">
                          <xsd:complexType>
                            <xsd:simpleContent>
                              <xsd:extension base="xsd:string">
                                <xsd:attribute name="Code" form="unqualified" type="xsd:integer"/>
                              </xsd:extension>
                            </xsd:simpleContent>
                          </xsd:complexType>
                        </xsd:element>
                      </xsd:sequence>
                    </xsd:complexType>
                  </xsd:element>
                </xsd:all>
                <xsd:attribute name="RowNo" form="unqualified" type="xsd:integer"/>
                <xsd:attribute name="ColNo" form="unqualified" type="xsd:integer"/>
                <xsd:attribute name="WellNo" form="unqualified" type="xsd:integer"/>
              </xsd:complexType>
            </xsd:element>
          </xsd:sequence>
        </xsd:complexType>
      </xsd:element>
      <xsd:element nillable="true" name="NormalizationSettings">
        <xsd:complexType>
          <xsd:sequence minOccurs="0">
            <xsd:element minOccurs="0" nillable="true" type="xsd:string" name="InternalCtrls" form="unqualified"/>
            <xsd:element minOccurs="0" nillable="true" type="xsd:string" name="ExternalCtrl" form="unqualified"/>
            <xsd:element minOccurs="0" nillable="true" type="xsd:boolean" name="UsingNormFIForConcCalcs" form="unqualified"/>
          </xsd:sequence>
          <xsd:attribute name="NormalizationOn" form="unqualified" type="xsd:boolean"/>
        </xsd:complexType>
      </xsd:element>
      <xsd:element nillable="true" name="StandardCurves">
        <xsd:complexType>
          <xsd:sequence minOccurs="0">
            <xsd:element minOccurs="0" nillable="true" name="Interpolators" form="unqualified">
              <xsd:complexType>
                <xsd:sequence minOccurs="0">
                  <xsd:element minOccurs="0" maxOccurs="unbounded" nillable="true" name="Interpolator" form="unqualified">
                    <xsd:complexType>
                      <xsd:sequence minOccurs="0">
                        <xsd:element minOccurs="0" nillable="true" type="xsd:string" name="AnalyteName" form="unqualified"/>
                        <xsd:element minOccurs="0" nillable="true" type="xsd:string" name="ConcentrationUnits" form="unqualified"/>
                        <xsd:element minOccurs="0" nillable="true" name="RecoveryRange" form="unqualified">
                          <xsd:complexType>
                            <xsd:attribute name="Unit" form="unqualified" type="xsd:string"/>
                            <xsd:attribute name="Min" form="unqualified" type="xsd:integer"/>
                            <xsd:attribute name="Max" form="unqualified" type="xsd:integer"/>
                          </xsd:complexType>
                        </xsd:element>
                        <xsd:element minOccurs="0" nillable="true" name="Regression" form="unqualified">
                          <xsd:complexType>
                            <xsd:simpleContent>
                              <xsd:extension base="xsd:string">
                                <xsd:attribute name="Type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LogisticWeighting" form="unqualified">
                          <xsd:complexType>
                            <xsd:sequence minOccurs="0">
                              <xsd:element minOccurs="0" nillable="true" type="xsd:string" name="LogisticWeightingModel" form="unqualified"/>
                              <xsd:element minOccurs="0" nillable="true" name="LogisticWeightingCoefficientA" form="unqualified">
                                <xsd:complexType>
                                  <xsd:simpleContent>
                                    <xsd:extension base="xsd:double">
                                      <xsd:attribute name="AutoCalc" form="unqualified" type="xsd:boolean"/>
                                    </xsd:extension>
                                  </xsd:simpleContent>
                                </xsd:complexType>
                              </xsd:element>
                              <xsd:element minOccurs="0" nillable="true" type="xsd:double" name="LogisticWeightingCoefficientB" form="unqualified"/>
                            </xsd:sequence>
                          </xsd:complexType>
                        </xsd:element>
                      </xsd:sequence>
                      <xsd:attribute name="RegionNumber" form="unqualified" type="xsd:integer"/>
                      <xsd:attribute name="External" form="unqualified" type="xsd:boolean"/>
                    </xsd:complexType>
                  </xsd:element>
                </xsd:sequence>
              </xsd:complexType>
            </xsd:element>
          </xsd:sequence>
        </xsd:complexType>
      </xsd:element>
      <xsd:element nillable="true" name="Samples">
        <xsd:complexType>
          <xsd:sequence minOccurs="0">
            <xsd:element minOccurs="0" nillable="true" type="xsd:string" name="Blanks" form="unqualified"/>
            <xsd:element minOccurs="0" nillable="true" type="xsd:string" name="Controls" form="unqualified"/>
            <xsd:element minOccurs="0" nillable="true" type="xsd:string" name="Standards" form="unqualified"/>
            <xsd:element minOccurs="0" nillable="true" name="Unknowns" form="unqualified">
              <xsd:complexType>
                <xsd:sequence minOccurs="0">
                  <xsd:element minOccurs="0" maxOccurs="unbounded" nillable="true" name="Unknown" form="unqualified">
                    <xsd:complexType>
                      <xsd:sequence minOccurs="0">
                        <xsd:element minOccurs="0" nillable="true" type="xsd:string" name="Description" form="unqualified"/>
                        <xsd:element minOccurs="0" nillable="true" type="xsd:string" name="Label" form="unqualified"/>
                        <xsd:element minOccurs="0" nillable="true" type="xsd:double" name="Dilution" form="unqualified"/>
                        <xsd:element minOccurs="0" nillable="true" name="Analytes" form="unqualified">
                          <xsd:complexType>
                            <xsd:sequence minOccurs="0">
                              <xsd:element minOccurs="0" maxOccurs="unbounded" nillable="true" name="Analyte" form="unqualified">
                                <xsd:complexType>
                                  <xsd:sequence minOccurs="0">
                                    <xsd:element minOccurs="0" nillable="true" type="xsd:string" name="AnalyteName" form="unqualified"/>
                                    <xsd:element minOccurs="0" nillable="true" type="xsd:integer" name="ReplicateCount" form="unqualified"/>
                                    <xsd:element minOccurs="0" nillable="true" name="StatsErrorCode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  <xsd:element minOccurs="0" nillable="true" type="xsd:double" name="RawMean" form="unqualified"/>
                                    <xsd:element minOccurs="0" nillable="true" type="xsd:double" name="Mean" form="unqualified"/>
                                    <xsd:element minOccurs="0" nillable="true" type="xsd:double" name="StdDeviation" form="unqualified"/>
                                    <xsd:element minOccurs="0" nillable="true" type="xsd:double" name="StdError" form="unqualified"/>
                                    <xsd:element minOccurs="0" nillable="true" type="xsd:double" name="CV" form="unqualified"/>
                                    <xsd:element minOccurs="0" nillable="true" type="xsd:double" name="PercentCV" form="unqualified"/>
                                    <xsd:element minOccurs="0" nillable="true" name="ObsConc" form="unqualified">
                                      <xsd:complexType>
                                        <xsd:sequence minOccurs="0">
                                          <xsd:element minOccurs="0" nillable="true" type="xsd:double" name="StdDeviation" form="unqualified"/>
                                          <xsd:element minOccurs="0" nillable="true" type="xsd:double" name="StdError" form="unqualified"/>
                                          <xsd:element minOccurs="0" nillable="true" type="xsd:double" name="CV" form="unqualified"/>
                                          <xsd:element minOccurs="0" nillable="true" type="xsd:double" name="PercentCV" form="unqualified"/>
                                        </xsd:sequence>
                                        <xsd:attribute name="RecoveryRange" form="unqualified" type="xsd:string"/>
                                      </xsd:complexType>
                                    </xsd:element>
                                    <xsd:element minOccurs="0" nillable="true" name="ObsConcValidationFlag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</xsd:sequenc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MemberWells" form="unqualified">
                          <xsd:complexType>
                            <xsd:sequence minOccurs="0">
                              <xsd:element minOccurs="0" nillable="true" name="MemberWell" form="unqualified">
                                <xsd:complexType>
                                  <xsd:sequence minOccurs="0">
                                    <xsd:element minOccurs="0" nillable="true" name="MWAnalytes" form="unqualified">
                                      <xsd:complexType>
                                        <xsd:sequence minOccurs="0">
                                          <xsd:element minOccurs="0" maxOccurs="unbounded" nillable="true" name="MWAnalyte" form="unqualified">
                                            <xsd:complexType>
                                              <xsd:sequence minOccurs="0">
                                                <xsd:element minOccurs="0" nillable="true" type="xsd:string" name="AnalyteName" form="unqualified"/>
                                                <xsd:element minOccurs="0" nillable="true" name="Reading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Valid" form="unqualified" type="xsd:boolean"/>
                                                        <xsd:attribute name="Code" form="unqualified" type="xsd:integer"/>
                                                        <xsd:attribute name="OutlierTyp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  <xsd:element minOccurs="0" nillable="true" name="MWObsConc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ReadingOK" form="unqualified" type="xsd:boolean"/>
                                                        <xsd:attribute name="ReadError" form="unqualified" type="xsd:string"/>
                                                        <xsd:attribute name="RecoveryRang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</xsd:sequence>
                                              <xsd:attribute name="RegionNumber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RowNo" form="unqualified" type="xsd:integer"/>
                                  <xsd:attribute name="ColNo" form="unqualified" type="xsd:integer"/>
                                  <xsd:attribute name="Well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Schema ID="Schema14" SchemaRef="Schema13" Namespace="http://www.Bio-Rad.com/XMLschema/2007/Bio-Plex_3">
    <xsd:schema xmlns:xsd="http://www.w3.org/2001/XMLSchema" xmlns:ns0="http://www.Bio-Rad.com/XMLschema/2007/Bio-Plex_3" xmlns="" targetNamespace="http://www.Bio-Rad.com/XMLschema/2007/Bio-Plex_3">
      <xsd:import/>
      <xsd:element nillable="true" name="BioPlexManager">
        <xsd:complexType>
          <xsd:sequence minOccurs="0">
            <xsd:element minOccurs="0" ref="AuthorName"/>
            <xsd:element minOccurs="0" ref="NativeDocumentName"/>
            <xsd:element minOccurs="0" ref="NativeDocumentLocation"/>
            <xsd:element minOccurs="0" ref="Description"/>
            <xsd:element minOccurs="0" ref="PlateDimensions"/>
            <xsd:element minOccurs="0" ref="Wells"/>
            <xsd:element minOccurs="0" ref="NormalizationSettings"/>
            <xsd:element minOccurs="0" ref="StandardCurves"/>
            <xsd:element minOccurs="0" ref="Samples"/>
          </xsd:sequence>
          <xsd:attribute name="BioPlexManagerVersion" form="unqualified" type="xsd:string"/>
        </xsd:complexType>
      </xsd:element>
    </xsd:schema>
  </Schema>
  <Schema ID="Schema15">
    <xsd:schema xmlns:xsd="http://www.w3.org/2001/XMLSchema" xmlns="">
      <xsd:element nillable="true" type="xsd:string" name="AuthorName"/>
      <xsd:element nillable="true" type="xsd:string" name="NativeDocumentName"/>
      <xsd:element nillable="true" type="xsd:string" name="NativeDocumentLocation"/>
      <xsd:element nillable="true" type="xsd:string" name="Description"/>
      <xsd:element nillable="true" name="PlateDimensions">
        <xsd:complexType>
          <xsd:attribute name="Columns" form="unqualified" type="xsd:integer"/>
          <xsd:attribute name="Rows" form="unqualified" type="xsd:integer"/>
          <xsd:attribute name="TotalWells" form="unqualified" type="xsd:integer"/>
        </xsd:complexType>
      </xsd:element>
      <xsd:element nillable="true" name="Wells">
        <xsd:complexType>
          <xsd:sequence minOccurs="0">
            <xsd:element minOccurs="0" maxOccurs="unbounded" nillable="true" name="Well" form="unqualified">
              <xsd:complexType>
                <xsd:sequence minOccurs="0">
                  <xsd:element minOccurs="0" nillable="true" type="xsd:string" name="PlateID" form="unqualified"/>
                  <xsd:element minOccurs="0" nillable="true" type="xsd:string" name="User" form="unqualified"/>
                  <xsd:element minOccurs="0" nillable="true" type="xsd:dateTime" name="AcquisitionTime" form="unqualified"/>
                  <xsd:element minOccurs="0" nillable="true" name="RunConditions" form="unqualified">
                    <xsd:complexType>
                      <xsd:sequence minOccurs="0">
                        <xsd:element minOccurs="0" nillable="true" name="Platform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FlowRate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AirPressur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SheathPressur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Board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DD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1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2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DD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1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2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HighVoltag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type="xsd:integer" name="DDGain" form="unqualified"/>
                        <xsd:element minOccurs="0" nillable="true" type="xsd:integer" name="CL1Gain" form="unqualified"/>
                        <xsd:element minOccurs="0" nillable="true" type="xsd:integer" name="CL2Gain" form="unqualified"/>
                        <xsd:element minOccurs="0" nillable="true" type="xsd:integer" name="RP1Gain" form="unqualified"/>
                      </xsd:sequence>
                    </xsd:complexType>
                  </xsd:element>
                  <xsd:element minOccurs="0" nillable="true" name="RunSettings" form="unqualified">
                    <xsd:complexType>
                      <xsd:sequence minOccurs="0">
                        <xsd:element minOccurs="0" nillable="true" name="SampleVolume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StopReadingCriteria" form="unqualified">
                          <xsd:complexType>
                            <xsd:simpleContent>
                              <xsd:extension base="xsd:string">
                                <xsd:attribute name="BeadCount" form="unqualified" type="xsd:integer"/>
                                <xsd:attribute name="BeadCountIn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RP1VoltagePMT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BeadMap" form="unqualified">
                          <xsd:complexType>
                            <xsd:simpleContent>
                              <xsd:extension base="xsd:string">
                                <xsd:attribute name="Code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RegionsOfInterest" form="unqualified">
                          <xsd:complexType>
                            <xsd:sequence minOccurs="0">
                              <xsd:element minOccurs="0" maxOccurs="unbounded" nillable="true" name="Region" form="unqualified">
                                <xsd:complexTyp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OriginalDDGates" form="unqualified">
                          <xsd:complexType>
                            <xsd:attribute name="Low" form="unqualified" type="xsd:integer"/>
                            <xsd:attribute name="High" form="unqualified" type="xsd:integer"/>
                          </xsd:complexType>
                        </xsd:element>
                        <xsd:element minOccurs="0" nillable="true" name="RP1Gates" form="unqualified">
                          <xsd:complexType>
                            <xsd:attribute name="Low" form="unqualified" type="xsd:integer"/>
                            <xsd:attribute name="High" form="unqualified" type="xsd:integer"/>
                          </xsd:complexType>
                        </xsd:element>
                        <xsd:element minOccurs="0" nillable="true" name="PlatformTarget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  <xsd:attribute name="TempControlSet" form="unqualified" type="xsd:boolean"/>
                              </xsd:extension>
                            </xsd:simpleContent>
                          </xsd:complexType>
                        </xsd:element>
                        <xsd:element minOccurs="0" nillable="true" name="SampleTimeout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type="xsd:integer" name="RP1PMTTarget" form="unqualified"/>
                        <xsd:element minOccurs="0" nillable="true" type="xsd:boolean" name="WellRerun" form="unqualified"/>
                      </xsd:sequence>
                    </xsd:complexType>
                  </xsd:element>
                  <xsd:element minOccurs="0" nillable="true" name="MachineInfo" form="unqualified">
                    <xsd:complexType>
                      <xsd:sequence minOccurs="0">
                        <xsd:element minOccurs="0" nillable="true" type="xsd:string" name="MicroControllerVersion" form="unqualified"/>
                        <xsd:element minOccurs="0" nillable="true" type="xsd:string" name="DSPVersion" form="unqualified"/>
                        <xsd:element minOccurs="0" nillable="true" type="xsd:string" name="XYPlatformVersion" form="unqualified"/>
                        <xsd:element minOccurs="0" nillable="true" type="xsd:string" name="SerialNumber" form="unqualified"/>
                        <xsd:element minOccurs="0" nillable="true" type="xsd:string" name="XYPlatformSerialNumber" form="unqualified"/>
                      </xsd:sequence>
                    </xsd:complexType>
                  </xsd:element>
                  <xsd:element minOccurs="0" nillable="true" name="ExternalSWInfo" form="unqualified">
                    <xsd:complexType>
                      <xsd:sequence minOccurs="0">
                        <xsd:element minOccurs="0" nillable="true" type="xsd:string" name="SoftwareVersion" form="unqualified"/>
                        <xsd:element minOccurs="0" nillable="true" type="xsd:string" name="LxrLibVersion" form="unqualified"/>
                      </xsd:sequence>
                    </xsd:complexType>
                  </xsd:element>
                  <xsd:element minOccurs="0" nillable="true" type="xsd:integer" name="TotalEvents" form="unqualified"/>
                  <xsd:element minOccurs="0" nillable="true" type="xsd:integer" name="TotalGatedEvents" form="unqualified"/>
                  <xsd:element minOccurs="0" nillable="true" type="xsd:integer" name="TotalRegionEventCount" form="unqualified"/>
                  <xsd:element minOccurs="0" nillable="true" name="BeadRegions" form="unqualified">
                    <xsd:complexType>
                      <xsd:sequence minOccurs="0">
                        <xsd:element minOccurs="0" maxOccurs="unbounded" nillable="true" name="BeadRegion" form="unqualified">
                          <xsd:complexType>
                            <xsd:sequence minOccurs="0">
                              <xsd:element minOccurs="0" nillable="true" type="xsd:integer" name="RegionCount" form="unqualified"/>
                              <xsd:element minOccurs="0" nillable="true" type="xsd:double" name="Median" form="unqualified"/>
                              <xsd:element minOccurs="0" nillable="true" type="xsd:double" name="Mean" form="unqualified"/>
                              <xsd:element minOccurs="0" nillable="true" type="xsd:double" name="CV" form="unqualified"/>
                              <xsd:element minOccurs="0" nillable="true" type="xsd:double" name="StdDev" form="unqualified"/>
                              <xsd:element minOccurs="0" nillable="true" type="xsd:double" name="StdErr" form="unqualified"/>
                              <xsd:element minOccurs="0" nillable="true" type="xsd:double" name="TrimmedMean" form="unqualified"/>
                              <xsd:element minOccurs="0" nillable="true" type="xsd:double" name="TrimmedCV" form="unqualified"/>
                              <xsd:element minOccurs="0" nillable="true" type="xsd:double" name="TrimmedStdDev" form="unqualified"/>
                            </xsd:sequence>
                            <xsd:attribute name="RegionNumber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BeadEventData" form="unqualified">
                    <xsd:complexType>
                      <xsd:simpleContent>
                        <xsd:extension base="xsd:string">
                          <xsd:attribute name="Events" form="unqualified" type="xsd:integer"/>
                          <xsd:attribute name="NumberColumns" form="unqualified" type="xsd:integer"/>
                          <xsd:attribute name="Column_1" form="unqualified" type="xsd:string"/>
                          <xsd:attribute name="Column_2" form="unqualified" type="xsd:string"/>
                          <xsd:attribute name="Column_3" form="unqualified" type="xsd:string"/>
                          <xsd:attribute name="Column_4" form="unqualified" type="xsd:string"/>
                          <xsd:attribute name="Column_5" form="unqualified" type="xsd:string"/>
                        </xsd:extension>
                      </xsd:simpleContent>
                    </xsd:complexType>
                  </xsd:element>
                </xsd:sequence>
                <xsd:attribute name="RowNo" form="unqualified" type="xsd:integer"/>
                <xsd:attribute name="ColNo" form="unqualified" type="xsd:integer"/>
                <xsd:attribute name="WellNo" form="unqualified" type="xsd:integer"/>
              </xsd:complexType>
            </xsd:element>
          </xsd:sequence>
        </xsd:complexType>
      </xsd:element>
      <xsd:element nillable="true" name="NormalizationSettings">
        <xsd:complexType>
          <xsd:sequence minOccurs="0">
            <xsd:element minOccurs="0" nillable="true" type="xsd:string" name="InternalCtrls" form="unqualified"/>
            <xsd:element minOccurs="0" nillable="true" type="xsd:string" name="ExternalCtrl" form="unqualified"/>
            <xsd:element minOccurs="0" nillable="true" type="xsd:boolean" name="UsingNormFIForConcCalcs" form="unqualified"/>
          </xsd:sequence>
          <xsd:attribute name="NormalizationOn" form="unqualified" type="xsd:boolean"/>
        </xsd:complexType>
      </xsd:element>
      <xsd:element nillable="true" name="StandardCurves">
        <xsd:complexType>
          <xsd:sequence minOccurs="0">
            <xsd:element minOccurs="0" nillable="true" name="Interpolators" form="unqualified">
              <xsd:complexType>
                <xsd:sequence minOccurs="0">
                  <xsd:element minOccurs="0" maxOccurs="unbounded" nillable="true" name="Interpolator" form="unqualified">
                    <xsd:complexType>
                      <xsd:sequence minOccurs="0">
                        <xsd:element minOccurs="0" nillable="true" type="xsd:string" name="AnalyteName" form="unqualified"/>
                        <xsd:element minOccurs="0" nillable="true" type="xsd:string" name="ConcentrationUnits" form="unqualified"/>
                        <xsd:element minOccurs="0" nillable="true" name="RecoveryRange" form="unqualified">
                          <xsd:complexType>
                            <xsd:attribute name="Unit" form="unqualified" type="xsd:string"/>
                            <xsd:attribute name="Min" form="unqualified" type="xsd:integer"/>
                            <xsd:attribute name="Max" form="unqualified" type="xsd:integer"/>
                          </xsd:complexType>
                        </xsd:element>
                        <xsd:element minOccurs="0" nillable="true" name="Regression" form="unqualified">
                          <xsd:complexType>
                            <xsd:simpleContent>
                              <xsd:extension base="xsd:string">
                                <xsd:attribute name="Type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LogisticWeighting" form="unqualified">
                          <xsd:complexType>
                            <xsd:sequence minOccurs="0">
                              <xsd:element minOccurs="0" nillable="true" type="xsd:string" name="LogisticWeightingModel" form="unqualified"/>
                              <xsd:element minOccurs="0" nillable="true" name="LogisticWeightingCoefficientA" form="unqualified">
                                <xsd:complexType>
                                  <xsd:simpleContent>
                                    <xsd:extension base="xsd:double">
                                      <xsd:attribute name="AutoCalc" form="unqualified" type="xsd:boolean"/>
                                    </xsd:extension>
                                  </xsd:simpleContent>
                                </xsd:complexType>
                              </xsd:element>
                              <xsd:element minOccurs="0" nillable="true" type="xsd:double" name="LogisticWeightingCoefficientB" form="unqualified"/>
                            </xsd:sequence>
                          </xsd:complexType>
                        </xsd:element>
                      </xsd:sequence>
                      <xsd:attribute name="RegionNumber" form="unqualified" type="xsd:integer"/>
                      <xsd:attribute name="External" form="unqualified" type="xsd:boolean"/>
                    </xsd:complexType>
                  </xsd:element>
                </xsd:sequence>
              </xsd:complexType>
            </xsd:element>
          </xsd:sequence>
        </xsd:complexType>
      </xsd:element>
      <xsd:element nillable="true" name="Samples">
        <xsd:complexType>
          <xsd:sequence minOccurs="0">
            <xsd:element minOccurs="0" nillable="true" type="xsd:string" name="Blanks" form="unqualified"/>
            <xsd:element minOccurs="0" nillable="true" type="xsd:string" name="Controls" form="unqualified"/>
            <xsd:element minOccurs="0" nillable="true" type="xsd:string" name="Standards" form="unqualified"/>
            <xsd:element minOccurs="0" nillable="true" name="Unknowns" form="unqualified">
              <xsd:complexType>
                <xsd:sequence minOccurs="0">
                  <xsd:element minOccurs="0" maxOccurs="unbounded" nillable="true" name="Unknown" form="unqualified">
                    <xsd:complexType>
                      <xsd:sequence minOccurs="0">
                        <xsd:element minOccurs="0" nillable="true" type="xsd:string" name="Description" form="unqualified"/>
                        <xsd:element minOccurs="0" nillable="true" type="xsd:string" name="Label" form="unqualified"/>
                        <xsd:element minOccurs="0" nillable="true" type="xsd:double" name="Dilution" form="unqualified"/>
                        <xsd:element minOccurs="0" nillable="true" name="Analytes" form="unqualified">
                          <xsd:complexType>
                            <xsd:sequence minOccurs="0">
                              <xsd:element minOccurs="0" maxOccurs="unbounded" nillable="true" name="Analyte" form="unqualified">
                                <xsd:complexType>
                                  <xsd:sequence minOccurs="0">
                                    <xsd:element minOccurs="0" nillable="true" type="xsd:string" name="AnalyteName" form="unqualified"/>
                                    <xsd:element minOccurs="0" nillable="true" type="xsd:integer" name="ReplicateCount" form="unqualified"/>
                                    <xsd:element minOccurs="0" nillable="true" name="StatsErrorCode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  <xsd:element minOccurs="0" nillable="true" type="xsd:double" name="RawMean" form="unqualified"/>
                                    <xsd:element minOccurs="0" nillable="true" type="xsd:double" name="Mean" form="unqualified"/>
                                    <xsd:element minOccurs="0" nillable="true" type="xsd:double" name="StdDeviation" form="unqualified"/>
                                    <xsd:element minOccurs="0" nillable="true" type="xsd:double" name="StdError" form="unqualified"/>
                                    <xsd:element minOccurs="0" nillable="true" type="xsd:double" name="CV" form="unqualified"/>
                                    <xsd:element minOccurs="0" nillable="true" type="xsd:double" name="PercentCV" form="unqualified"/>
                                    <xsd:element minOccurs="0" nillable="true" name="ObsConc" form="unqualified">
                                      <xsd:complexType>
                                        <xsd:sequence minOccurs="0">
                                          <xsd:element minOccurs="0" nillable="true" type="xsd:double" name="StdDeviation" form="unqualified"/>
                                          <xsd:element minOccurs="0" nillable="true" type="xsd:double" name="StdError" form="unqualified"/>
                                          <xsd:element minOccurs="0" nillable="true" type="xsd:double" name="CV" form="unqualified"/>
                                          <xsd:element minOccurs="0" nillable="true" type="xsd:double" name="PercentCV" form="unqualified"/>
                                        </xsd:sequence>
                                        <xsd:attribute name="RecoveryRange" form="unqualified" type="xsd:string"/>
                                      </xsd:complexType>
                                    </xsd:element>
                                    <xsd:element minOccurs="0" nillable="true" name="ObsConcValidationFlag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</xsd:sequenc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MemberWells" form="unqualified">
                          <xsd:complexType>
                            <xsd:sequence minOccurs="0">
                              <xsd:element minOccurs="0" nillable="true" name="MemberWell" form="unqualified">
                                <xsd:complexType>
                                  <xsd:sequence minOccurs="0">
                                    <xsd:element minOccurs="0" nillable="true" name="MWAnalytes" form="unqualified">
                                      <xsd:complexType>
                                        <xsd:sequence minOccurs="0">
                                          <xsd:element minOccurs="0" maxOccurs="unbounded" nillable="true" name="MWAnalyte" form="unqualified">
                                            <xsd:complexType>
                                              <xsd:sequence minOccurs="0">
                                                <xsd:element minOccurs="0" nillable="true" type="xsd:string" name="AnalyteName" form="unqualified"/>
                                                <xsd:element minOccurs="0" nillable="true" name="Reading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Valid" form="unqualified" type="xsd:boolean"/>
                                                        <xsd:attribute name="Code" form="unqualified" type="xsd:integer"/>
                                                        <xsd:attribute name="OutlierTyp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  <xsd:element minOccurs="0" nillable="true" name="MWObsConc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ReadingOK" form="unqualified" type="xsd:boolean"/>
                                                        <xsd:attribute name="ReadError" form="unqualified" type="xsd:string"/>
                                                        <xsd:attribute name="RecoveryRang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</xsd:sequence>
                                              <xsd:attribute name="RegionNumber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RowNo" form="unqualified" type="xsd:integer"/>
                                  <xsd:attribute name="ColNo" form="unqualified" type="xsd:integer"/>
                                  <xsd:attribute name="Well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Schema ID="Schema16" SchemaRef="Schema15" Namespace="http://www.Bio-Rad.com/XMLschema/2007/Bio-Plex_3">
    <xsd:schema xmlns:xsd="http://www.w3.org/2001/XMLSchema" xmlns:ns0="http://www.Bio-Rad.com/XMLschema/2007/Bio-Plex_3" xmlns="" targetNamespace="http://www.Bio-Rad.com/XMLschema/2007/Bio-Plex_3">
      <xsd:import/>
      <xsd:element nillable="true" name="BioPlexManager">
        <xsd:complexType>
          <xsd:sequence minOccurs="0">
            <xsd:element minOccurs="0" ref="AuthorName"/>
            <xsd:element minOccurs="0" ref="NativeDocumentName"/>
            <xsd:element minOccurs="0" ref="NativeDocumentLocation"/>
            <xsd:element minOccurs="0" ref="Description"/>
            <xsd:element minOccurs="0" ref="PlateDimensions"/>
            <xsd:element minOccurs="0" ref="Wells"/>
            <xsd:element minOccurs="0" ref="NormalizationSettings"/>
            <xsd:element minOccurs="0" ref="StandardCurves"/>
            <xsd:element minOccurs="0" ref="Samples"/>
          </xsd:sequence>
          <xsd:attribute name="BioPlexManagerVersion" form="unqualified" type="xsd:string"/>
        </xsd:complexType>
      </xsd:element>
    </xsd:schema>
  </Schema>
  <Schema ID="Schema17">
    <xsd:schema xmlns:xsd="http://www.w3.org/2001/XMLSchema" xmlns="">
      <xsd:element nillable="true" type="xsd:string" name="AuthorName"/>
      <xsd:element nillable="true" type="xsd:string" name="NativeDocumentName"/>
      <xsd:element nillable="true" type="xsd:string" name="NativeDocumentLocation"/>
      <xsd:element nillable="true" type="xsd:string" name="Description"/>
      <xsd:element nillable="true" name="PlateDimensions">
        <xsd:complexType>
          <xsd:attribute name="Columns" form="unqualified" type="xsd:integer"/>
          <xsd:attribute name="Rows" form="unqualified" type="xsd:integer"/>
          <xsd:attribute name="TotalWells" form="unqualified" type="xsd:integer"/>
        </xsd:complexType>
      </xsd:element>
      <xsd:element nillable="true" name="Wells">
        <xsd:complexType>
          <xsd:sequence minOccurs="0">
            <xsd:element minOccurs="0" maxOccurs="unbounded" nillable="true" name="Well" form="unqualified">
              <xsd:complexType>
                <xsd:sequence minOccurs="0">
                  <xsd:element minOccurs="0" nillable="true" type="xsd:string" name="PlateID" form="unqualified"/>
                  <xsd:element minOccurs="0" nillable="true" type="xsd:string" name="User" form="unqualified"/>
                  <xsd:element minOccurs="0" nillable="true" type="xsd:dateTime" name="AcquisitionTime" form="unqualified"/>
                  <xsd:element minOccurs="0" nillable="true" name="RunConditions" form="unqualified">
                    <xsd:complexType>
                      <xsd:sequence minOccurs="0">
                        <xsd:element minOccurs="0" nillable="true" name="Platform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FlowRate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AirPressur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SheathPressur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Board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DD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1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2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DD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1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2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HighVoltag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type="xsd:integer" name="DDGain" form="unqualified"/>
                        <xsd:element minOccurs="0" nillable="true" type="xsd:integer" name="CL1Gain" form="unqualified"/>
                        <xsd:element minOccurs="0" nillable="true" type="xsd:integer" name="CL2Gain" form="unqualified"/>
                        <xsd:element minOccurs="0" nillable="true" type="xsd:integer" name="RP1Gain" form="unqualified"/>
                      </xsd:sequence>
                    </xsd:complexType>
                  </xsd:element>
                  <xsd:element minOccurs="0" nillable="true" name="RunSettings" form="unqualified">
                    <xsd:complexType>
                      <xsd:sequence minOccurs="0">
                        <xsd:element minOccurs="0" nillable="true" name="SampleVolume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StopReadingCriteria" form="unqualified">
                          <xsd:complexType>
                            <xsd:simpleContent>
                              <xsd:extension base="xsd:string">
                                <xsd:attribute name="BeadCount" form="unqualified" type="xsd:integer"/>
                                <xsd:attribute name="BeadCountIn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RP1VoltagePMT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BeadMap" form="unqualified">
                          <xsd:complexType>
                            <xsd:simpleContent>
                              <xsd:extension base="xsd:string">
                                <xsd:attribute name="Code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RegionsOfInterest" form="unqualified">
                          <xsd:complexType>
                            <xsd:sequence minOccurs="0">
                              <xsd:element minOccurs="0" maxOccurs="unbounded" nillable="true" name="Region" form="unqualified">
                                <xsd:complexTyp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OriginalDDGates" form="unqualified">
                          <xsd:complexType>
                            <xsd:attribute name="Low" form="unqualified" type="xsd:integer"/>
                            <xsd:attribute name="High" form="unqualified" type="xsd:integer"/>
                          </xsd:complexType>
                        </xsd:element>
                        <xsd:element minOccurs="0" nillable="true" name="RP1Gates" form="unqualified">
                          <xsd:complexType>
                            <xsd:attribute name="Low" form="unqualified" type="xsd:integer"/>
                            <xsd:attribute name="High" form="unqualified" type="xsd:integer"/>
                          </xsd:complexType>
                        </xsd:element>
                        <xsd:element minOccurs="0" nillable="true" name="PlatformTarget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  <xsd:attribute name="TempControlSet" form="unqualified" type="xsd:boolean"/>
                              </xsd:extension>
                            </xsd:simpleContent>
                          </xsd:complexType>
                        </xsd:element>
                        <xsd:element minOccurs="0" nillable="true" name="SampleTimeout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type="xsd:integer" name="RP1PMTTarget" form="unqualified"/>
                        <xsd:element minOccurs="0" nillable="true" type="xsd:boolean" name="WellRerun" form="unqualified"/>
                      </xsd:sequence>
                    </xsd:complexType>
                  </xsd:element>
                  <xsd:element minOccurs="0" nillable="true" name="MachineInfo" form="unqualified">
                    <xsd:complexType>
                      <xsd:sequence minOccurs="0">
                        <xsd:element minOccurs="0" nillable="true" type="xsd:string" name="MicroControllerVersion" form="unqualified"/>
                        <xsd:element minOccurs="0" nillable="true" type="xsd:string" name="DSPVersion" form="unqualified"/>
                        <xsd:element minOccurs="0" nillable="true" type="xsd:string" name="XYPlatformVersion" form="unqualified"/>
                        <xsd:element minOccurs="0" nillable="true" type="xsd:string" name="SerialNumber" form="unqualified"/>
                        <xsd:element minOccurs="0" nillable="true" type="xsd:string" name="XYPlatformSerialNumber" form="unqualified"/>
                      </xsd:sequence>
                    </xsd:complexType>
                  </xsd:element>
                  <xsd:element minOccurs="0" nillable="true" name="ExternalSWInfo" form="unqualified">
                    <xsd:complexType>
                      <xsd:sequence minOccurs="0">
                        <xsd:element minOccurs="0" nillable="true" type="xsd:string" name="SoftwareVersion" form="unqualified"/>
                        <xsd:element minOccurs="0" nillable="true" type="xsd:string" name="LxrLibVersion" form="unqualified"/>
                      </xsd:sequence>
                    </xsd:complexType>
                  </xsd:element>
                  <xsd:element minOccurs="0" nillable="true" type="xsd:integer" name="TotalEvents" form="unqualified"/>
                  <xsd:element minOccurs="0" nillable="true" type="xsd:integer" name="TotalGatedEvents" form="unqualified"/>
                  <xsd:element minOccurs="0" nillable="true" type="xsd:integer" name="TotalRegionEventCount" form="unqualified"/>
                  <xsd:element minOccurs="0" nillable="true" name="BeadRegions" form="unqualified">
                    <xsd:complexType>
                      <xsd:sequence minOccurs="0">
                        <xsd:element minOccurs="0" maxOccurs="unbounded" nillable="true" name="BeadRegion" form="unqualified">
                          <xsd:complexType>
                            <xsd:sequence minOccurs="0">
                              <xsd:element minOccurs="0" nillable="true" type="xsd:integer" name="RegionCount" form="unqualified"/>
                              <xsd:element minOccurs="0" nillable="true" type="xsd:double" name="Median" form="unqualified"/>
                              <xsd:element minOccurs="0" nillable="true" type="xsd:double" name="Mean" form="unqualified"/>
                              <xsd:element minOccurs="0" nillable="true" type="xsd:double" name="CV" form="unqualified"/>
                              <xsd:element minOccurs="0" nillable="true" type="xsd:double" name="StdDev" form="unqualified"/>
                              <xsd:element minOccurs="0" nillable="true" type="xsd:double" name="StdErr" form="unqualified"/>
                              <xsd:element minOccurs="0" nillable="true" type="xsd:double" name="TrimmedMean" form="unqualified"/>
                              <xsd:element minOccurs="0" nillable="true" type="xsd:double" name="TrimmedCV" form="unqualified"/>
                              <xsd:element minOccurs="0" nillable="true" type="xsd:double" name="TrimmedStdDev" form="unqualified"/>
                            </xsd:sequence>
                            <xsd:attribute name="RegionNumber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BeadEventData" form="unqualified">
                    <xsd:complexType>
                      <xsd:simpleContent>
                        <xsd:extension base="xsd:string">
                          <xsd:attribute name="Events" form="unqualified" type="xsd:integer"/>
                          <xsd:attribute name="NumberColumns" form="unqualified" type="xsd:integer"/>
                          <xsd:attribute name="Column_1" form="unqualified" type="xsd:string"/>
                          <xsd:attribute name="Column_2" form="unqualified" type="xsd:string"/>
                          <xsd:attribute name="Column_3" form="unqualified" type="xsd:string"/>
                          <xsd:attribute name="Column_4" form="unqualified" type="xsd:string"/>
                          <xsd:attribute name="Column_5" form="unqualified" type="xsd:string"/>
                        </xsd:extension>
                      </xsd:simpleContent>
                    </xsd:complexType>
                  </xsd:element>
                </xsd:sequence>
                <xsd:attribute name="RowNo" form="unqualified" type="xsd:integer"/>
                <xsd:attribute name="ColNo" form="unqualified" type="xsd:integer"/>
                <xsd:attribute name="WellNo" form="unqualified" type="xsd:integer"/>
              </xsd:complexType>
            </xsd:element>
          </xsd:sequence>
        </xsd:complexType>
      </xsd:element>
      <xsd:element nillable="true" name="NormalizationSettings">
        <xsd:complexType>
          <xsd:sequence minOccurs="0">
            <xsd:element minOccurs="0" nillable="true" type="xsd:string" name="InternalCtrls" form="unqualified"/>
            <xsd:element minOccurs="0" nillable="true" type="xsd:string" name="ExternalCtrl" form="unqualified"/>
            <xsd:element minOccurs="0" nillable="true" type="xsd:boolean" name="UsingNormFIForConcCalcs" form="unqualified"/>
          </xsd:sequence>
          <xsd:attribute name="NormalizationOn" form="unqualified" type="xsd:boolean"/>
        </xsd:complexType>
      </xsd:element>
      <xsd:element nillable="true" name="StandardCurves">
        <xsd:complexType>
          <xsd:sequence minOccurs="0">
            <xsd:element minOccurs="0" nillable="true" name="Interpolators" form="unqualified">
              <xsd:complexType>
                <xsd:sequence minOccurs="0">
                  <xsd:element minOccurs="0" maxOccurs="unbounded" nillable="true" name="Interpolator" form="unqualified">
                    <xsd:complexType>
                      <xsd:sequence minOccurs="0">
                        <xsd:element minOccurs="0" nillable="true" type="xsd:string" name="AnalyteName" form="unqualified"/>
                        <xsd:element minOccurs="0" nillable="true" type="xsd:string" name="ConcentrationUnits" form="unqualified"/>
                        <xsd:element minOccurs="0" nillable="true" name="RecoveryRange" form="unqualified">
                          <xsd:complexType>
                            <xsd:attribute name="Unit" form="unqualified" type="xsd:string"/>
                            <xsd:attribute name="Min" form="unqualified" type="xsd:integer"/>
                            <xsd:attribute name="Max" form="unqualified" type="xsd:integer"/>
                          </xsd:complexType>
                        </xsd:element>
                        <xsd:element minOccurs="0" nillable="true" name="Regression" form="unqualified">
                          <xsd:complexType>
                            <xsd:simpleContent>
                              <xsd:extension base="xsd:string">
                                <xsd:attribute name="Type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LogisticWeighting" form="unqualified">
                          <xsd:complexType>
                            <xsd:sequence minOccurs="0">
                              <xsd:element minOccurs="0" nillable="true" type="xsd:string" name="LogisticWeightingModel" form="unqualified"/>
                              <xsd:element minOccurs="0" nillable="true" name="LogisticWeightingCoefficientA" form="unqualified">
                                <xsd:complexType>
                                  <xsd:simpleContent>
                                    <xsd:extension base="xsd:double">
                                      <xsd:attribute name="AutoCalc" form="unqualified" type="xsd:boolean"/>
                                    </xsd:extension>
                                  </xsd:simpleContent>
                                </xsd:complexType>
                              </xsd:element>
                              <xsd:element minOccurs="0" nillable="true" type="xsd:double" name="LogisticWeightingCoefficientB" form="unqualified"/>
                            </xsd:sequence>
                          </xsd:complexType>
                        </xsd:element>
                      </xsd:sequence>
                      <xsd:attribute name="RegionNumber" form="unqualified" type="xsd:integer"/>
                      <xsd:attribute name="External" form="unqualified" type="xsd:boolean"/>
                    </xsd:complexType>
                  </xsd:element>
                </xsd:sequence>
              </xsd:complexType>
            </xsd:element>
          </xsd:sequence>
        </xsd:complexType>
      </xsd:element>
      <xsd:element nillable="true" name="Samples">
        <xsd:complexType>
          <xsd:sequence minOccurs="0">
            <xsd:element minOccurs="0" nillable="true" name="Blanks" form="unqualified">
              <xsd:complexType>
                <xsd:sequence minOccurs="0">
                  <xsd:element minOccurs="0" nillable="true" name="Blank" form="unqualified">
                    <xsd:complexType>
                      <xsd:sequence minOccurs="0">
                        <xsd:element minOccurs="0" nillable="true" type="xsd:string" name="Description" form="unqualified"/>
                        <xsd:element minOccurs="0" nillable="true" type="xsd:string" name="Label" form="unqualified"/>
                        <xsd:element minOccurs="0" nillable="true" name="Analytes" form="unqualified">
                          <xsd:complexType>
                            <xsd:sequence minOccurs="0">
                              <xsd:element minOccurs="0" maxOccurs="unbounded" nillable="true" name="Analyte" form="unqualified">
                                <xsd:complexType>
                                  <xsd:sequence minOccurs="0">
                                    <xsd:element minOccurs="0" nillable="true" type="xsd:string" name="AnalyteName" form="unqualified"/>
                                    <xsd:element minOccurs="0" nillable="true" type="xsd:integer" name="ReplicateCount" form="unqualified"/>
                                    <xsd:element minOccurs="0" nillable="true" name="StatsErrorCode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  <xsd:element minOccurs="0" nillable="true" type="xsd:double" name="RawMean" form="unqualified"/>
                                    <xsd:element minOccurs="0" nillable="true" type="xsd:double" name="Mean" form="unqualified"/>
                                    <xsd:element minOccurs="0" nillable="true" type="xsd:double" name="StdDeviation" form="unqualified"/>
                                    <xsd:element minOccurs="0" nillable="true" type="xsd:double" name="StdError" form="unqualified"/>
                                    <xsd:element minOccurs="0" nillable="true" type="xsd:double" name="CV" form="unqualified"/>
                                    <xsd:element minOccurs="0" nillable="true" type="xsd:double" name="PercentCV" form="unqualified"/>
                                  </xsd:sequenc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MemberWells" form="unqualified">
                          <xsd:complexType>
                            <xsd:sequence minOccurs="0">
                              <xsd:element minOccurs="0" maxOccurs="unbounded" nillable="true" name="MemberWell" form="unqualified">
                                <xsd:complexType>
                                  <xsd:sequence minOccurs="0">
                                    <xsd:element minOccurs="0" nillable="true" name="MWAnalytes" form="unqualified">
                                      <xsd:complexType>
                                        <xsd:sequence minOccurs="0">
                                          <xsd:element minOccurs="0" maxOccurs="unbounded" nillable="true" name="MWAnalyte" form="unqualified">
                                            <xsd:complexType>
                                              <xsd:sequence minOccurs="0">
                                                <xsd:element minOccurs="0" nillable="true" type="xsd:string" name="AnalyteName" form="unqualified"/>
                                                <xsd:element minOccurs="0" nillable="true" name="Reading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Valid" form="unqualified" type="xsd:boolean"/>
                                                        <xsd:attribute name="Code" form="unqualified" type="xsd:integer"/>
                                                        <xsd:attribute name="OutlierTyp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</xsd:sequence>
                                              <xsd:attribute name="RegionNumber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RowNo" form="unqualified" type="xsd:integer"/>
                                  <xsd:attribute name="ColNo" form="unqualified" type="xsd:integer"/>
                                  <xsd:attribute name="Well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type="xsd:string" name="Controls" form="unqualified"/>
            <xsd:element minOccurs="0" nillable="true" type="xsd:string" name="Standards" form="unqualified"/>
            <xsd:element minOccurs="0" nillable="true" name="Unknowns" form="unqualified">
              <xsd:complexType>
                <xsd:sequence minOccurs="0">
                  <xsd:element minOccurs="0" maxOccurs="unbounded" nillable="true" name="Unknown" form="unqualified">
                    <xsd:complexType>
                      <xsd:sequence minOccurs="0">
                        <xsd:element minOccurs="0" nillable="true" type="xsd:string" name="Description" form="unqualified"/>
                        <xsd:element minOccurs="0" nillable="true" type="xsd:string" name="Label" form="unqualified"/>
                        <xsd:element minOccurs="0" nillable="true" type="xsd:double" name="Dilution" form="unqualified"/>
                        <xsd:element minOccurs="0" nillable="true" name="Analytes" form="unqualified">
                          <xsd:complexType>
                            <xsd:sequence minOccurs="0">
                              <xsd:element minOccurs="0" maxOccurs="unbounded" nillable="true" name="Analyte" form="unqualified">
                                <xsd:complexType>
                                  <xsd:sequence minOccurs="0">
                                    <xsd:element minOccurs="0" nillable="true" type="xsd:string" name="AnalyteName" form="unqualified"/>
                                    <xsd:element minOccurs="0" nillable="true" type="xsd:integer" name="ReplicateCount" form="unqualified"/>
                                    <xsd:element minOccurs="0" nillable="true" name="StatsErrorCode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  <xsd:element minOccurs="0" nillable="true" type="xsd:double" name="RawMean" form="unqualified"/>
                                    <xsd:element minOccurs="0" nillable="true" type="xsd:double" name="Mean" form="unqualified"/>
                                    <xsd:element minOccurs="0" nillable="true" type="xsd:double" name="StdDeviation" form="unqualified"/>
                                    <xsd:element minOccurs="0" nillable="true" type="xsd:double" name="StdError" form="unqualified"/>
                                    <xsd:element minOccurs="0" nillable="true" type="xsd:double" name="CV" form="unqualified"/>
                                    <xsd:element minOccurs="0" nillable="true" type="xsd:double" name="PercentCV" form="unqualified"/>
                                    <xsd:element minOccurs="0" nillable="true" name="ObsConc" form="unqualified">
                                      <xsd:complexType>
                                        <xsd:sequence minOccurs="0">
                                          <xsd:element minOccurs="0" nillable="true" type="xsd:double" name="StdDeviation" form="unqualified"/>
                                          <xsd:element minOccurs="0" nillable="true" type="xsd:double" name="StdError" form="unqualified"/>
                                          <xsd:element minOccurs="0" nillable="true" type="xsd:double" name="CV" form="unqualified"/>
                                          <xsd:element minOccurs="0" nillable="true" type="xsd:double" name="PercentCV" form="unqualified"/>
                                        </xsd:sequence>
                                        <xsd:attribute name="RecoveryRange" form="unqualified" type="xsd:string"/>
                                      </xsd:complexType>
                                    </xsd:element>
                                    <xsd:element minOccurs="0" nillable="true" name="ObsConcValidationFlag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</xsd:sequenc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MemberWells" form="unqualified">
                          <xsd:complexType>
                            <xsd:sequence minOccurs="0">
                              <xsd:element minOccurs="0" nillable="true" name="MemberWell" form="unqualified">
                                <xsd:complexType>
                                  <xsd:sequence minOccurs="0">
                                    <xsd:element minOccurs="0" nillable="true" name="MWAnalytes" form="unqualified">
                                      <xsd:complexType>
                                        <xsd:sequence minOccurs="0">
                                          <xsd:element minOccurs="0" maxOccurs="unbounded" nillable="true" name="MWAnalyte" form="unqualified">
                                            <xsd:complexType>
                                              <xsd:sequence minOccurs="0">
                                                <xsd:element minOccurs="0" nillable="true" type="xsd:string" name="AnalyteName" form="unqualified"/>
                                                <xsd:element minOccurs="0" nillable="true" name="Reading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Valid" form="unqualified" type="xsd:boolean"/>
                                                        <xsd:attribute name="Code" form="unqualified" type="xsd:integer"/>
                                                        <xsd:attribute name="OutlierTyp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  <xsd:element minOccurs="0" nillable="true" name="MWObsConc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ReadingOK" form="unqualified" type="xsd:boolean"/>
                                                        <xsd:attribute name="ReadError" form="unqualified" type="xsd:string"/>
                                                        <xsd:attribute name="RecoveryRang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</xsd:sequence>
                                              <xsd:attribute name="RegionNumber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RowNo" form="unqualified" type="xsd:integer"/>
                                  <xsd:attribute name="ColNo" form="unqualified" type="xsd:integer"/>
                                  <xsd:attribute name="Well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Schema ID="Schema18" SchemaRef="Schema17" Namespace="http://www.Bio-Rad.com/XMLschema/2007/Bio-Plex_3">
    <xsd:schema xmlns:xsd="http://www.w3.org/2001/XMLSchema" xmlns:ns0="http://www.Bio-Rad.com/XMLschema/2007/Bio-Plex_3" xmlns="" targetNamespace="http://www.Bio-Rad.com/XMLschema/2007/Bio-Plex_3">
      <xsd:import/>
      <xsd:element nillable="true" name="BioPlexManager">
        <xsd:complexType>
          <xsd:sequence minOccurs="0">
            <xsd:element minOccurs="0" ref="AuthorName"/>
            <xsd:element minOccurs="0" ref="NativeDocumentName"/>
            <xsd:element minOccurs="0" ref="NativeDocumentLocation"/>
            <xsd:element minOccurs="0" ref="Description"/>
            <xsd:element minOccurs="0" ref="PlateDimensions"/>
            <xsd:element minOccurs="0" ref="Wells"/>
            <xsd:element minOccurs="0" ref="NormalizationSettings"/>
            <xsd:element minOccurs="0" ref="StandardCurves"/>
            <xsd:element minOccurs="0" ref="Samples"/>
          </xsd:sequence>
          <xsd:attribute name="BioPlexManagerVersion" form="unqualified" type="xsd:string"/>
        </xsd:complexType>
      </xsd:element>
    </xsd:schema>
  </Schema>
  <Schema ID="Schema19">
    <xsd:schema xmlns:xsd="http://www.w3.org/2001/XMLSchema" xmlns="">
      <xsd:element nillable="true" type="xsd:string" name="AuthorName"/>
      <xsd:element nillable="true" type="xsd:string" name="NativeDocumentName"/>
      <xsd:element nillable="true" type="xsd:string" name="NativeDocumentLocation"/>
      <xsd:element nillable="true" type="xsd:string" name="Description"/>
      <xsd:element nillable="true" name="PlateDimensions">
        <xsd:complexType>
          <xsd:attribute name="Columns" form="unqualified" type="xsd:integer"/>
          <xsd:attribute name="Rows" form="unqualified" type="xsd:integer"/>
          <xsd:attribute name="TotalWells" form="unqualified" type="xsd:integer"/>
        </xsd:complexType>
      </xsd:element>
      <xsd:element nillable="true" name="Wells">
        <xsd:complexType>
          <xsd:sequence minOccurs="0">
            <xsd:element minOccurs="0" maxOccurs="unbounded" nillable="true" name="Well" form="unqualified">
              <xsd:complexType>
                <xsd:sequence minOccurs="0">
                  <xsd:element minOccurs="0" nillable="true" type="xsd:string" name="PlateID" form="unqualified"/>
                  <xsd:element minOccurs="0" nillable="true" type="xsd:string" name="User" form="unqualified"/>
                  <xsd:element minOccurs="0" nillable="true" type="xsd:dateTime" name="AcquisitionTime" form="unqualified"/>
                  <xsd:element minOccurs="0" nillable="true" name="RunConditions" form="unqualified">
                    <xsd:complexType>
                      <xsd:sequence minOccurs="0">
                        <xsd:element minOccurs="0" nillable="true" name="Platform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FlowRate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AirPressur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SheathPressur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Board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DD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1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2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DD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1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2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HighVoltag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type="xsd:integer" name="DDGain" form="unqualified"/>
                        <xsd:element minOccurs="0" nillable="true" type="xsd:integer" name="CL1Gain" form="unqualified"/>
                        <xsd:element minOccurs="0" nillable="true" type="xsd:integer" name="CL2Gain" form="unqualified"/>
                        <xsd:element minOccurs="0" nillable="true" type="xsd:integer" name="RP1Gain" form="unqualified"/>
                      </xsd:sequence>
                    </xsd:complexType>
                  </xsd:element>
                  <xsd:element minOccurs="0" nillable="true" name="RunSettings" form="unqualified">
                    <xsd:complexType>
                      <xsd:sequence minOccurs="0">
                        <xsd:element minOccurs="0" nillable="true" name="SampleVolume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StopReadingCriteria" form="unqualified">
                          <xsd:complexType>
                            <xsd:simpleContent>
                              <xsd:extension base="xsd:string">
                                <xsd:attribute name="BeadCount" form="unqualified" type="xsd:integer"/>
                                <xsd:attribute name="BeadCountIn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RP1VoltagePMT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BeadMap" form="unqualified">
                          <xsd:complexType>
                            <xsd:simpleContent>
                              <xsd:extension base="xsd:string">
                                <xsd:attribute name="Code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RegionsOfInterest" form="unqualified">
                          <xsd:complexType>
                            <xsd:sequence minOccurs="0">
                              <xsd:element minOccurs="0" maxOccurs="unbounded" nillable="true" name="Region" form="unqualified">
                                <xsd:complexTyp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OriginalDDGates" form="unqualified">
                          <xsd:complexType>
                            <xsd:attribute name="Low" form="unqualified" type="xsd:integer"/>
                            <xsd:attribute name="High" form="unqualified" type="xsd:integer"/>
                          </xsd:complexType>
                        </xsd:element>
                        <xsd:element minOccurs="0" nillable="true" name="RP1Gates" form="unqualified">
                          <xsd:complexType>
                            <xsd:attribute name="Low" form="unqualified" type="xsd:integer"/>
                            <xsd:attribute name="High" form="unqualified" type="xsd:integer"/>
                          </xsd:complexType>
                        </xsd:element>
                        <xsd:element minOccurs="0" nillable="true" name="PlatformTarget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  <xsd:attribute name="TempControlSet" form="unqualified" type="xsd:boolean"/>
                              </xsd:extension>
                            </xsd:simpleContent>
                          </xsd:complexType>
                        </xsd:element>
                        <xsd:element minOccurs="0" nillable="true" name="SampleTimeout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type="xsd:integer" name="RP1PMTTarget" form="unqualified"/>
                        <xsd:element minOccurs="0" nillable="true" type="xsd:boolean" name="WellRerun" form="unqualified"/>
                      </xsd:sequence>
                    </xsd:complexType>
                  </xsd:element>
                  <xsd:element minOccurs="0" nillable="true" name="MachineInfo" form="unqualified">
                    <xsd:complexType>
                      <xsd:sequence minOccurs="0">
                        <xsd:element minOccurs="0" nillable="true" type="xsd:string" name="MicroControllerVersion" form="unqualified"/>
                        <xsd:element minOccurs="0" nillable="true" type="xsd:string" name="DSPVersion" form="unqualified"/>
                        <xsd:element minOccurs="0" nillable="true" type="xsd:string" name="XYPlatformVersion" form="unqualified"/>
                        <xsd:element minOccurs="0" nillable="true" type="xsd:string" name="SerialNumber" form="unqualified"/>
                        <xsd:element minOccurs="0" nillable="true" type="xsd:string" name="XYPlatformSerialNumber" form="unqualified"/>
                      </xsd:sequence>
                    </xsd:complexType>
                  </xsd:element>
                  <xsd:element minOccurs="0" nillable="true" name="ExternalSWInfo" form="unqualified">
                    <xsd:complexType>
                      <xsd:sequence minOccurs="0">
                        <xsd:element minOccurs="0" nillable="true" type="xsd:string" name="SoftwareVersion" form="unqualified"/>
                        <xsd:element minOccurs="0" nillable="true" type="xsd:string" name="LxrLibVersion" form="unqualified"/>
                      </xsd:sequence>
                    </xsd:complexType>
                  </xsd:element>
                  <xsd:element minOccurs="0" nillable="true" type="xsd:integer" name="TotalEvents" form="unqualified"/>
                  <xsd:element minOccurs="0" nillable="true" type="xsd:integer" name="TotalGatedEvents" form="unqualified"/>
                  <xsd:element minOccurs="0" nillable="true" type="xsd:integer" name="TotalRegionEventCount" form="unqualified"/>
                  <xsd:element minOccurs="0" nillable="true" name="BeadRegions" form="unqualified">
                    <xsd:complexType>
                      <xsd:sequence minOccurs="0">
                        <xsd:element minOccurs="0" maxOccurs="unbounded" nillable="true" name="BeadRegion" form="unqualified">
                          <xsd:complexType>
                            <xsd:sequence minOccurs="0">
                              <xsd:element minOccurs="0" nillable="true" type="xsd:integer" name="RegionCount" form="unqualified"/>
                              <xsd:element minOccurs="0" nillable="true" type="xsd:double" name="Median" form="unqualified"/>
                              <xsd:element minOccurs="0" nillable="true" type="xsd:double" name="Mean" form="unqualified"/>
                              <xsd:element minOccurs="0" nillable="true" type="xsd:double" name="CV" form="unqualified"/>
                              <xsd:element minOccurs="0" nillable="true" type="xsd:double" name="StdDev" form="unqualified"/>
                              <xsd:element minOccurs="0" nillable="true" type="xsd:double" name="StdErr" form="unqualified"/>
                              <xsd:element minOccurs="0" nillable="true" type="xsd:double" name="TrimmedMean" form="unqualified"/>
                              <xsd:element minOccurs="0" nillable="true" type="xsd:double" name="TrimmedCV" form="unqualified"/>
                              <xsd:element minOccurs="0" nillable="true" type="xsd:double" name="TrimmedStdDev" form="unqualified"/>
                            </xsd:sequence>
                            <xsd:attribute name="RegionNumber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BeadEventData" form="unqualified">
                    <xsd:complexType>
                      <xsd:simpleContent>
                        <xsd:extension base="xsd:string">
                          <xsd:attribute name="Events" form="unqualified" type="xsd:integer"/>
                          <xsd:attribute name="NumberColumns" form="unqualified" type="xsd:integer"/>
                          <xsd:attribute name="Column_1" form="unqualified" type="xsd:string"/>
                          <xsd:attribute name="Column_2" form="unqualified" type="xsd:string"/>
                          <xsd:attribute name="Column_3" form="unqualified" type="xsd:string"/>
                          <xsd:attribute name="Column_4" form="unqualified" type="xsd:string"/>
                          <xsd:attribute name="Column_5" form="unqualified" type="xsd:string"/>
                        </xsd:extension>
                      </xsd:simpleContent>
                    </xsd:complexType>
                  </xsd:element>
                </xsd:sequence>
                <xsd:attribute name="RowNo" form="unqualified" type="xsd:integer"/>
                <xsd:attribute name="ColNo" form="unqualified" type="xsd:integer"/>
                <xsd:attribute name="WellNo" form="unqualified" type="xsd:integer"/>
              </xsd:complexType>
            </xsd:element>
          </xsd:sequence>
        </xsd:complexType>
      </xsd:element>
      <xsd:element nillable="true" name="NormalizationSettings">
        <xsd:complexType>
          <xsd:sequence minOccurs="0">
            <xsd:element minOccurs="0" nillable="true" type="xsd:string" name="InternalCtrls" form="unqualified"/>
            <xsd:element minOccurs="0" nillable="true" type="xsd:string" name="ExternalCtrl" form="unqualified"/>
            <xsd:element minOccurs="0" nillable="true" type="xsd:boolean" name="UsingNormFIForConcCalcs" form="unqualified"/>
          </xsd:sequence>
          <xsd:attribute name="NormalizationOn" form="unqualified" type="xsd:boolean"/>
        </xsd:complexType>
      </xsd:element>
      <xsd:element nillable="true" name="StandardCurves">
        <xsd:complexType>
          <xsd:sequence minOccurs="0">
            <xsd:element minOccurs="0" nillable="true" name="Interpolators" form="unqualified">
              <xsd:complexType>
                <xsd:sequence minOccurs="0">
                  <xsd:element minOccurs="0" maxOccurs="unbounded" nillable="true" name="Interpolator" form="unqualified">
                    <xsd:complexType>
                      <xsd:sequence minOccurs="0">
                        <xsd:element minOccurs="0" nillable="true" type="xsd:string" name="AnalyteName" form="unqualified"/>
                        <xsd:element minOccurs="0" nillable="true" type="xsd:string" name="ConcentrationUnits" form="unqualified"/>
                        <xsd:element minOccurs="0" nillable="true" name="RecoveryRange" form="unqualified">
                          <xsd:complexType>
                            <xsd:attribute name="Unit" form="unqualified" type="xsd:string"/>
                            <xsd:attribute name="Min" form="unqualified" type="xsd:integer"/>
                            <xsd:attribute name="Max" form="unqualified" type="xsd:integer"/>
                          </xsd:complexType>
                        </xsd:element>
                        <xsd:element minOccurs="0" nillable="true" name="Regression" form="unqualified">
                          <xsd:complexType>
                            <xsd:simpleContent>
                              <xsd:extension base="xsd:string">
                                <xsd:attribute name="Type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LogisticWeighting" form="unqualified">
                          <xsd:complexType>
                            <xsd:sequence minOccurs="0">
                              <xsd:element minOccurs="0" nillable="true" type="xsd:string" name="LogisticWeightingModel" form="unqualified"/>
                              <xsd:element minOccurs="0" nillable="true" name="LogisticWeightingCoefficientA" form="unqualified">
                                <xsd:complexType>
                                  <xsd:simpleContent>
                                    <xsd:extension base="xsd:double">
                                      <xsd:attribute name="AutoCalc" form="unqualified" type="xsd:boolean"/>
                                    </xsd:extension>
                                  </xsd:simpleContent>
                                </xsd:complexType>
                              </xsd:element>
                              <xsd:element minOccurs="0" nillable="true" type="xsd:double" name="LogisticWeightingCoefficientB" form="unqualified"/>
                            </xsd:sequence>
                          </xsd:complexType>
                        </xsd:element>
                      </xsd:sequence>
                      <xsd:attribute name="RegionNumber" form="unqualified" type="xsd:integer"/>
                      <xsd:attribute name="External" form="unqualified" type="xsd:boolean"/>
                    </xsd:complexType>
                  </xsd:element>
                </xsd:sequence>
              </xsd:complexType>
            </xsd:element>
          </xsd:sequence>
        </xsd:complexType>
      </xsd:element>
      <xsd:element nillable="true" name="Samples">
        <xsd:complexType>
          <xsd:sequence minOccurs="0">
            <xsd:element minOccurs="0" nillable="true" name="Blanks" form="unqualified">
              <xsd:complexType>
                <xsd:sequence minOccurs="0">
                  <xsd:element minOccurs="0" nillable="true" name="Blank" form="unqualified">
                    <xsd:complexType>
                      <xsd:sequence minOccurs="0">
                        <xsd:element minOccurs="0" nillable="true" type="xsd:string" name="Description" form="unqualified"/>
                        <xsd:element minOccurs="0" nillable="true" type="xsd:string" name="Label" form="unqualified"/>
                        <xsd:element minOccurs="0" nillable="true" name="Analytes" form="unqualified">
                          <xsd:complexType>
                            <xsd:sequence minOccurs="0">
                              <xsd:element minOccurs="0" maxOccurs="unbounded" nillable="true" name="Analyte" form="unqualified">
                                <xsd:complexType>
                                  <xsd:sequence minOccurs="0">
                                    <xsd:element minOccurs="0" nillable="true" type="xsd:string" name="AnalyteName" form="unqualified"/>
                                    <xsd:element minOccurs="0" nillable="true" type="xsd:integer" name="ReplicateCount" form="unqualified"/>
                                    <xsd:element minOccurs="0" nillable="true" name="StatsErrorCode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  <xsd:element minOccurs="0" nillable="true" type="xsd:double" name="RawMean" form="unqualified"/>
                                    <xsd:element minOccurs="0" nillable="true" type="xsd:double" name="Mean" form="unqualified"/>
                                    <xsd:element minOccurs="0" nillable="true" type="xsd:double" name="StdDeviation" form="unqualified"/>
                                    <xsd:element minOccurs="0" nillable="true" type="xsd:double" name="StdError" form="unqualified"/>
                                    <xsd:element minOccurs="0" nillable="true" type="xsd:double" name="CV" form="unqualified"/>
                                    <xsd:element minOccurs="0" nillable="true" type="xsd:double" name="PercentCV" form="unqualified"/>
                                  </xsd:sequenc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MemberWells" form="unqualified">
                          <xsd:complexType>
                            <xsd:sequence minOccurs="0">
                              <xsd:element minOccurs="0" maxOccurs="unbounded" nillable="true" name="MemberWell" form="unqualified">
                                <xsd:complexType>
                                  <xsd:sequence minOccurs="0">
                                    <xsd:element minOccurs="0" nillable="true" name="MWAnalytes" form="unqualified">
                                      <xsd:complexType>
                                        <xsd:sequence minOccurs="0">
                                          <xsd:element minOccurs="0" maxOccurs="unbounded" nillable="true" name="MWAnalyte" form="unqualified">
                                            <xsd:complexType>
                                              <xsd:sequence minOccurs="0">
                                                <xsd:element minOccurs="0" nillable="true" type="xsd:string" name="AnalyteName" form="unqualified"/>
                                                <xsd:element minOccurs="0" nillable="true" name="Reading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Valid" form="unqualified" type="xsd:boolean"/>
                                                        <xsd:attribute name="Code" form="unqualified" type="xsd:integer"/>
                                                        <xsd:attribute name="OutlierTyp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</xsd:sequence>
                                              <xsd:attribute name="RegionNumber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RowNo" form="unqualified" type="xsd:integer"/>
                                  <xsd:attribute name="ColNo" form="unqualified" type="xsd:integer"/>
                                  <xsd:attribute name="Well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type="xsd:string" name="Controls" form="unqualified"/>
            <xsd:element minOccurs="0" nillable="true" type="xsd:string" name="Standards" form="unqualified"/>
            <xsd:element minOccurs="0" nillable="true" name="Unknowns" form="unqualified">
              <xsd:complexType>
                <xsd:sequence minOccurs="0">
                  <xsd:element minOccurs="0" maxOccurs="unbounded" nillable="true" name="Unknown" form="unqualified">
                    <xsd:complexType>
                      <xsd:sequence minOccurs="0">
                        <xsd:element minOccurs="0" nillable="true" type="xsd:string" name="Description" form="unqualified"/>
                        <xsd:element minOccurs="0" nillable="true" type="xsd:string" name="Label" form="unqualified"/>
                        <xsd:element minOccurs="0" nillable="true" type="xsd:double" name="Dilution" form="unqualified"/>
                        <xsd:element minOccurs="0" nillable="true" name="Analytes" form="unqualified">
                          <xsd:complexType>
                            <xsd:sequence minOccurs="0">
                              <xsd:element minOccurs="0" maxOccurs="unbounded" nillable="true" name="Analyte" form="unqualified">
                                <xsd:complexType>
                                  <xsd:sequence minOccurs="0">
                                    <xsd:element minOccurs="0" nillable="true" type="xsd:string" name="AnalyteName" form="unqualified"/>
                                    <xsd:element minOccurs="0" nillable="true" type="xsd:integer" name="ReplicateCount" form="unqualified"/>
                                    <xsd:element minOccurs="0" nillable="true" name="StatsErrorCode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  <xsd:element minOccurs="0" nillable="true" type="xsd:double" name="RawMean" form="unqualified"/>
                                    <xsd:element minOccurs="0" nillable="true" type="xsd:double" name="Mean" form="unqualified"/>
                                    <xsd:element minOccurs="0" nillable="true" type="xsd:double" name="StdDeviation" form="unqualified"/>
                                    <xsd:element minOccurs="0" nillable="true" type="xsd:double" name="StdError" form="unqualified"/>
                                    <xsd:element minOccurs="0" nillable="true" type="xsd:double" name="CV" form="unqualified"/>
                                    <xsd:element minOccurs="0" nillable="true" type="xsd:double" name="PercentCV" form="unqualified"/>
                                    <xsd:element minOccurs="0" nillable="true" name="ObsConc" form="unqualified">
                                      <xsd:complexType>
                                        <xsd:sequence minOccurs="0">
                                          <xsd:element minOccurs="0" nillable="true" type="xsd:double" name="StdDeviation" form="unqualified"/>
                                          <xsd:element minOccurs="0" nillable="true" type="xsd:double" name="StdError" form="unqualified"/>
                                          <xsd:element minOccurs="0" nillable="true" type="xsd:double" name="CV" form="unqualified"/>
                                          <xsd:element minOccurs="0" nillable="true" type="xsd:double" name="PercentCV" form="unqualified"/>
                                        </xsd:sequence>
                                        <xsd:attribute name="RecoveryRange" form="unqualified" type="xsd:string"/>
                                      </xsd:complexType>
                                    </xsd:element>
                                    <xsd:element minOccurs="0" nillable="true" name="ObsConcValidationFlag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</xsd:sequenc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MemberWells" form="unqualified">
                          <xsd:complexType>
                            <xsd:sequence minOccurs="0">
                              <xsd:element minOccurs="0" nillable="true" name="MemberWell" form="unqualified">
                                <xsd:complexType>
                                  <xsd:sequence minOccurs="0">
                                    <xsd:element minOccurs="0" nillable="true" name="MWAnalytes" form="unqualified">
                                      <xsd:complexType>
                                        <xsd:sequence minOccurs="0">
                                          <xsd:element minOccurs="0" maxOccurs="unbounded" nillable="true" name="MWAnalyte" form="unqualified">
                                            <xsd:complexType>
                                              <xsd:sequence minOccurs="0">
                                                <xsd:element minOccurs="0" nillable="true" type="xsd:string" name="AnalyteName" form="unqualified"/>
                                                <xsd:element minOccurs="0" nillable="true" name="Reading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Valid" form="unqualified" type="xsd:boolean"/>
                                                        <xsd:attribute name="Code" form="unqualified" type="xsd:integer"/>
                                                        <xsd:attribute name="OutlierTyp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  <xsd:element minOccurs="0" nillable="true" name="MWObsConc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ReadingOK" form="unqualified" type="xsd:boolean"/>
                                                        <xsd:attribute name="ReadError" form="unqualified" type="xsd:string"/>
                                                        <xsd:attribute name="RecoveryRang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</xsd:sequence>
                                              <xsd:attribute name="RegionNumber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RowNo" form="unqualified" type="xsd:integer"/>
                                  <xsd:attribute name="ColNo" form="unqualified" type="xsd:integer"/>
                                  <xsd:attribute name="Well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Schema ID="Schema20" SchemaRef="Schema19" Namespace="http://www.Bio-Rad.com/XMLschema/2007/Bio-Plex_3">
    <xsd:schema xmlns:xsd="http://www.w3.org/2001/XMLSchema" xmlns:ns0="http://www.Bio-Rad.com/XMLschema/2007/Bio-Plex_3" xmlns="" targetNamespace="http://www.Bio-Rad.com/XMLschema/2007/Bio-Plex_3">
      <xsd:import/>
      <xsd:element nillable="true" name="BioPlexManager">
        <xsd:complexType>
          <xsd:sequence minOccurs="0">
            <xsd:element minOccurs="0" ref="AuthorName"/>
            <xsd:element minOccurs="0" ref="NativeDocumentName"/>
            <xsd:element minOccurs="0" ref="NativeDocumentLocation"/>
            <xsd:element minOccurs="0" ref="Description"/>
            <xsd:element minOccurs="0" ref="PlateDimensions"/>
            <xsd:element minOccurs="0" ref="Wells"/>
            <xsd:element minOccurs="0" ref="NormalizationSettings"/>
            <xsd:element minOccurs="0" ref="StandardCurves"/>
            <xsd:element minOccurs="0" ref="Samples"/>
          </xsd:sequence>
          <xsd:attribute name="BioPlexManagerVersion" form="unqualified" type="xsd:string"/>
        </xsd:complexType>
      </xsd:element>
    </xsd:schema>
  </Schema>
  <Map ID="1" Name="BioPlexManager_Map" RootElement="BioPlexManager" SchemaID="Schema2" ShowImportExportValidationErrors="false" AutoFit="true" Append="false" PreserveSortAFLayout="true" PreserveFormat="true">
    <DataBinding FileBinding="true" ConnectionID="1" DataBindingLoadMode="1"/>
  </Map>
  <Map ID="2" Name="BioPlexManager_Map1" RootElement="BioPlexManager" SchemaID="Schema4" ShowImportExportValidationErrors="false" AutoFit="true" Append="false" PreserveSortAFLayout="true" PreserveFormat="true">
    <DataBinding FileBinding="true" ConnectionID="2" DataBindingLoadMode="1"/>
  </Map>
  <Map ID="3" Name="BioPlexManager_Map2" RootElement="BioPlexManager" SchemaID="Schema6" ShowImportExportValidationErrors="false" AutoFit="true" Append="false" PreserveSortAFLayout="true" PreserveFormat="true">
    <DataBinding FileBinding="true" ConnectionID="8" DataBindingLoadMode="1"/>
  </Map>
  <Map ID="5" Name="BioPlexManager_Map3" RootElement="BioPlexManager" SchemaID="Schema10" ShowImportExportValidationErrors="false" AutoFit="true" Append="false" PreserveSortAFLayout="true" PreserveFormat="true">
    <DataBinding FileBinding="true" ConnectionID="3" DataBindingLoadMode="1"/>
  </Map>
  <Map ID="6" Name="BioPlexManager_Map4" RootElement="BioPlexManager" SchemaID="Schema12" ShowImportExportValidationErrors="false" AutoFit="true" Append="false" PreserveSortAFLayout="true" PreserveFormat="true">
    <DataBinding FileBinding="true" ConnectionID="4" DataBindingLoadMode="1"/>
  </Map>
  <Map ID="7" Name="BioPlexManager_Map5" RootElement="BioPlexManager" SchemaID="Schema14" ShowImportExportValidationErrors="false" AutoFit="true" Append="false" PreserveSortAFLayout="true" PreserveFormat="true">
    <DataBinding FileBinding="true" ConnectionID="5" DataBindingLoadMode="1"/>
  </Map>
  <Map ID="8" Name="BioPlexManager_Map6" RootElement="BioPlexManager" SchemaID="Schema16" ShowImportExportValidationErrors="false" AutoFit="true" Append="false" PreserveSortAFLayout="true" PreserveFormat="true">
    <DataBinding FileBinding="true" ConnectionID="6" DataBindingLoadMode="1"/>
  </Map>
  <Map ID="9" Name="BioPlexManager_Map7" RootElement="BioPlexManager" SchemaID="Schema18" ShowImportExportValidationErrors="false" AutoFit="true" Append="false" PreserveSortAFLayout="true" PreserveFormat="true">
    <DataBinding FileBinding="true" ConnectionID="9" DataBindingLoadMode="1"/>
  </Map>
  <Map ID="10" Name="BioPlexManager_Map8" RootElement="BioPlexManager" SchemaID="Schema20" ShowImportExportValidationErrors="false" AutoFit="true" Append="false" PreserveSortAFLayout="true" PreserveFormat="true">
    <DataBinding FileBinding="true" ConnectionID="7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kathryn.miller-jensen@yale.edu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1"/>
  <sheetViews>
    <sheetView tabSelected="1" workbookViewId="0">
      <selection activeCell="G23" sqref="G23"/>
    </sheetView>
  </sheetViews>
  <sheetFormatPr defaultRowHeight="15" x14ac:dyDescent="0.25"/>
  <sheetData>
    <row r="2" spans="1:1" ht="18" x14ac:dyDescent="0.25">
      <c r="A2" s="15" t="s">
        <v>112</v>
      </c>
    </row>
    <row r="4" spans="1:1" ht="16.5" x14ac:dyDescent="0.25">
      <c r="A4" s="16" t="s">
        <v>113</v>
      </c>
    </row>
    <row r="5" spans="1:1" x14ac:dyDescent="0.25">
      <c r="A5" s="17"/>
    </row>
    <row r="6" spans="1:1" ht="16.5" x14ac:dyDescent="0.25">
      <c r="A6" s="18" t="s">
        <v>114</v>
      </c>
    </row>
    <row r="7" spans="1:1" ht="16.5" x14ac:dyDescent="0.25">
      <c r="A7" s="18" t="s">
        <v>115</v>
      </c>
    </row>
    <row r="8" spans="1:1" x14ac:dyDescent="0.25">
      <c r="A8" s="19" t="s">
        <v>116</v>
      </c>
    </row>
    <row r="11" spans="1:1" ht="18" x14ac:dyDescent="0.35">
      <c r="A11" t="s">
        <v>117</v>
      </c>
    </row>
  </sheetData>
  <hyperlinks>
    <hyperlink ref="A8" r:id="rId1" display="mailto:kathryn.miller-jensen@yale.edu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selection activeCell="M11" sqref="M11"/>
    </sheetView>
  </sheetViews>
  <sheetFormatPr defaultRowHeight="15" x14ac:dyDescent="0.25"/>
  <cols>
    <col min="14" max="14" width="3" customWidth="1"/>
  </cols>
  <sheetData>
    <row r="1" spans="1:14" x14ac:dyDescent="0.25"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</row>
    <row r="2" spans="1:14" x14ac:dyDescent="0.25">
      <c r="A2" t="s">
        <v>55</v>
      </c>
      <c r="B2" t="s">
        <v>13</v>
      </c>
      <c r="C2" t="s">
        <v>20</v>
      </c>
      <c r="D2" t="s">
        <v>27</v>
      </c>
      <c r="E2" t="s">
        <v>34</v>
      </c>
      <c r="F2" t="s">
        <v>41</v>
      </c>
      <c r="G2" t="s">
        <v>48</v>
      </c>
      <c r="H2" t="s">
        <v>13</v>
      </c>
      <c r="I2" t="s">
        <v>20</v>
      </c>
      <c r="J2" t="s">
        <v>27</v>
      </c>
      <c r="K2" t="s">
        <v>34</v>
      </c>
      <c r="L2" t="s">
        <v>41</v>
      </c>
      <c r="M2" t="s">
        <v>48</v>
      </c>
      <c r="N2">
        <v>0</v>
      </c>
    </row>
    <row r="3" spans="1:14" x14ac:dyDescent="0.25">
      <c r="A3" t="s">
        <v>12</v>
      </c>
      <c r="B3" t="s">
        <v>14</v>
      </c>
      <c r="C3" t="s">
        <v>21</v>
      </c>
      <c r="D3" t="s">
        <v>28</v>
      </c>
      <c r="E3" t="s">
        <v>35</v>
      </c>
      <c r="F3" t="s">
        <v>42</v>
      </c>
      <c r="G3" t="s">
        <v>49</v>
      </c>
      <c r="H3" t="s">
        <v>14</v>
      </c>
      <c r="I3" t="s">
        <v>21</v>
      </c>
      <c r="J3" t="s">
        <v>28</v>
      </c>
      <c r="K3" t="s">
        <v>35</v>
      </c>
      <c r="L3" t="s">
        <v>42</v>
      </c>
      <c r="M3" t="s">
        <v>49</v>
      </c>
      <c r="N3">
        <v>15</v>
      </c>
    </row>
    <row r="4" spans="1:14" x14ac:dyDescent="0.25">
      <c r="A4" t="s">
        <v>56</v>
      </c>
      <c r="B4" t="s">
        <v>15</v>
      </c>
      <c r="C4" t="s">
        <v>22</v>
      </c>
      <c r="D4" t="s">
        <v>29</v>
      </c>
      <c r="E4" t="s">
        <v>36</v>
      </c>
      <c r="F4" t="s">
        <v>43</v>
      </c>
      <c r="G4" t="s">
        <v>50</v>
      </c>
      <c r="H4" t="s">
        <v>15</v>
      </c>
      <c r="I4" t="s">
        <v>22</v>
      </c>
      <c r="J4" t="s">
        <v>29</v>
      </c>
      <c r="K4" t="s">
        <v>36</v>
      </c>
      <c r="L4" t="s">
        <v>43</v>
      </c>
      <c r="M4" t="s">
        <v>50</v>
      </c>
      <c r="N4">
        <v>1</v>
      </c>
    </row>
    <row r="5" spans="1:14" x14ac:dyDescent="0.25">
      <c r="A5" t="s">
        <v>57</v>
      </c>
      <c r="B5" t="s">
        <v>16</v>
      </c>
      <c r="C5" t="s">
        <v>23</v>
      </c>
      <c r="D5" t="s">
        <v>30</v>
      </c>
      <c r="E5" t="s">
        <v>37</v>
      </c>
      <c r="F5" t="s">
        <v>44</v>
      </c>
      <c r="G5" t="s">
        <v>51</v>
      </c>
      <c r="H5" t="s">
        <v>16</v>
      </c>
      <c r="I5" t="s">
        <v>23</v>
      </c>
      <c r="J5" t="s">
        <v>30</v>
      </c>
      <c r="K5" t="s">
        <v>37</v>
      </c>
      <c r="L5" t="s">
        <v>44</v>
      </c>
      <c r="M5" t="s">
        <v>51</v>
      </c>
      <c r="N5">
        <v>4</v>
      </c>
    </row>
    <row r="6" spans="1:14" x14ac:dyDescent="0.25">
      <c r="A6" t="s">
        <v>58</v>
      </c>
      <c r="B6" t="s">
        <v>17</v>
      </c>
      <c r="C6" t="s">
        <v>24</v>
      </c>
      <c r="D6" t="s">
        <v>31</v>
      </c>
      <c r="E6" t="s">
        <v>38</v>
      </c>
      <c r="F6" t="s">
        <v>45</v>
      </c>
      <c r="G6" t="s">
        <v>52</v>
      </c>
      <c r="H6" t="s">
        <v>17</v>
      </c>
      <c r="I6" t="s">
        <v>24</v>
      </c>
      <c r="J6" t="s">
        <v>31</v>
      </c>
      <c r="K6" t="s">
        <v>38</v>
      </c>
      <c r="L6" t="s">
        <v>45</v>
      </c>
      <c r="M6" t="s">
        <v>52</v>
      </c>
      <c r="N6">
        <v>8</v>
      </c>
    </row>
    <row r="7" spans="1:14" x14ac:dyDescent="0.25">
      <c r="A7" t="s">
        <v>59</v>
      </c>
      <c r="B7" t="s">
        <v>18</v>
      </c>
      <c r="C7" t="s">
        <v>25</v>
      </c>
      <c r="D7" t="s">
        <v>32</v>
      </c>
      <c r="E7" t="s">
        <v>39</v>
      </c>
      <c r="F7" t="s">
        <v>46</v>
      </c>
      <c r="G7" t="s">
        <v>53</v>
      </c>
      <c r="H7" t="s">
        <v>18</v>
      </c>
      <c r="I7" t="s">
        <v>25</v>
      </c>
      <c r="J7" t="s">
        <v>32</v>
      </c>
      <c r="K7" t="s">
        <v>39</v>
      </c>
      <c r="L7" t="s">
        <v>46</v>
      </c>
      <c r="M7" t="s">
        <v>53</v>
      </c>
      <c r="N7">
        <v>24</v>
      </c>
    </row>
    <row r="8" spans="1:14" x14ac:dyDescent="0.25">
      <c r="A8" t="s">
        <v>60</v>
      </c>
      <c r="B8" t="s">
        <v>19</v>
      </c>
      <c r="C8" t="s">
        <v>26</v>
      </c>
      <c r="D8" t="s">
        <v>33</v>
      </c>
      <c r="E8" t="s">
        <v>40</v>
      </c>
      <c r="F8" t="s">
        <v>47</v>
      </c>
      <c r="G8" t="s">
        <v>54</v>
      </c>
      <c r="H8" t="s">
        <v>19</v>
      </c>
      <c r="I8" t="s">
        <v>26</v>
      </c>
      <c r="J8" t="s">
        <v>33</v>
      </c>
      <c r="K8" t="s">
        <v>40</v>
      </c>
      <c r="L8" t="s">
        <v>47</v>
      </c>
      <c r="M8" t="s">
        <v>54</v>
      </c>
      <c r="N8">
        <v>48</v>
      </c>
    </row>
    <row r="9" spans="1:14" x14ac:dyDescent="0.25">
      <c r="A9" t="s">
        <v>61</v>
      </c>
      <c r="B9" t="s">
        <v>118</v>
      </c>
      <c r="C9" t="s">
        <v>62</v>
      </c>
      <c r="D9" t="s">
        <v>63</v>
      </c>
      <c r="E9" t="s">
        <v>63</v>
      </c>
      <c r="F9" t="s">
        <v>63</v>
      </c>
      <c r="G9" t="s">
        <v>63</v>
      </c>
      <c r="H9" t="s">
        <v>118</v>
      </c>
      <c r="I9" t="s">
        <v>62</v>
      </c>
      <c r="J9" t="s">
        <v>63</v>
      </c>
      <c r="K9" t="s">
        <v>63</v>
      </c>
      <c r="L9" t="s">
        <v>63</v>
      </c>
      <c r="M9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0"/>
  <sheetViews>
    <sheetView topLeftCell="A61" workbookViewId="0">
      <selection activeCell="L71" sqref="L71:Q77"/>
    </sheetView>
  </sheetViews>
  <sheetFormatPr defaultRowHeight="15" x14ac:dyDescent="0.25"/>
  <cols>
    <col min="1" max="1" width="19.5703125" customWidth="1"/>
    <col min="11" max="11" width="15.42578125" customWidth="1"/>
  </cols>
  <sheetData>
    <row r="1" spans="1:13" x14ac:dyDescent="0.25">
      <c r="B1" s="10" t="s">
        <v>0</v>
      </c>
      <c r="C1" s="11" t="s">
        <v>1</v>
      </c>
      <c r="D1" s="11" t="s">
        <v>11</v>
      </c>
      <c r="E1" s="11" t="s">
        <v>2</v>
      </c>
      <c r="F1" s="11" t="s">
        <v>3</v>
      </c>
      <c r="G1" s="11" t="s">
        <v>4</v>
      </c>
      <c r="H1" s="11" t="s">
        <v>5</v>
      </c>
      <c r="I1" s="11" t="s">
        <v>6</v>
      </c>
      <c r="J1" s="11" t="s">
        <v>7</v>
      </c>
      <c r="K1" s="11" t="s">
        <v>8</v>
      </c>
      <c r="L1" s="11" t="s">
        <v>9</v>
      </c>
      <c r="M1" s="12" t="s">
        <v>10</v>
      </c>
    </row>
    <row r="2" spans="1:13" x14ac:dyDescent="0.25">
      <c r="A2" t="s">
        <v>64</v>
      </c>
      <c r="B2" s="4">
        <v>1</v>
      </c>
      <c r="C2" s="1">
        <v>1</v>
      </c>
      <c r="D2" s="1">
        <v>36</v>
      </c>
      <c r="E2" s="1">
        <v>64</v>
      </c>
      <c r="F2" s="1">
        <v>130.5</v>
      </c>
      <c r="G2" s="1">
        <v>140.65625</v>
      </c>
      <c r="H2" s="1">
        <v>0.49542322754859924</v>
      </c>
      <c r="I2" s="1">
        <v>69.684371948242188</v>
      </c>
      <c r="J2" s="1">
        <v>8.7105464935302734</v>
      </c>
      <c r="K2" s="1">
        <v>136.27586364746094</v>
      </c>
      <c r="L2" s="1">
        <v>0.38621699810028076</v>
      </c>
      <c r="M2" s="6">
        <v>52.632053375244141</v>
      </c>
    </row>
    <row r="3" spans="1:13" x14ac:dyDescent="0.25">
      <c r="A3" t="s">
        <v>65</v>
      </c>
      <c r="B3" s="5">
        <v>2</v>
      </c>
      <c r="C3" s="2">
        <v>1</v>
      </c>
      <c r="D3" s="2">
        <v>36</v>
      </c>
      <c r="E3" s="2">
        <v>65</v>
      </c>
      <c r="F3" s="2">
        <v>116</v>
      </c>
      <c r="G3" s="2">
        <v>122.72307586669922</v>
      </c>
      <c r="H3" s="2">
        <v>0.40286201238632202</v>
      </c>
      <c r="I3" s="2">
        <v>49.440464019775391</v>
      </c>
      <c r="J3" s="2">
        <v>6.1323351860046387</v>
      </c>
      <c r="K3" s="2">
        <v>120.16949462890625</v>
      </c>
      <c r="L3" s="2">
        <v>0.32599940896034241</v>
      </c>
      <c r="M3" s="7">
        <v>39.175182342529297</v>
      </c>
    </row>
    <row r="4" spans="1:13" x14ac:dyDescent="0.25">
      <c r="A4" t="s">
        <v>66</v>
      </c>
      <c r="B4" s="4">
        <v>3</v>
      </c>
      <c r="C4" s="1">
        <v>1</v>
      </c>
      <c r="D4" s="1">
        <v>36</v>
      </c>
      <c r="E4" s="1">
        <v>78</v>
      </c>
      <c r="F4" s="1">
        <v>135</v>
      </c>
      <c r="G4" s="1">
        <v>143.79487609863281</v>
      </c>
      <c r="H4" s="1">
        <v>0.55489248037338257</v>
      </c>
      <c r="I4" s="1">
        <v>79.790695190429687</v>
      </c>
      <c r="J4" s="1">
        <v>9.0345172882080078</v>
      </c>
      <c r="K4" s="1">
        <v>137.92857360839844</v>
      </c>
      <c r="L4" s="1">
        <v>0.42636951804161072</v>
      </c>
      <c r="M4" s="6">
        <v>58.808536529541016</v>
      </c>
    </row>
    <row r="5" spans="1:13" x14ac:dyDescent="0.25">
      <c r="A5" t="s">
        <v>67</v>
      </c>
      <c r="B5" s="5">
        <v>4</v>
      </c>
      <c r="C5" s="2">
        <v>1</v>
      </c>
      <c r="D5" s="2">
        <v>36</v>
      </c>
      <c r="E5" s="2">
        <v>64</v>
      </c>
      <c r="F5" s="2">
        <v>141</v>
      </c>
      <c r="G5" s="2">
        <v>167.765625</v>
      </c>
      <c r="H5" s="2">
        <v>0.5717809796333313</v>
      </c>
      <c r="I5" s="2">
        <v>95.925193786621094</v>
      </c>
      <c r="J5" s="2">
        <v>11.990649223327637</v>
      </c>
      <c r="K5" s="2">
        <v>160.27586364746094</v>
      </c>
      <c r="L5" s="2">
        <v>0.41075512766838074</v>
      </c>
      <c r="M5" s="7">
        <v>65.834136962890625</v>
      </c>
    </row>
    <row r="6" spans="1:13" x14ac:dyDescent="0.25">
      <c r="A6" t="s">
        <v>68</v>
      </c>
      <c r="B6" s="4">
        <v>5</v>
      </c>
      <c r="C6" s="1">
        <v>1</v>
      </c>
      <c r="D6" s="1">
        <v>36</v>
      </c>
      <c r="E6" s="1">
        <v>73</v>
      </c>
      <c r="F6" s="1">
        <v>128</v>
      </c>
      <c r="G6" s="1">
        <v>138.54794311523437</v>
      </c>
      <c r="H6" s="1">
        <v>0.55429774522781372</v>
      </c>
      <c r="I6" s="1">
        <v>76.79681396484375</v>
      </c>
      <c r="J6" s="1">
        <v>8.9883880615234375</v>
      </c>
      <c r="K6" s="1">
        <v>130.55384826660156</v>
      </c>
      <c r="L6" s="1">
        <v>0.37316364049911499</v>
      </c>
      <c r="M6" s="6">
        <v>48.717948913574219</v>
      </c>
    </row>
    <row r="7" spans="1:13" x14ac:dyDescent="0.25">
      <c r="A7" t="s">
        <v>69</v>
      </c>
      <c r="B7" s="5">
        <v>6</v>
      </c>
      <c r="C7" s="2">
        <v>1</v>
      </c>
      <c r="D7" s="2">
        <v>36</v>
      </c>
      <c r="E7" s="2">
        <v>72</v>
      </c>
      <c r="F7" s="2">
        <v>100</v>
      </c>
      <c r="G7" s="2">
        <v>108.93055725097656</v>
      </c>
      <c r="H7" s="2">
        <v>0.55166304111480713</v>
      </c>
      <c r="I7" s="2">
        <v>60.092964172363281</v>
      </c>
      <c r="J7" s="2">
        <v>7.0820236206054687</v>
      </c>
      <c r="K7" s="2">
        <v>104.484375</v>
      </c>
      <c r="L7" s="2">
        <v>0.40509781241416931</v>
      </c>
      <c r="M7" s="7">
        <v>42.326393127441406</v>
      </c>
    </row>
    <row r="8" spans="1:13" x14ac:dyDescent="0.25">
      <c r="A8" t="s">
        <v>70</v>
      </c>
      <c r="B8" s="4">
        <v>7</v>
      </c>
      <c r="C8" s="1">
        <v>1</v>
      </c>
      <c r="D8" s="1">
        <v>36</v>
      </c>
      <c r="E8" s="1">
        <v>66</v>
      </c>
      <c r="F8" s="1">
        <v>120.5</v>
      </c>
      <c r="G8" s="1">
        <v>122.10606384277344</v>
      </c>
      <c r="H8" s="1">
        <v>0.45245233178138733</v>
      </c>
      <c r="I8" s="1">
        <v>55.247173309326172</v>
      </c>
      <c r="J8" s="1">
        <v>6.8004570007324219</v>
      </c>
      <c r="K8" s="1">
        <v>121.66666412353516</v>
      </c>
      <c r="L8" s="1">
        <v>0.38424530625343323</v>
      </c>
      <c r="M8" s="6">
        <v>46.749843597412109</v>
      </c>
    </row>
    <row r="9" spans="1:13" x14ac:dyDescent="0.25">
      <c r="A9" t="s">
        <v>118</v>
      </c>
      <c r="B9" s="5">
        <v>8</v>
      </c>
      <c r="C9" s="2">
        <v>1</v>
      </c>
      <c r="D9" s="2">
        <v>36</v>
      </c>
      <c r="E9" s="2">
        <v>69</v>
      </c>
      <c r="F9" s="2">
        <v>101</v>
      </c>
      <c r="G9" s="2">
        <v>107.34782409667969</v>
      </c>
      <c r="H9" s="2">
        <v>0.50443309545516968</v>
      </c>
      <c r="I9" s="2">
        <v>54.149799346923828</v>
      </c>
      <c r="J9" s="2">
        <v>6.5188698768615723</v>
      </c>
      <c r="K9" s="2">
        <v>104.14286041259766</v>
      </c>
      <c r="L9" s="2">
        <v>0.40204703807830811</v>
      </c>
      <c r="M9" s="7">
        <v>41.870326995849609</v>
      </c>
    </row>
    <row r="10" spans="1:13" x14ac:dyDescent="0.25">
      <c r="A10" t="s">
        <v>71</v>
      </c>
      <c r="B10" s="4">
        <v>1</v>
      </c>
      <c r="C10" s="1">
        <v>2</v>
      </c>
      <c r="D10" s="1">
        <v>36</v>
      </c>
      <c r="E10" s="1">
        <v>79</v>
      </c>
      <c r="F10" s="1">
        <v>142</v>
      </c>
      <c r="G10" s="1">
        <v>159.82278442382812</v>
      </c>
      <c r="H10" s="1">
        <v>0.71770715713500977</v>
      </c>
      <c r="I10" s="1">
        <v>114.70595550537109</v>
      </c>
      <c r="J10" s="1">
        <v>12.905427932739258</v>
      </c>
      <c r="K10" s="1">
        <v>148.1126708984375</v>
      </c>
      <c r="L10" s="1">
        <v>0.3535139262676239</v>
      </c>
      <c r="M10" s="6">
        <v>52.359893798828125</v>
      </c>
    </row>
    <row r="11" spans="1:13" x14ac:dyDescent="0.25">
      <c r="A11" t="s">
        <v>72</v>
      </c>
      <c r="B11" s="5">
        <v>2</v>
      </c>
      <c r="C11" s="2">
        <v>2</v>
      </c>
      <c r="D11" s="2">
        <v>36</v>
      </c>
      <c r="E11" s="2">
        <v>86</v>
      </c>
      <c r="F11" s="2">
        <v>134</v>
      </c>
      <c r="G11" s="2">
        <v>142.38372802734375</v>
      </c>
      <c r="H11" s="2">
        <v>0.49342271685600281</v>
      </c>
      <c r="I11" s="2">
        <v>70.255363464355469</v>
      </c>
      <c r="J11" s="2">
        <v>7.5758304595947266</v>
      </c>
      <c r="K11" s="2">
        <v>138.75640869140625</v>
      </c>
      <c r="L11" s="2">
        <v>0.41420570015907288</v>
      </c>
      <c r="M11" s="7">
        <v>57.47369384765625</v>
      </c>
    </row>
    <row r="12" spans="1:13" x14ac:dyDescent="0.25">
      <c r="A12" t="s">
        <v>73</v>
      </c>
      <c r="B12" s="4">
        <v>3</v>
      </c>
      <c r="C12" s="1">
        <v>2</v>
      </c>
      <c r="D12" s="1">
        <v>36</v>
      </c>
      <c r="E12" s="1">
        <v>62</v>
      </c>
      <c r="F12" s="1">
        <v>129.5</v>
      </c>
      <c r="G12" s="1">
        <v>130.80645751953125</v>
      </c>
      <c r="H12" s="1">
        <v>0.45682147145271301</v>
      </c>
      <c r="I12" s="1">
        <v>59.755195617675781</v>
      </c>
      <c r="J12" s="1">
        <v>7.5889172554016113</v>
      </c>
      <c r="K12" s="1">
        <v>129</v>
      </c>
      <c r="L12" s="1">
        <v>0.37100791931152344</v>
      </c>
      <c r="M12" s="6">
        <v>47.860023498535156</v>
      </c>
    </row>
    <row r="13" spans="1:13" x14ac:dyDescent="0.25">
      <c r="A13" t="s">
        <v>74</v>
      </c>
      <c r="B13" s="5">
        <v>4</v>
      </c>
      <c r="C13" s="2">
        <v>2</v>
      </c>
      <c r="D13" s="2">
        <v>36</v>
      </c>
      <c r="E13" s="2">
        <v>113</v>
      </c>
      <c r="F13" s="2">
        <v>127</v>
      </c>
      <c r="G13" s="2">
        <v>139.25663757324219</v>
      </c>
      <c r="H13" s="2">
        <v>0.55194646120071411</v>
      </c>
      <c r="I13" s="2">
        <v>76.862213134765625</v>
      </c>
      <c r="J13" s="2">
        <v>7.230588436126709</v>
      </c>
      <c r="K13" s="2">
        <v>133.62376403808594</v>
      </c>
      <c r="L13" s="2">
        <v>0.40470117330551147</v>
      </c>
      <c r="M13" s="7">
        <v>54.077693939208984</v>
      </c>
    </row>
    <row r="14" spans="1:13" x14ac:dyDescent="0.25">
      <c r="A14" t="s">
        <v>75</v>
      </c>
      <c r="B14" s="4">
        <v>5</v>
      </c>
      <c r="C14" s="1">
        <v>2</v>
      </c>
      <c r="D14" s="1">
        <v>36</v>
      </c>
      <c r="E14" s="1">
        <v>99</v>
      </c>
      <c r="F14" s="1">
        <v>138</v>
      </c>
      <c r="G14" s="1">
        <v>149.47474670410156</v>
      </c>
      <c r="H14" s="1">
        <v>0.48768088221549988</v>
      </c>
      <c r="I14" s="1">
        <v>72.895973205566406</v>
      </c>
      <c r="J14" s="1">
        <v>7.3263211250305176</v>
      </c>
      <c r="K14" s="1">
        <v>145.21348571777344</v>
      </c>
      <c r="L14" s="1">
        <v>0.39734292030334473</v>
      </c>
      <c r="M14" s="6">
        <v>57.699550628662109</v>
      </c>
    </row>
    <row r="15" spans="1:13" x14ac:dyDescent="0.25">
      <c r="A15" t="s">
        <v>76</v>
      </c>
      <c r="B15" s="5">
        <v>6</v>
      </c>
      <c r="C15" s="2">
        <v>2</v>
      </c>
      <c r="D15" s="2">
        <v>36</v>
      </c>
      <c r="E15" s="2">
        <v>66</v>
      </c>
      <c r="F15" s="2">
        <v>96.5</v>
      </c>
      <c r="G15" s="2">
        <v>102.06060791015625</v>
      </c>
      <c r="H15" s="2">
        <v>0.52606797218322754</v>
      </c>
      <c r="I15" s="2">
        <v>53.690818786621094</v>
      </c>
      <c r="J15" s="2">
        <v>6.6088829040527344</v>
      </c>
      <c r="K15" s="2">
        <v>99.933334350585938</v>
      </c>
      <c r="L15" s="2">
        <v>0.41634008288383484</v>
      </c>
      <c r="M15" s="7">
        <v>41.606250762939453</v>
      </c>
    </row>
    <row r="16" spans="1:13" x14ac:dyDescent="0.25">
      <c r="A16" t="s">
        <v>77</v>
      </c>
      <c r="B16" s="4">
        <v>7</v>
      </c>
      <c r="C16" s="1">
        <v>2</v>
      </c>
      <c r="D16" s="1">
        <v>36</v>
      </c>
      <c r="E16" s="1">
        <v>61</v>
      </c>
      <c r="F16" s="1">
        <v>106</v>
      </c>
      <c r="G16" s="1">
        <v>120.22950744628906</v>
      </c>
      <c r="H16" s="1">
        <v>0.54977363348007202</v>
      </c>
      <c r="I16" s="1">
        <v>66.099014282226562</v>
      </c>
      <c r="J16" s="1">
        <v>8.4631118774414062</v>
      </c>
      <c r="K16" s="1">
        <v>114.30908966064453</v>
      </c>
      <c r="L16" s="1">
        <v>0.38878217339515686</v>
      </c>
      <c r="M16" s="6">
        <v>44.441337585449219</v>
      </c>
    </row>
    <row r="17" spans="1:13" x14ac:dyDescent="0.25">
      <c r="A17" t="s">
        <v>62</v>
      </c>
      <c r="B17" s="5">
        <v>8</v>
      </c>
      <c r="C17" s="2">
        <v>2</v>
      </c>
      <c r="D17" s="2">
        <v>36</v>
      </c>
      <c r="E17" s="2">
        <v>77</v>
      </c>
      <c r="F17" s="2">
        <v>117</v>
      </c>
      <c r="G17" s="2">
        <v>128.35064697265625</v>
      </c>
      <c r="H17" s="2">
        <v>0.60366547107696533</v>
      </c>
      <c r="I17" s="2">
        <v>77.480857849121094</v>
      </c>
      <c r="J17" s="2">
        <v>8.8297634124755859</v>
      </c>
      <c r="K17" s="2">
        <v>122.60869598388672</v>
      </c>
      <c r="L17" s="2">
        <v>0.50040608644485474</v>
      </c>
      <c r="M17" s="7">
        <v>61.354133605957031</v>
      </c>
    </row>
    <row r="18" spans="1:13" x14ac:dyDescent="0.25">
      <c r="A18" t="s">
        <v>78</v>
      </c>
      <c r="B18" s="4">
        <v>1</v>
      </c>
      <c r="C18" s="1">
        <v>3</v>
      </c>
      <c r="D18" s="1">
        <v>36</v>
      </c>
      <c r="E18" s="1">
        <v>83</v>
      </c>
      <c r="F18" s="1">
        <v>132</v>
      </c>
      <c r="G18" s="1">
        <v>156.55421447753906</v>
      </c>
      <c r="H18" s="1">
        <v>0.53379142284393311</v>
      </c>
      <c r="I18" s="1">
        <v>83.567298889160156</v>
      </c>
      <c r="J18" s="1">
        <v>9.1727027893066406</v>
      </c>
      <c r="K18" s="1">
        <v>151.25332641601562</v>
      </c>
      <c r="L18" s="1">
        <v>0.43128353357315063</v>
      </c>
      <c r="M18" s="6">
        <v>65.233070373535156</v>
      </c>
    </row>
    <row r="19" spans="1:13" x14ac:dyDescent="0.25">
      <c r="A19" t="s">
        <v>79</v>
      </c>
      <c r="B19" s="5">
        <v>2</v>
      </c>
      <c r="C19" s="2">
        <v>3</v>
      </c>
      <c r="D19" s="2">
        <v>36</v>
      </c>
      <c r="E19" s="2">
        <v>59</v>
      </c>
      <c r="F19" s="2">
        <v>139</v>
      </c>
      <c r="G19" s="2">
        <v>147.15254211425781</v>
      </c>
      <c r="H19" s="2">
        <v>0.47276332974433899</v>
      </c>
      <c r="I19" s="2">
        <v>69.568328857421875</v>
      </c>
      <c r="J19" s="2">
        <v>9.0570249557495117</v>
      </c>
      <c r="K19" s="2">
        <v>145.35848999023437</v>
      </c>
      <c r="L19" s="2">
        <v>0.38624325394630432</v>
      </c>
      <c r="M19" s="7">
        <v>56.143733978271484</v>
      </c>
    </row>
    <row r="20" spans="1:13" x14ac:dyDescent="0.25">
      <c r="A20" s="3" t="s">
        <v>119</v>
      </c>
      <c r="B20" s="4">
        <v>3</v>
      </c>
      <c r="C20" s="1">
        <v>3</v>
      </c>
      <c r="D20" s="1">
        <v>36</v>
      </c>
      <c r="E20" s="1">
        <v>94</v>
      </c>
      <c r="F20" s="1">
        <v>158.5</v>
      </c>
      <c r="G20" s="1">
        <v>161.574462890625</v>
      </c>
      <c r="H20" s="1">
        <v>0.47569969296455383</v>
      </c>
      <c r="I20" s="1">
        <v>76.860923767089844</v>
      </c>
      <c r="J20" s="1">
        <v>7.9275994300842285</v>
      </c>
      <c r="K20" s="1">
        <v>156.03572082519531</v>
      </c>
      <c r="L20" s="1">
        <v>0.34026399254798889</v>
      </c>
      <c r="M20" s="6">
        <v>53.093334197998047</v>
      </c>
    </row>
    <row r="21" spans="1:13" x14ac:dyDescent="0.25">
      <c r="A21" t="s">
        <v>80</v>
      </c>
      <c r="B21" s="5">
        <v>4</v>
      </c>
      <c r="C21" s="2">
        <v>3</v>
      </c>
      <c r="D21" s="2">
        <v>36</v>
      </c>
      <c r="E21" s="2">
        <v>94</v>
      </c>
      <c r="F21" s="2">
        <v>148</v>
      </c>
      <c r="G21" s="2">
        <v>166.65957641601562</v>
      </c>
      <c r="H21" s="2">
        <v>0.48004588484764099</v>
      </c>
      <c r="I21" s="2">
        <v>80.004241943359375</v>
      </c>
      <c r="J21" s="2">
        <v>8.2518072128295898</v>
      </c>
      <c r="K21" s="2">
        <v>161.80952453613281</v>
      </c>
      <c r="L21" s="2">
        <v>0.3859933614730835</v>
      </c>
      <c r="M21" s="7">
        <v>62.457401275634766</v>
      </c>
    </row>
    <row r="22" spans="1:13" x14ac:dyDescent="0.25">
      <c r="A22" t="s">
        <v>81</v>
      </c>
      <c r="B22" s="4">
        <v>5</v>
      </c>
      <c r="C22" s="1">
        <v>3</v>
      </c>
      <c r="D22" s="1">
        <v>36</v>
      </c>
      <c r="E22" s="1">
        <v>103</v>
      </c>
      <c r="F22" s="1">
        <v>137</v>
      </c>
      <c r="G22" s="1">
        <v>151.89320373535156</v>
      </c>
      <c r="H22" s="1">
        <v>0.54579454660415649</v>
      </c>
      <c r="I22" s="1">
        <v>82.902481079101563</v>
      </c>
      <c r="J22" s="1">
        <v>8.1686248779296875</v>
      </c>
      <c r="K22" s="1">
        <v>146.6236572265625</v>
      </c>
      <c r="L22" s="1">
        <v>0.44490784406661987</v>
      </c>
      <c r="M22" s="6">
        <v>65.2340087890625</v>
      </c>
    </row>
    <row r="23" spans="1:13" x14ac:dyDescent="0.25">
      <c r="A23" t="s">
        <v>82</v>
      </c>
      <c r="B23" s="5">
        <v>6</v>
      </c>
      <c r="C23" s="2">
        <v>3</v>
      </c>
      <c r="D23" s="2">
        <v>36</v>
      </c>
      <c r="E23" s="2">
        <v>87</v>
      </c>
      <c r="F23" s="2">
        <v>136</v>
      </c>
      <c r="G23" s="2">
        <v>129.11494445800781</v>
      </c>
      <c r="H23" s="2">
        <v>0.39558523893356323</v>
      </c>
      <c r="I23" s="2">
        <v>51.075962066650391</v>
      </c>
      <c r="J23" s="2">
        <v>5.4759182929992676</v>
      </c>
      <c r="K23" s="2">
        <v>128.73417663574219</v>
      </c>
      <c r="L23" s="2">
        <v>0.3239448070526123</v>
      </c>
      <c r="M23" s="7">
        <v>41.702766418457031</v>
      </c>
    </row>
    <row r="24" spans="1:13" x14ac:dyDescent="0.25">
      <c r="A24" t="s">
        <v>83</v>
      </c>
      <c r="B24" s="4">
        <v>7</v>
      </c>
      <c r="C24" s="1">
        <v>3</v>
      </c>
      <c r="D24" s="1">
        <v>36</v>
      </c>
      <c r="E24" s="1">
        <v>64</v>
      </c>
      <c r="F24" s="1">
        <v>105.5</v>
      </c>
      <c r="G24" s="1">
        <v>107.28125</v>
      </c>
      <c r="H24" s="1">
        <v>0.48882818222045898</v>
      </c>
      <c r="I24" s="1">
        <v>52.442096710205078</v>
      </c>
      <c r="J24" s="1">
        <v>6.5552620887756348</v>
      </c>
      <c r="K24" s="1">
        <v>104.81034851074219</v>
      </c>
      <c r="L24" s="1">
        <v>0.39486411213874817</v>
      </c>
      <c r="M24" s="6">
        <v>41.385841369628906</v>
      </c>
    </row>
    <row r="26" spans="1:13" x14ac:dyDescent="0.25">
      <c r="A26" t="s">
        <v>84</v>
      </c>
      <c r="B26" s="5">
        <v>1</v>
      </c>
      <c r="C26" s="2">
        <v>4</v>
      </c>
      <c r="D26" s="2">
        <v>36</v>
      </c>
      <c r="E26" s="2">
        <v>81</v>
      </c>
      <c r="F26" s="2">
        <v>115</v>
      </c>
      <c r="G26" s="2">
        <v>114.07407379150391</v>
      </c>
      <c r="H26" s="2">
        <v>0.53264659643173218</v>
      </c>
      <c r="I26" s="2">
        <v>60.761165618896484</v>
      </c>
      <c r="J26" s="2">
        <v>6.7512407302856445</v>
      </c>
      <c r="K26" s="2">
        <v>111.46575164794922</v>
      </c>
      <c r="L26" s="2">
        <v>0.42319980263710022</v>
      </c>
      <c r="M26" s="7">
        <v>47.172286987304688</v>
      </c>
    </row>
    <row r="27" spans="1:13" x14ac:dyDescent="0.25">
      <c r="A27" t="s">
        <v>85</v>
      </c>
      <c r="B27" s="4">
        <v>2</v>
      </c>
      <c r="C27" s="1">
        <v>4</v>
      </c>
      <c r="D27" s="1">
        <v>36</v>
      </c>
      <c r="E27" s="1">
        <v>62</v>
      </c>
      <c r="F27" s="1">
        <v>133.5</v>
      </c>
      <c r="G27" s="1">
        <v>149.06451416015625</v>
      </c>
      <c r="H27" s="1">
        <v>0.5042603611946106</v>
      </c>
      <c r="I27" s="1">
        <v>75.167327880859375</v>
      </c>
      <c r="J27" s="1">
        <v>9.546259880065918</v>
      </c>
      <c r="K27" s="1">
        <v>145.19642639160156</v>
      </c>
      <c r="L27" s="1">
        <v>0.41244035959243774</v>
      </c>
      <c r="M27" s="6">
        <v>59.884864807128906</v>
      </c>
    </row>
    <row r="28" spans="1:13" x14ac:dyDescent="0.25">
      <c r="A28" s="3" t="s">
        <v>120</v>
      </c>
      <c r="B28" s="5">
        <v>3</v>
      </c>
      <c r="C28" s="2">
        <v>4</v>
      </c>
      <c r="D28" s="2">
        <v>36</v>
      </c>
      <c r="E28" s="2">
        <v>61</v>
      </c>
      <c r="F28" s="2">
        <v>126</v>
      </c>
      <c r="G28" s="2">
        <v>147.47540283203125</v>
      </c>
      <c r="H28" s="2">
        <v>0.61589550971984863</v>
      </c>
      <c r="I28" s="2">
        <v>90.829437255859375</v>
      </c>
      <c r="J28" s="2">
        <v>11.629517555236816</v>
      </c>
      <c r="K28" s="2">
        <v>141.36363220214844</v>
      </c>
      <c r="L28" s="2">
        <v>0.54002034664154053</v>
      </c>
      <c r="M28" s="7">
        <v>76.339241027832031</v>
      </c>
    </row>
    <row r="29" spans="1:13" x14ac:dyDescent="0.25">
      <c r="A29" t="s">
        <v>86</v>
      </c>
      <c r="B29" s="4">
        <v>4</v>
      </c>
      <c r="C29" s="1">
        <v>4</v>
      </c>
      <c r="D29" s="1">
        <v>36</v>
      </c>
      <c r="E29" s="1">
        <v>79</v>
      </c>
      <c r="F29" s="1">
        <v>127</v>
      </c>
      <c r="G29" s="1">
        <v>132.53164672851562</v>
      </c>
      <c r="H29" s="1">
        <v>0.49079379439353943</v>
      </c>
      <c r="I29" s="1">
        <v>65.045707702636719</v>
      </c>
      <c r="J29" s="1">
        <v>7.3182144165039062</v>
      </c>
      <c r="K29" s="1">
        <v>129.97183227539062</v>
      </c>
      <c r="L29" s="1">
        <v>0.41685840487480164</v>
      </c>
      <c r="M29" s="6">
        <v>54.179851531982422</v>
      </c>
    </row>
    <row r="30" spans="1:13" x14ac:dyDescent="0.25">
      <c r="A30" t="s">
        <v>87</v>
      </c>
      <c r="B30" s="5">
        <v>5</v>
      </c>
      <c r="C30" s="2">
        <v>4</v>
      </c>
      <c r="D30" s="2">
        <v>36</v>
      </c>
      <c r="E30" s="2">
        <v>49</v>
      </c>
      <c r="F30" s="2">
        <v>114</v>
      </c>
      <c r="G30" s="2">
        <v>124.63265228271484</v>
      </c>
      <c r="H30" s="2">
        <v>0.56434416770935059</v>
      </c>
      <c r="I30" s="2">
        <v>70.335708618164062</v>
      </c>
      <c r="J30" s="2">
        <v>10.047958374023437</v>
      </c>
      <c r="K30" s="2">
        <v>121.95555877685547</v>
      </c>
      <c r="L30" s="2">
        <v>0.4918239414691925</v>
      </c>
      <c r="M30" s="7">
        <v>59.980663299560547</v>
      </c>
    </row>
    <row r="31" spans="1:13" x14ac:dyDescent="0.25">
      <c r="A31" t="s">
        <v>88</v>
      </c>
      <c r="B31" s="4">
        <v>6</v>
      </c>
      <c r="C31" s="1">
        <v>4</v>
      </c>
      <c r="D31" s="1">
        <v>36</v>
      </c>
      <c r="E31" s="1">
        <v>61</v>
      </c>
      <c r="F31" s="1">
        <v>126</v>
      </c>
      <c r="G31" s="1">
        <v>133.34426879882812</v>
      </c>
      <c r="H31" s="1">
        <v>0.57823759317398071</v>
      </c>
      <c r="I31" s="1">
        <v>77.104667663574219</v>
      </c>
      <c r="J31" s="1">
        <v>9.8722410202026367</v>
      </c>
      <c r="K31" s="1">
        <v>131.345458984375</v>
      </c>
      <c r="L31" s="1">
        <v>0.51194995641708374</v>
      </c>
      <c r="M31" s="6">
        <v>67.242294311523438</v>
      </c>
    </row>
    <row r="32" spans="1:13" x14ac:dyDescent="0.25">
      <c r="A32" t="s">
        <v>89</v>
      </c>
      <c r="B32" s="5">
        <v>7</v>
      </c>
      <c r="C32" s="2">
        <v>4</v>
      </c>
      <c r="D32" s="2">
        <v>36</v>
      </c>
      <c r="E32" s="2">
        <v>72</v>
      </c>
      <c r="F32" s="2">
        <v>112</v>
      </c>
      <c r="G32" s="2">
        <v>119.84722137451172</v>
      </c>
      <c r="H32" s="2">
        <v>0.57245552539825439</v>
      </c>
      <c r="I32" s="2">
        <v>68.607200622558594</v>
      </c>
      <c r="J32" s="2">
        <v>8.0854358673095703</v>
      </c>
      <c r="K32" s="2">
        <v>114.046875</v>
      </c>
      <c r="L32" s="2">
        <v>0.41201034188270569</v>
      </c>
      <c r="M32" s="7">
        <v>46.988491058349609</v>
      </c>
    </row>
    <row r="34" spans="1:13" x14ac:dyDescent="0.25">
      <c r="A34" t="s">
        <v>90</v>
      </c>
      <c r="B34" s="4">
        <v>1</v>
      </c>
      <c r="C34" s="1">
        <v>5</v>
      </c>
      <c r="D34" s="1">
        <v>36</v>
      </c>
      <c r="E34" s="1">
        <v>60</v>
      </c>
      <c r="F34" s="1">
        <v>104</v>
      </c>
      <c r="G34" s="1">
        <v>109.23332977294922</v>
      </c>
      <c r="H34" s="1">
        <v>0.50439965724945068</v>
      </c>
      <c r="I34" s="1">
        <v>55.097251892089844</v>
      </c>
      <c r="J34" s="1">
        <v>7.1130247116088867</v>
      </c>
      <c r="K34" s="1">
        <v>107.37036895751953</v>
      </c>
      <c r="L34" s="1">
        <v>0.4359230101108551</v>
      </c>
      <c r="M34" s="6">
        <v>46.805213928222656</v>
      </c>
    </row>
    <row r="35" spans="1:13" x14ac:dyDescent="0.25">
      <c r="A35" t="s">
        <v>91</v>
      </c>
      <c r="B35" s="5">
        <v>2</v>
      </c>
      <c r="C35" s="2">
        <v>5</v>
      </c>
      <c r="D35" s="2">
        <v>36</v>
      </c>
      <c r="E35" s="2">
        <v>112</v>
      </c>
      <c r="F35" s="2">
        <v>125.5</v>
      </c>
      <c r="G35" s="2">
        <v>134.91072082519531</v>
      </c>
      <c r="H35" s="2">
        <v>0.44370293617248535</v>
      </c>
      <c r="I35" s="2">
        <v>59.860279083251953</v>
      </c>
      <c r="J35" s="2">
        <v>5.6562647819519043</v>
      </c>
      <c r="K35" s="2">
        <v>132.71000671386719</v>
      </c>
      <c r="L35" s="2">
        <v>0.3576233983039856</v>
      </c>
      <c r="M35" s="7">
        <v>47.460201263427734</v>
      </c>
    </row>
    <row r="36" spans="1:13" x14ac:dyDescent="0.25">
      <c r="A36" t="s">
        <v>92</v>
      </c>
      <c r="B36" s="4">
        <v>3</v>
      </c>
      <c r="C36" s="1">
        <v>5</v>
      </c>
      <c r="D36" s="1">
        <v>36</v>
      </c>
      <c r="E36" s="1">
        <v>67</v>
      </c>
      <c r="F36" s="1">
        <v>126</v>
      </c>
      <c r="G36" s="1">
        <v>442.26864624023437</v>
      </c>
      <c r="H36" s="1">
        <v>3.876840353012085</v>
      </c>
      <c r="I36" s="1">
        <v>1714.60498046875</v>
      </c>
      <c r="J36" s="1">
        <v>209.47233581542969</v>
      </c>
      <c r="K36" s="1">
        <v>131.19671630859375</v>
      </c>
      <c r="L36" s="1">
        <v>0.45856717228889465</v>
      </c>
      <c r="M36" s="6">
        <v>60.162506103515625</v>
      </c>
    </row>
    <row r="37" spans="1:13" x14ac:dyDescent="0.25">
      <c r="A37" t="s">
        <v>93</v>
      </c>
      <c r="B37" s="5">
        <v>4</v>
      </c>
      <c r="C37" s="2">
        <v>5</v>
      </c>
      <c r="D37" s="2">
        <v>36</v>
      </c>
      <c r="E37" s="2">
        <v>49</v>
      </c>
      <c r="F37" s="2">
        <v>113</v>
      </c>
      <c r="G37" s="2">
        <v>118.73469543457031</v>
      </c>
      <c r="H37" s="2">
        <v>0.44711685180664063</v>
      </c>
      <c r="I37" s="2">
        <v>53.088279724121094</v>
      </c>
      <c r="J37" s="2">
        <v>7.5840401649475098</v>
      </c>
      <c r="K37" s="2">
        <v>115.59999847412109</v>
      </c>
      <c r="L37" s="2">
        <v>0.35545393824577332</v>
      </c>
      <c r="M37" s="7">
        <v>41.090476989746094</v>
      </c>
    </row>
    <row r="38" spans="1:13" x14ac:dyDescent="0.25">
      <c r="A38" t="s">
        <v>94</v>
      </c>
      <c r="B38" s="4">
        <v>5</v>
      </c>
      <c r="C38" s="1">
        <v>5</v>
      </c>
      <c r="D38" s="1">
        <v>36</v>
      </c>
      <c r="E38" s="1">
        <v>40</v>
      </c>
      <c r="F38" s="1">
        <v>116</v>
      </c>
      <c r="G38" s="1">
        <v>136.52499389648437</v>
      </c>
      <c r="H38" s="1">
        <v>0.46598535776138306</v>
      </c>
      <c r="I38" s="1">
        <v>63.61865234375</v>
      </c>
      <c r="J38" s="1">
        <v>10.058991432189941</v>
      </c>
      <c r="K38" s="1">
        <v>131.38888549804687</v>
      </c>
      <c r="L38" s="1">
        <v>0.33345374464988708</v>
      </c>
      <c r="M38" s="6">
        <v>43.812118530273438</v>
      </c>
    </row>
    <row r="39" spans="1:13" x14ac:dyDescent="0.25">
      <c r="A39" t="s">
        <v>95</v>
      </c>
      <c r="B39" s="5">
        <v>6</v>
      </c>
      <c r="C39" s="2">
        <v>5</v>
      </c>
      <c r="D39" s="2">
        <v>36</v>
      </c>
      <c r="E39" s="2">
        <v>40</v>
      </c>
      <c r="F39" s="2">
        <v>110</v>
      </c>
      <c r="G39" s="2">
        <v>130.14999389648437</v>
      </c>
      <c r="H39" s="2">
        <v>0.62871116399765015</v>
      </c>
      <c r="I39" s="2">
        <v>81.826759338378906</v>
      </c>
      <c r="J39" s="2">
        <v>12.937946319580078</v>
      </c>
      <c r="K39" s="2">
        <v>125.19444274902344</v>
      </c>
      <c r="L39" s="2">
        <v>0.54533159732818604</v>
      </c>
      <c r="M39" s="7">
        <v>68.272483825683594</v>
      </c>
    </row>
    <row r="40" spans="1:13" x14ac:dyDescent="0.25">
      <c r="A40" t="s">
        <v>96</v>
      </c>
      <c r="B40" s="4">
        <v>7</v>
      </c>
      <c r="C40" s="1">
        <v>5</v>
      </c>
      <c r="D40" s="1">
        <v>36</v>
      </c>
      <c r="E40" s="1">
        <v>74</v>
      </c>
      <c r="F40" s="1">
        <v>120.5</v>
      </c>
      <c r="G40" s="1">
        <v>131.85134887695312</v>
      </c>
      <c r="H40" s="1">
        <v>0.51940548419952393</v>
      </c>
      <c r="I40" s="1">
        <v>68.48431396484375</v>
      </c>
      <c r="J40" s="1">
        <v>7.9611396789550781</v>
      </c>
      <c r="K40" s="1">
        <v>126.24242401123047</v>
      </c>
      <c r="L40" s="1">
        <v>0.36694976687431335</v>
      </c>
      <c r="M40" s="6">
        <v>46.324626922607422</v>
      </c>
    </row>
    <row r="42" spans="1:13" x14ac:dyDescent="0.25">
      <c r="A42" t="s">
        <v>97</v>
      </c>
      <c r="B42" s="5">
        <v>1</v>
      </c>
      <c r="C42" s="2">
        <v>6</v>
      </c>
      <c r="D42" s="2">
        <v>36</v>
      </c>
      <c r="E42" s="2">
        <v>60</v>
      </c>
      <c r="F42" s="2">
        <v>95</v>
      </c>
      <c r="G42" s="2">
        <v>102.26667022705078</v>
      </c>
      <c r="H42" s="2">
        <v>0.53951358795166016</v>
      </c>
      <c r="I42" s="2">
        <v>55.174259185791016</v>
      </c>
      <c r="J42" s="2">
        <v>7.1229662895202637</v>
      </c>
      <c r="K42" s="2">
        <v>98.833335876464844</v>
      </c>
      <c r="L42" s="2">
        <v>0.43999060988426208</v>
      </c>
      <c r="M42" s="7">
        <v>43.485736846923828</v>
      </c>
    </row>
    <row r="43" spans="1:13" x14ac:dyDescent="0.25">
      <c r="A43" t="s">
        <v>98</v>
      </c>
      <c r="B43" s="4">
        <v>2</v>
      </c>
      <c r="C43" s="1">
        <v>6</v>
      </c>
      <c r="D43" s="1">
        <v>36</v>
      </c>
      <c r="E43" s="1">
        <v>87</v>
      </c>
      <c r="F43" s="1">
        <v>137</v>
      </c>
      <c r="G43" s="1">
        <v>140.40229797363281</v>
      </c>
      <c r="H43" s="1">
        <v>0.55412232875823975</v>
      </c>
      <c r="I43" s="1">
        <v>77.800048828125</v>
      </c>
      <c r="J43" s="1">
        <v>8.3410406112670898</v>
      </c>
      <c r="K43" s="1">
        <v>137.73417663574219</v>
      </c>
      <c r="L43" s="1">
        <v>0.45748955011367798</v>
      </c>
      <c r="M43" s="6">
        <v>63.011947631835937</v>
      </c>
    </row>
    <row r="44" spans="1:13" x14ac:dyDescent="0.25">
      <c r="A44" t="s">
        <v>99</v>
      </c>
      <c r="B44" s="5">
        <v>3</v>
      </c>
      <c r="C44" s="2">
        <v>6</v>
      </c>
      <c r="D44" s="2">
        <v>36</v>
      </c>
      <c r="E44" s="2">
        <v>64</v>
      </c>
      <c r="F44" s="2">
        <v>112.5</v>
      </c>
      <c r="G44" s="2">
        <v>120.359375</v>
      </c>
      <c r="H44" s="2">
        <v>0.5228918194770813</v>
      </c>
      <c r="I44" s="2">
        <v>62.934928894042969</v>
      </c>
      <c r="J44" s="2">
        <v>7.8668661117553711</v>
      </c>
      <c r="K44" s="2">
        <v>116.84482574462891</v>
      </c>
      <c r="L44" s="2">
        <v>0.42977514863014221</v>
      </c>
      <c r="M44" s="7">
        <v>50.217002868652344</v>
      </c>
    </row>
    <row r="45" spans="1:13" x14ac:dyDescent="0.25">
      <c r="A45" t="s">
        <v>100</v>
      </c>
      <c r="B45" s="4">
        <v>4</v>
      </c>
      <c r="C45" s="1">
        <v>6</v>
      </c>
      <c r="D45" s="1">
        <v>36</v>
      </c>
      <c r="E45" s="1">
        <v>80</v>
      </c>
      <c r="F45" s="1">
        <v>129</v>
      </c>
      <c r="G45" s="1">
        <v>155.03750610351562</v>
      </c>
      <c r="H45" s="1">
        <v>1.3328577280044556</v>
      </c>
      <c r="I45" s="1">
        <v>206.64292907714844</v>
      </c>
      <c r="J45" s="1">
        <v>23.103382110595703</v>
      </c>
      <c r="K45" s="1">
        <v>129.26388549804687</v>
      </c>
      <c r="L45" s="1">
        <v>0.42431870102882385</v>
      </c>
      <c r="M45" s="6">
        <v>54.849086761474609</v>
      </c>
    </row>
    <row r="46" spans="1:13" x14ac:dyDescent="0.25">
      <c r="A46" t="s">
        <v>101</v>
      </c>
      <c r="B46" s="5">
        <v>5</v>
      </c>
      <c r="C46" s="2">
        <v>6</v>
      </c>
      <c r="D46" s="2">
        <v>36</v>
      </c>
      <c r="E46" s="2">
        <v>42</v>
      </c>
      <c r="F46" s="2">
        <v>113.5</v>
      </c>
      <c r="G46" s="2">
        <v>127.09523773193359</v>
      </c>
      <c r="H46" s="2">
        <v>0.58869791030883789</v>
      </c>
      <c r="I46" s="2">
        <v>74.820701599121094</v>
      </c>
      <c r="J46" s="2">
        <v>11.545084953308105</v>
      </c>
      <c r="K46" s="2">
        <v>120.86842346191406</v>
      </c>
      <c r="L46" s="2">
        <v>0.41302478313446045</v>
      </c>
      <c r="M46" s="7">
        <v>49.921653747558594</v>
      </c>
    </row>
    <row r="47" spans="1:13" x14ac:dyDescent="0.25">
      <c r="A47" t="s">
        <v>102</v>
      </c>
      <c r="B47" s="4">
        <v>6</v>
      </c>
      <c r="C47" s="1">
        <v>6</v>
      </c>
      <c r="D47" s="1">
        <v>36</v>
      </c>
      <c r="E47" s="1">
        <v>68</v>
      </c>
      <c r="F47" s="1">
        <v>111.5</v>
      </c>
      <c r="G47" s="1">
        <v>131</v>
      </c>
      <c r="H47" s="1">
        <v>0.57798087596893311</v>
      </c>
      <c r="I47" s="1">
        <v>75.715492248535156</v>
      </c>
      <c r="J47" s="1">
        <v>9.1818523406982422</v>
      </c>
      <c r="K47" s="1">
        <v>127.53225708007812</v>
      </c>
      <c r="L47" s="1">
        <v>0.50532591342926025</v>
      </c>
      <c r="M47" s="6">
        <v>64.445358276367188</v>
      </c>
    </row>
    <row r="48" spans="1:13" x14ac:dyDescent="0.25">
      <c r="A48" t="s">
        <v>103</v>
      </c>
      <c r="B48" s="5">
        <v>7</v>
      </c>
      <c r="C48" s="2">
        <v>6</v>
      </c>
      <c r="D48" s="2">
        <v>36</v>
      </c>
      <c r="E48" s="2">
        <v>50</v>
      </c>
      <c r="F48" s="2">
        <v>95</v>
      </c>
      <c r="G48" s="2">
        <v>335.48001098632812</v>
      </c>
      <c r="H48" s="2">
        <v>4.6928200721740723</v>
      </c>
      <c r="I48" s="2">
        <v>1574.3472900390625</v>
      </c>
      <c r="J48" s="2">
        <v>222.64633178710937</v>
      </c>
      <c r="K48" s="2">
        <v>111.15908813476562</v>
      </c>
      <c r="L48" s="2">
        <v>0.464272141456604</v>
      </c>
      <c r="M48" s="7">
        <v>51.608066558837891</v>
      </c>
    </row>
    <row r="52" spans="1:17" x14ac:dyDescent="0.25">
      <c r="A52" t="s">
        <v>104</v>
      </c>
      <c r="B52" s="9" t="s">
        <v>106</v>
      </c>
      <c r="C52" s="23" t="s">
        <v>107</v>
      </c>
      <c r="D52" s="23"/>
      <c r="E52" s="23"/>
      <c r="F52" s="23" t="s">
        <v>108</v>
      </c>
      <c r="G52" s="23"/>
      <c r="H52" s="23"/>
      <c r="J52" t="s">
        <v>109</v>
      </c>
      <c r="K52" s="9" t="s">
        <v>106</v>
      </c>
      <c r="L52" s="23" t="s">
        <v>107</v>
      </c>
      <c r="M52" s="23"/>
      <c r="N52" s="23"/>
      <c r="O52" s="23" t="s">
        <v>108</v>
      </c>
      <c r="P52" s="23"/>
      <c r="Q52" s="23"/>
    </row>
    <row r="53" spans="1:17" x14ac:dyDescent="0.25">
      <c r="B53" s="8">
        <v>0</v>
      </c>
      <c r="C53" s="1">
        <f>K2</f>
        <v>136.27586364746094</v>
      </c>
      <c r="D53" s="1">
        <f>K10</f>
        <v>148.1126708984375</v>
      </c>
      <c r="E53" s="1">
        <f>K18</f>
        <v>151.25332641601562</v>
      </c>
      <c r="F53" s="1">
        <f>K26</f>
        <v>111.46575164794922</v>
      </c>
      <c r="G53" s="1">
        <f>K34</f>
        <v>107.37036895751953</v>
      </c>
      <c r="H53" s="1">
        <f>K42</f>
        <v>98.833335876464844</v>
      </c>
      <c r="K53" s="8">
        <v>0</v>
      </c>
      <c r="L53">
        <f>C53/$C$62</f>
        <v>0.93844882133153074</v>
      </c>
      <c r="M53">
        <f t="shared" ref="M53:N59" si="0">D53/$C$62</f>
        <v>1.0199616990759268</v>
      </c>
      <c r="N53">
        <f t="shared" si="0"/>
        <v>1.0415894795925427</v>
      </c>
      <c r="O53">
        <f>F53/$F$62</f>
        <v>1.0526578747833297</v>
      </c>
      <c r="P53">
        <f t="shared" ref="P53:Q59" si="1">G53/$F$62</f>
        <v>1.0139819875659892</v>
      </c>
      <c r="Q53">
        <f t="shared" si="1"/>
        <v>0.93336013765068093</v>
      </c>
    </row>
    <row r="54" spans="1:17" x14ac:dyDescent="0.25">
      <c r="B54" s="8">
        <v>0.25</v>
      </c>
      <c r="C54" s="1">
        <f t="shared" ref="C54:C59" si="2">K3</f>
        <v>120.16949462890625</v>
      </c>
      <c r="D54" s="1">
        <f t="shared" ref="D54:D59" si="3">K11</f>
        <v>138.75640869140625</v>
      </c>
      <c r="E54" s="1">
        <f t="shared" ref="E54:E59" si="4">K19</f>
        <v>145.35848999023437</v>
      </c>
      <c r="F54" s="1">
        <f t="shared" ref="F54:F59" si="5">K27</f>
        <v>145.19642639160156</v>
      </c>
      <c r="G54" s="1">
        <f t="shared" ref="G54:G59" si="6">K35</f>
        <v>132.71000671386719</v>
      </c>
      <c r="H54" s="1">
        <f t="shared" ref="H54:H59" si="7">K43</f>
        <v>137.73417663574219</v>
      </c>
      <c r="K54" s="8">
        <v>0.25</v>
      </c>
      <c r="L54">
        <f t="shared" ref="L54:L59" si="8">C54/$C$62</f>
        <v>0.82753407372446286</v>
      </c>
      <c r="M54">
        <f t="shared" si="0"/>
        <v>0.9555308233122507</v>
      </c>
      <c r="N54">
        <f t="shared" si="0"/>
        <v>1.0009953336619939</v>
      </c>
      <c r="O54">
        <f t="shared" ref="O54:O59" si="9">F54/$F$62</f>
        <v>1.3712028974985115</v>
      </c>
      <c r="P54">
        <f t="shared" si="1"/>
        <v>1.2532839151448099</v>
      </c>
      <c r="Q54">
        <f t="shared" si="1"/>
        <v>1.3007310632985771</v>
      </c>
    </row>
    <row r="55" spans="1:17" x14ac:dyDescent="0.25">
      <c r="B55" s="8">
        <v>1</v>
      </c>
      <c r="C55" s="1">
        <f t="shared" si="2"/>
        <v>137.92857360839844</v>
      </c>
      <c r="D55" s="1">
        <f t="shared" si="3"/>
        <v>129</v>
      </c>
      <c r="E55" s="1">
        <f t="shared" si="4"/>
        <v>156.03572082519531</v>
      </c>
      <c r="F55" s="1">
        <f t="shared" si="5"/>
        <v>141.36363220214844</v>
      </c>
      <c r="G55" s="1">
        <f t="shared" si="6"/>
        <v>131.19671630859375</v>
      </c>
      <c r="H55" s="1">
        <f t="shared" si="7"/>
        <v>116.84482574462891</v>
      </c>
      <c r="K55" s="8">
        <v>1</v>
      </c>
      <c r="L55">
        <f t="shared" si="8"/>
        <v>0.94983002760923951</v>
      </c>
      <c r="M55">
        <f t="shared" si="0"/>
        <v>0.88834438257491843</v>
      </c>
      <c r="N55">
        <f t="shared" si="0"/>
        <v>1.0745229153185307</v>
      </c>
      <c r="O55">
        <f t="shared" si="9"/>
        <v>1.3350068379349025</v>
      </c>
      <c r="P55">
        <f t="shared" si="1"/>
        <v>1.2389927356713484</v>
      </c>
      <c r="Q55">
        <f t="shared" si="1"/>
        <v>1.1034566593714124</v>
      </c>
    </row>
    <row r="56" spans="1:17" x14ac:dyDescent="0.25">
      <c r="B56" s="8">
        <v>4</v>
      </c>
      <c r="C56" s="1">
        <f t="shared" si="2"/>
        <v>160.27586364746094</v>
      </c>
      <c r="D56" s="1">
        <f t="shared" si="3"/>
        <v>133.62376403808594</v>
      </c>
      <c r="E56" s="1">
        <f t="shared" si="4"/>
        <v>161.80952453613281</v>
      </c>
      <c r="F56" s="1">
        <f t="shared" si="5"/>
        <v>129.97183227539062</v>
      </c>
      <c r="G56" s="1">
        <f t="shared" si="6"/>
        <v>115.59999847412109</v>
      </c>
      <c r="H56" s="1">
        <f t="shared" si="7"/>
        <v>129.26388549804687</v>
      </c>
      <c r="K56" s="8">
        <v>4</v>
      </c>
      <c r="L56">
        <f t="shared" si="8"/>
        <v>1.1037221948338412</v>
      </c>
      <c r="M56">
        <f t="shared" si="0"/>
        <v>0.92018542761046551</v>
      </c>
      <c r="N56">
        <f t="shared" si="0"/>
        <v>1.1142835827038142</v>
      </c>
      <c r="O56">
        <f t="shared" si="9"/>
        <v>1.2274252021089318</v>
      </c>
      <c r="P56">
        <f t="shared" si="1"/>
        <v>1.0917007862922647</v>
      </c>
      <c r="Q56">
        <f t="shared" si="1"/>
        <v>1.2207395095165372</v>
      </c>
    </row>
    <row r="57" spans="1:17" x14ac:dyDescent="0.25">
      <c r="B57" s="8">
        <v>8</v>
      </c>
      <c r="C57" s="1">
        <f t="shared" si="2"/>
        <v>130.55384826660156</v>
      </c>
      <c r="D57" s="1">
        <f t="shared" si="3"/>
        <v>145.21348571777344</v>
      </c>
      <c r="E57" s="1">
        <f t="shared" si="4"/>
        <v>146.6236572265625</v>
      </c>
      <c r="F57" s="1">
        <f t="shared" si="5"/>
        <v>121.95555877685547</v>
      </c>
      <c r="G57" s="1">
        <f t="shared" si="6"/>
        <v>131.38888549804687</v>
      </c>
      <c r="H57" s="1">
        <f t="shared" si="7"/>
        <v>120.86842346191406</v>
      </c>
      <c r="K57" s="8">
        <v>8</v>
      </c>
      <c r="L57">
        <f t="shared" si="8"/>
        <v>0.89904478861375003</v>
      </c>
      <c r="M57">
        <f t="shared" si="0"/>
        <v>0.99999677760858285</v>
      </c>
      <c r="N57">
        <f t="shared" si="0"/>
        <v>1.0097077693783501</v>
      </c>
      <c r="O57">
        <f t="shared" si="9"/>
        <v>1.1517212903701803</v>
      </c>
      <c r="P57">
        <f t="shared" si="1"/>
        <v>1.2408075389412125</v>
      </c>
      <c r="Q57">
        <f t="shared" si="1"/>
        <v>1.1414546251989579</v>
      </c>
    </row>
    <row r="58" spans="1:17" x14ac:dyDescent="0.25">
      <c r="B58" s="8">
        <v>16</v>
      </c>
      <c r="C58" s="1">
        <f t="shared" si="2"/>
        <v>104.484375</v>
      </c>
      <c r="D58" s="1">
        <f t="shared" si="3"/>
        <v>99.933334350585938</v>
      </c>
      <c r="E58" s="1">
        <f t="shared" si="4"/>
        <v>128.73417663574219</v>
      </c>
      <c r="F58" s="1">
        <f t="shared" si="5"/>
        <v>131.345458984375</v>
      </c>
      <c r="G58" s="1">
        <f t="shared" si="6"/>
        <v>125.19444274902344</v>
      </c>
      <c r="H58" s="1">
        <f t="shared" si="7"/>
        <v>127.53225708007812</v>
      </c>
      <c r="K58" s="8">
        <v>24</v>
      </c>
      <c r="L58">
        <f t="shared" si="8"/>
        <v>0.7195202139387693</v>
      </c>
      <c r="M58">
        <f t="shared" si="0"/>
        <v>0.68817997056065239</v>
      </c>
      <c r="N58">
        <f t="shared" si="0"/>
        <v>0.88651381906797588</v>
      </c>
      <c r="O58">
        <f t="shared" si="9"/>
        <v>1.2403974285627757</v>
      </c>
      <c r="P58">
        <f t="shared" si="1"/>
        <v>1.1823085933615098</v>
      </c>
      <c r="Q58">
        <f t="shared" si="1"/>
        <v>1.2043863942015254</v>
      </c>
    </row>
    <row r="59" spans="1:17" x14ac:dyDescent="0.25">
      <c r="B59" s="8">
        <v>24</v>
      </c>
      <c r="C59" s="1">
        <f t="shared" si="2"/>
        <v>121.66666412353516</v>
      </c>
      <c r="D59" s="1">
        <f t="shared" si="3"/>
        <v>114.30908966064453</v>
      </c>
      <c r="E59" s="1">
        <f t="shared" si="4"/>
        <v>104.81034851074219</v>
      </c>
      <c r="F59" s="1">
        <f t="shared" si="5"/>
        <v>114.046875</v>
      </c>
      <c r="G59" s="1">
        <f t="shared" si="6"/>
        <v>126.24242401123047</v>
      </c>
      <c r="H59" s="1">
        <f t="shared" si="7"/>
        <v>111.15908813476562</v>
      </c>
      <c r="K59" s="8">
        <v>48</v>
      </c>
      <c r="L59">
        <f t="shared" si="8"/>
        <v>0.83784416760288238</v>
      </c>
      <c r="M59">
        <f t="shared" si="0"/>
        <v>0.78717703625803304</v>
      </c>
      <c r="N59">
        <f t="shared" si="0"/>
        <v>0.72176499484680068</v>
      </c>
      <c r="O59">
        <f t="shared" si="9"/>
        <v>1.0770334321375279</v>
      </c>
      <c r="P59">
        <f t="shared" si="1"/>
        <v>1.1922054963292648</v>
      </c>
      <c r="Q59">
        <f t="shared" si="1"/>
        <v>1.0497618124746038</v>
      </c>
    </row>
    <row r="61" spans="1:17" x14ac:dyDescent="0.25">
      <c r="C61" s="23" t="s">
        <v>107</v>
      </c>
      <c r="D61" s="23"/>
      <c r="E61" s="23"/>
      <c r="F61" s="23" t="s">
        <v>108</v>
      </c>
      <c r="G61" s="23"/>
      <c r="H61" s="23"/>
      <c r="J61" t="s">
        <v>110</v>
      </c>
      <c r="K61" s="9" t="s">
        <v>106</v>
      </c>
      <c r="L61" s="23" t="s">
        <v>107</v>
      </c>
      <c r="M61" s="23"/>
      <c r="N61" s="23"/>
      <c r="O61" s="23" t="s">
        <v>108</v>
      </c>
      <c r="P61" s="23"/>
      <c r="Q61" s="23"/>
    </row>
    <row r="62" spans="1:17" x14ac:dyDescent="0.25">
      <c r="A62" t="s">
        <v>105</v>
      </c>
      <c r="C62">
        <f>AVERAGE(C53:E53)</f>
        <v>145.21395365397134</v>
      </c>
      <c r="F62">
        <f>AVERAGE(F53:H53)</f>
        <v>105.8898188273112</v>
      </c>
      <c r="K62" s="8">
        <v>0</v>
      </c>
      <c r="L62">
        <f>C53/MAX($C$53:$C$59)</f>
        <v>0.85025817703413009</v>
      </c>
      <c r="M62">
        <f>D53/MAX(D$53:D$59)</f>
        <v>1</v>
      </c>
      <c r="N62">
        <f>E53/MAX(E$53:E$59)</f>
        <v>0.93476157753766875</v>
      </c>
      <c r="O62">
        <f t="shared" ref="O62:Q68" si="10">F53/MAX(F$53:F$59)</f>
        <v>0.76768935997998233</v>
      </c>
      <c r="P62">
        <f t="shared" si="10"/>
        <v>0.80906008232686</v>
      </c>
      <c r="Q62">
        <f t="shared" si="10"/>
        <v>0.71756580894111555</v>
      </c>
    </row>
    <row r="63" spans="1:17" x14ac:dyDescent="0.25">
      <c r="K63" s="8">
        <v>0.25</v>
      </c>
      <c r="L63">
        <f t="shared" ref="L63:L68" si="11">C54/MAX($C$53:$C$59)</f>
        <v>0.74976663294248891</v>
      </c>
      <c r="M63">
        <f t="shared" ref="M63:N68" si="12">D54/MAX(D$53:D$59)</f>
        <v>0.9368301027165532</v>
      </c>
      <c r="N63">
        <f t="shared" si="12"/>
        <v>0.898330864063414</v>
      </c>
      <c r="O63">
        <f t="shared" si="10"/>
        <v>1</v>
      </c>
      <c r="P63">
        <f t="shared" si="10"/>
        <v>1</v>
      </c>
      <c r="Q63">
        <f t="shared" si="10"/>
        <v>1</v>
      </c>
    </row>
    <row r="64" spans="1:17" x14ac:dyDescent="0.25">
      <c r="A64" t="s">
        <v>121</v>
      </c>
      <c r="C64" s="20">
        <f>STDEV(C53:E53)/ AVERAGE(C53:E53)</f>
        <v>5.4390724568873908E-2</v>
      </c>
      <c r="F64" s="20">
        <f>STDEV(F53:H53)/ AVERAGE(F53:H53)</f>
        <v>6.0865503394486542E-2</v>
      </c>
      <c r="K64" s="8">
        <v>1</v>
      </c>
      <c r="L64">
        <f t="shared" si="11"/>
        <v>0.86056983546682309</v>
      </c>
      <c r="M64">
        <f t="shared" si="12"/>
        <v>0.87095856969898766</v>
      </c>
      <c r="N64">
        <f t="shared" si="12"/>
        <v>0.9643172815228922</v>
      </c>
      <c r="O64">
        <f t="shared" si="10"/>
        <v>0.97360269612203887</v>
      </c>
      <c r="P64">
        <f t="shared" si="10"/>
        <v>0.98859701357308949</v>
      </c>
      <c r="Q64">
        <f t="shared" si="10"/>
        <v>0.84833574787789834</v>
      </c>
    </row>
    <row r="65" spans="1:17" x14ac:dyDescent="0.25">
      <c r="C65" s="20">
        <f t="shared" ref="C65:C70" si="13">STDEV(C54:E54)/ AVERAGE(C54:E54)</f>
        <v>9.691977733370967E-2</v>
      </c>
      <c r="F65" s="20">
        <f t="shared" ref="F65:F70" si="14">STDEV(F54:H54)/ AVERAGE(F54:H54)</f>
        <v>4.5347512485412488E-2</v>
      </c>
      <c r="K65" s="8">
        <v>4</v>
      </c>
      <c r="L65">
        <f t="shared" si="11"/>
        <v>1</v>
      </c>
      <c r="M65">
        <f t="shared" si="12"/>
        <v>0.90217645274733604</v>
      </c>
      <c r="N65">
        <f t="shared" si="12"/>
        <v>1</v>
      </c>
      <c r="O65">
        <f t="shared" si="10"/>
        <v>0.89514484278594098</v>
      </c>
      <c r="P65">
        <f t="shared" si="10"/>
        <v>0.87107220726288892</v>
      </c>
      <c r="Q65">
        <f t="shared" si="10"/>
        <v>0.93850261899705389</v>
      </c>
    </row>
    <row r="66" spans="1:17" x14ac:dyDescent="0.25">
      <c r="C66" s="20">
        <f t="shared" si="13"/>
        <v>9.7703911559985354E-2</v>
      </c>
      <c r="F66" s="20">
        <f t="shared" si="14"/>
        <v>9.4904634091812712E-2</v>
      </c>
      <c r="K66" s="8">
        <v>8</v>
      </c>
      <c r="L66">
        <f t="shared" si="11"/>
        <v>0.8145571347771039</v>
      </c>
      <c r="M66">
        <f t="shared" si="12"/>
        <v>0.98042581257175443</v>
      </c>
      <c r="N66">
        <f t="shared" si="12"/>
        <v>0.90614973158654055</v>
      </c>
      <c r="O66">
        <f t="shared" si="10"/>
        <v>0.83993498881257322</v>
      </c>
      <c r="P66">
        <f t="shared" si="10"/>
        <v>0.99004505200072257</v>
      </c>
      <c r="Q66">
        <f t="shared" si="10"/>
        <v>0.87754852436928543</v>
      </c>
    </row>
    <row r="67" spans="1:17" x14ac:dyDescent="0.25">
      <c r="C67" s="20">
        <f t="shared" si="13"/>
        <v>0.10433555184829273</v>
      </c>
      <c r="F67" s="20">
        <f t="shared" si="14"/>
        <v>6.4836025299362721E-2</v>
      </c>
      <c r="K67" s="8">
        <v>24</v>
      </c>
      <c r="L67">
        <f t="shared" si="11"/>
        <v>0.65190336599789844</v>
      </c>
      <c r="M67">
        <f t="shared" si="12"/>
        <v>0.67471158101734141</v>
      </c>
      <c r="N67">
        <f t="shared" si="12"/>
        <v>0.79559084673656066</v>
      </c>
      <c r="O67">
        <f t="shared" si="10"/>
        <v>0.90460531466614846</v>
      </c>
      <c r="P67">
        <f t="shared" si="10"/>
        <v>0.94336852095073831</v>
      </c>
      <c r="Q67">
        <f t="shared" si="10"/>
        <v>0.92593036960866648</v>
      </c>
    </row>
    <row r="68" spans="1:17" x14ac:dyDescent="0.25">
      <c r="C68" s="20">
        <f t="shared" si="13"/>
        <v>6.3203083461005394E-2</v>
      </c>
      <c r="F68" s="20">
        <f t="shared" si="14"/>
        <v>4.6383384892289603E-2</v>
      </c>
      <c r="K68" s="8">
        <v>48</v>
      </c>
      <c r="L68">
        <f t="shared" si="11"/>
        <v>0.75910783666809822</v>
      </c>
      <c r="M68">
        <f t="shared" si="12"/>
        <v>0.77177117235990933</v>
      </c>
      <c r="N68">
        <f t="shared" si="12"/>
        <v>0.6477390549858365</v>
      </c>
      <c r="O68">
        <f t="shared" si="10"/>
        <v>0.78546612912090708</v>
      </c>
      <c r="P68">
        <f t="shared" si="10"/>
        <v>0.95126529744978983</v>
      </c>
      <c r="Q68">
        <f t="shared" si="10"/>
        <v>0.80705523385631295</v>
      </c>
    </row>
    <row r="69" spans="1:17" x14ac:dyDescent="0.25">
      <c r="C69" s="20">
        <f t="shared" si="13"/>
        <v>0.13941870774969833</v>
      </c>
      <c r="F69" s="20">
        <f t="shared" si="14"/>
        <v>2.4252151296826546E-2</v>
      </c>
    </row>
    <row r="70" spans="1:17" x14ac:dyDescent="0.25">
      <c r="C70" s="20">
        <f t="shared" si="13"/>
        <v>7.439381264499477E-2</v>
      </c>
      <c r="F70" s="20">
        <f t="shared" si="14"/>
        <v>6.8340185286250452E-2</v>
      </c>
      <c r="J70" t="s">
        <v>111</v>
      </c>
      <c r="K70" s="14" t="s">
        <v>106</v>
      </c>
      <c r="L70" s="23" t="s">
        <v>107</v>
      </c>
      <c r="M70" s="23"/>
      <c r="N70" s="23"/>
      <c r="O70" s="23" t="s">
        <v>108</v>
      </c>
      <c r="P70" s="23"/>
      <c r="Q70" s="23"/>
    </row>
    <row r="71" spans="1:17" x14ac:dyDescent="0.25">
      <c r="C71" s="20"/>
      <c r="K71" s="8">
        <v>0</v>
      </c>
      <c r="L71">
        <f>C53/$C$80</f>
        <v>0.89712394177132659</v>
      </c>
      <c r="M71">
        <f t="shared" ref="M71:Q77" si="15">D53/$C$80</f>
        <v>0.97504737512746786</v>
      </c>
      <c r="N71">
        <f t="shared" si="15"/>
        <v>0.99572276974440777</v>
      </c>
      <c r="O71">
        <f t="shared" si="15"/>
        <v>0.73379534581122507</v>
      </c>
      <c r="P71">
        <f t="shared" si="15"/>
        <v>0.70683484257930296</v>
      </c>
      <c r="Q71">
        <f t="shared" si="15"/>
        <v>0.65063430520079202</v>
      </c>
    </row>
    <row r="72" spans="1:17" x14ac:dyDescent="0.25">
      <c r="A72" t="s">
        <v>122</v>
      </c>
      <c r="C72" s="21">
        <f>AVERAGE(C53:E53)</f>
        <v>145.21395365397134</v>
      </c>
      <c r="F72" s="21">
        <f>AVERAGE(F53:H53)</f>
        <v>105.8898188273112</v>
      </c>
      <c r="K72" s="8">
        <v>0.25</v>
      </c>
      <c r="L72">
        <f t="shared" ref="L72:L77" si="16">C54/$C$80</f>
        <v>0.79109335884338217</v>
      </c>
      <c r="M72">
        <f t="shared" si="15"/>
        <v>0.9134537325941714</v>
      </c>
      <c r="N72">
        <f t="shared" si="15"/>
        <v>0.9569161993888905</v>
      </c>
      <c r="O72">
        <f t="shared" si="15"/>
        <v>0.95584931101605852</v>
      </c>
      <c r="P72">
        <f t="shared" si="15"/>
        <v>0.87364938404381931</v>
      </c>
      <c r="Q72">
        <f t="shared" si="15"/>
        <v>0.90672422946253273</v>
      </c>
    </row>
    <row r="73" spans="1:17" x14ac:dyDescent="0.25">
      <c r="C73" s="21">
        <f t="shared" ref="C73:C78" si="17">AVERAGE(C54:E54)</f>
        <v>134.76146443684897</v>
      </c>
      <c r="F73" s="21">
        <f t="shared" ref="F73:F78" si="18">AVERAGE(F54:H54)</f>
        <v>138.54686991373697</v>
      </c>
      <c r="K73" s="8">
        <v>1</v>
      </c>
      <c r="L73">
        <f t="shared" si="16"/>
        <v>0.90800397316556247</v>
      </c>
      <c r="M73">
        <f t="shared" si="15"/>
        <v>0.84922586722977167</v>
      </c>
      <c r="N73">
        <f t="shared" si="15"/>
        <v>1.0272059716015429</v>
      </c>
      <c r="O73">
        <f t="shared" si="15"/>
        <v>0.93061746629162778</v>
      </c>
      <c r="P73">
        <f t="shared" si="15"/>
        <v>0.86368717197568878</v>
      </c>
      <c r="Q73">
        <f t="shared" si="15"/>
        <v>0.76920657732010878</v>
      </c>
    </row>
    <row r="74" spans="1:17" x14ac:dyDescent="0.25">
      <c r="C74" s="21">
        <f t="shared" si="17"/>
        <v>140.98809814453125</v>
      </c>
      <c r="F74" s="21">
        <f t="shared" si="18"/>
        <v>129.80172475179037</v>
      </c>
      <c r="K74" s="8">
        <v>4</v>
      </c>
      <c r="L74">
        <f t="shared" si="16"/>
        <v>1.0551194519536098</v>
      </c>
      <c r="M74">
        <f t="shared" si="15"/>
        <v>0.87966478215310007</v>
      </c>
      <c r="N74">
        <f t="shared" si="15"/>
        <v>1.0652157658932899</v>
      </c>
      <c r="O74">
        <f t="shared" si="15"/>
        <v>0.8556235812365196</v>
      </c>
      <c r="P74">
        <f t="shared" si="15"/>
        <v>0.76101169733291296</v>
      </c>
      <c r="Q74">
        <f t="shared" si="15"/>
        <v>0.85096306405867261</v>
      </c>
    </row>
    <row r="75" spans="1:17" x14ac:dyDescent="0.25">
      <c r="C75" s="21">
        <f t="shared" si="17"/>
        <v>151.90305074055991</v>
      </c>
      <c r="F75" s="21">
        <f t="shared" si="18"/>
        <v>124.9452387491862</v>
      </c>
      <c r="K75" s="8">
        <v>8</v>
      </c>
      <c r="L75">
        <f t="shared" si="16"/>
        <v>0.85945507763092044</v>
      </c>
      <c r="M75">
        <f t="shared" si="15"/>
        <v>0.95596161505530397</v>
      </c>
      <c r="N75">
        <f t="shared" si="15"/>
        <v>0.96524498034595596</v>
      </c>
      <c r="O75">
        <f t="shared" si="15"/>
        <v>0.80285128035477893</v>
      </c>
      <c r="P75">
        <f t="shared" si="15"/>
        <v>0.86495224985606223</v>
      </c>
      <c r="Q75">
        <f t="shared" si="15"/>
        <v>0.79569450957472287</v>
      </c>
    </row>
    <row r="76" spans="1:17" x14ac:dyDescent="0.25">
      <c r="C76" s="21">
        <f t="shared" si="17"/>
        <v>140.7969970703125</v>
      </c>
      <c r="F76" s="21">
        <f t="shared" si="18"/>
        <v>124.7376225789388</v>
      </c>
      <c r="K76" s="8">
        <v>16</v>
      </c>
      <c r="L76">
        <f t="shared" si="16"/>
        <v>0.68783592225841605</v>
      </c>
      <c r="M76">
        <f t="shared" si="15"/>
        <v>0.65787575603906256</v>
      </c>
      <c r="N76">
        <f t="shared" si="15"/>
        <v>0.84747591314417658</v>
      </c>
      <c r="O76">
        <f t="shared" si="15"/>
        <v>0.86466636676510289</v>
      </c>
      <c r="P76">
        <f t="shared" si="15"/>
        <v>0.8241733272549413</v>
      </c>
      <c r="Q76">
        <f t="shared" si="15"/>
        <v>0.83956350091937626</v>
      </c>
    </row>
    <row r="77" spans="1:17" x14ac:dyDescent="0.25">
      <c r="C77" s="21">
        <f t="shared" si="17"/>
        <v>111.05062866210937</v>
      </c>
      <c r="F77" s="21">
        <f t="shared" si="18"/>
        <v>128.02405293782553</v>
      </c>
      <c r="K77" s="8">
        <v>24</v>
      </c>
      <c r="L77">
        <f t="shared" si="16"/>
        <v>0.80094944459893402</v>
      </c>
      <c r="M77">
        <f t="shared" si="15"/>
        <v>0.7525134558085782</v>
      </c>
      <c r="N77">
        <f t="shared" si="15"/>
        <v>0.68998185355573372</v>
      </c>
      <c r="O77">
        <f t="shared" si="15"/>
        <v>0.75078725834666948</v>
      </c>
      <c r="P77">
        <f t="shared" si="15"/>
        <v>0.83107234117926942</v>
      </c>
      <c r="Q77">
        <f t="shared" si="15"/>
        <v>0.73177653505206952</v>
      </c>
    </row>
    <row r="78" spans="1:17" x14ac:dyDescent="0.25">
      <c r="C78" s="21">
        <f t="shared" si="17"/>
        <v>113.59536743164062</v>
      </c>
      <c r="F78" s="21">
        <f t="shared" si="18"/>
        <v>117.1494623819987</v>
      </c>
    </row>
    <row r="79" spans="1:17" x14ac:dyDescent="0.25">
      <c r="C79" s="21"/>
    </row>
    <row r="80" spans="1:17" x14ac:dyDescent="0.25">
      <c r="A80" t="s">
        <v>123</v>
      </c>
      <c r="C80" s="22">
        <f>MAX(C72:F78)</f>
        <v>151.90305074055991</v>
      </c>
    </row>
  </sheetData>
  <mergeCells count="10">
    <mergeCell ref="L70:N70"/>
    <mergeCell ref="O70:Q70"/>
    <mergeCell ref="C52:E52"/>
    <mergeCell ref="F52:H52"/>
    <mergeCell ref="L52:N52"/>
    <mergeCell ref="O52:Q52"/>
    <mergeCell ref="L61:N61"/>
    <mergeCell ref="O61:Q61"/>
    <mergeCell ref="C61:E61"/>
    <mergeCell ref="F61:H6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0"/>
  <sheetViews>
    <sheetView topLeftCell="A53" workbookViewId="0">
      <selection activeCell="L71" sqref="L71:Q77"/>
    </sheetView>
  </sheetViews>
  <sheetFormatPr defaultRowHeight="15" x14ac:dyDescent="0.25"/>
  <cols>
    <col min="1" max="1" width="19.5703125" customWidth="1"/>
  </cols>
  <sheetData>
    <row r="1" spans="1:13" x14ac:dyDescent="0.25">
      <c r="B1" s="10" t="s">
        <v>0</v>
      </c>
      <c r="C1" s="11" t="s">
        <v>1</v>
      </c>
      <c r="D1" s="11" t="s">
        <v>11</v>
      </c>
      <c r="E1" s="11" t="s">
        <v>2</v>
      </c>
      <c r="F1" s="11" t="s">
        <v>3</v>
      </c>
      <c r="G1" s="11" t="s">
        <v>4</v>
      </c>
      <c r="H1" s="11" t="s">
        <v>5</v>
      </c>
      <c r="I1" s="11" t="s">
        <v>6</v>
      </c>
      <c r="J1" s="11" t="s">
        <v>7</v>
      </c>
      <c r="K1" s="11" t="s">
        <v>8</v>
      </c>
      <c r="L1" s="11" t="s">
        <v>9</v>
      </c>
      <c r="M1" s="12" t="s">
        <v>10</v>
      </c>
    </row>
    <row r="2" spans="1:13" x14ac:dyDescent="0.25">
      <c r="A2" t="s">
        <v>64</v>
      </c>
      <c r="B2" s="4">
        <v>1</v>
      </c>
      <c r="C2" s="1">
        <v>1</v>
      </c>
      <c r="D2" s="1">
        <v>38</v>
      </c>
      <c r="E2" s="1">
        <v>50</v>
      </c>
      <c r="F2" s="1">
        <v>42</v>
      </c>
      <c r="G2" s="1">
        <v>55.720001220703125</v>
      </c>
      <c r="H2" s="1">
        <v>0.67655289173126221</v>
      </c>
      <c r="I2" s="1">
        <v>37.697528839111328</v>
      </c>
      <c r="J2" s="1">
        <v>5.331235408782959</v>
      </c>
      <c r="K2" s="1">
        <v>52.227272033691406</v>
      </c>
      <c r="L2" s="1">
        <v>0.54994827508926392</v>
      </c>
      <c r="M2" s="6">
        <v>28.722297668457031</v>
      </c>
    </row>
    <row r="3" spans="1:13" x14ac:dyDescent="0.25">
      <c r="A3" t="s">
        <v>65</v>
      </c>
      <c r="B3" s="5">
        <v>2</v>
      </c>
      <c r="C3" s="2">
        <v>1</v>
      </c>
      <c r="D3" s="2">
        <v>38</v>
      </c>
      <c r="E3" s="2">
        <v>81</v>
      </c>
      <c r="F3" s="2">
        <v>151</v>
      </c>
      <c r="G3" s="2">
        <v>157.70370483398437</v>
      </c>
      <c r="H3" s="2">
        <v>0.44720885157585144</v>
      </c>
      <c r="I3" s="2">
        <v>70.5264892578125</v>
      </c>
      <c r="J3" s="2">
        <v>7.8362770080566406</v>
      </c>
      <c r="K3" s="2">
        <v>155.04109191894531</v>
      </c>
      <c r="L3" s="2">
        <v>0.37150365114212036</v>
      </c>
      <c r="M3" s="7">
        <v>57.598331451416016</v>
      </c>
    </row>
    <row r="4" spans="1:13" x14ac:dyDescent="0.25">
      <c r="A4" t="s">
        <v>66</v>
      </c>
      <c r="B4" s="4">
        <v>3</v>
      </c>
      <c r="C4" s="1">
        <v>1</v>
      </c>
      <c r="D4" s="1">
        <v>38</v>
      </c>
      <c r="E4" s="1">
        <v>81</v>
      </c>
      <c r="F4" s="1">
        <v>159</v>
      </c>
      <c r="G4" s="1">
        <v>179.43209838867187</v>
      </c>
      <c r="H4" s="1">
        <v>0.50789225101470947</v>
      </c>
      <c r="I4" s="1">
        <v>91.132179260253906</v>
      </c>
      <c r="J4" s="1">
        <v>10.125797271728516</v>
      </c>
      <c r="K4" s="1">
        <v>174.97259521484375</v>
      </c>
      <c r="L4" s="1">
        <v>0.40865203738212585</v>
      </c>
      <c r="M4" s="6">
        <v>71.502906799316406</v>
      </c>
    </row>
    <row r="5" spans="1:13" x14ac:dyDescent="0.25">
      <c r="A5" t="s">
        <v>67</v>
      </c>
      <c r="B5" s="5">
        <v>4</v>
      </c>
      <c r="C5" s="2">
        <v>1</v>
      </c>
      <c r="D5" s="2">
        <v>38</v>
      </c>
      <c r="E5" s="2">
        <v>84</v>
      </c>
      <c r="F5" s="2">
        <v>138.5</v>
      </c>
      <c r="G5" s="2">
        <v>153.84524536132812</v>
      </c>
      <c r="H5" s="2">
        <v>0.53883099555969238</v>
      </c>
      <c r="I5" s="2">
        <v>82.896583557128906</v>
      </c>
      <c r="J5" s="2">
        <v>9.0447587966918945</v>
      </c>
      <c r="K5" s="2">
        <v>148.0657958984375</v>
      </c>
      <c r="L5" s="2">
        <v>0.3708597719669342</v>
      </c>
      <c r="M5" s="7">
        <v>54.911647796630859</v>
      </c>
    </row>
    <row r="6" spans="1:13" x14ac:dyDescent="0.25">
      <c r="A6" t="s">
        <v>68</v>
      </c>
      <c r="B6" s="4">
        <v>5</v>
      </c>
      <c r="C6" s="1">
        <v>1</v>
      </c>
      <c r="D6" s="1">
        <v>38</v>
      </c>
      <c r="E6" s="1">
        <v>95</v>
      </c>
      <c r="F6" s="1">
        <v>134</v>
      </c>
      <c r="G6" s="1">
        <v>140.90525817871094</v>
      </c>
      <c r="H6" s="1">
        <v>0.520355224609375</v>
      </c>
      <c r="I6" s="1">
        <v>73.320785522460937</v>
      </c>
      <c r="J6" s="1">
        <v>7.5225539207458496</v>
      </c>
      <c r="K6" s="1">
        <v>137.64706420898437</v>
      </c>
      <c r="L6" s="1">
        <v>0.38661864399909973</v>
      </c>
      <c r="M6" s="6">
        <v>53.2169189453125</v>
      </c>
    </row>
    <row r="7" spans="1:13" x14ac:dyDescent="0.25">
      <c r="A7" t="s">
        <v>69</v>
      </c>
      <c r="B7" s="5">
        <v>6</v>
      </c>
      <c r="C7" s="2">
        <v>1</v>
      </c>
      <c r="D7" s="2">
        <v>38</v>
      </c>
      <c r="E7" s="2">
        <v>83</v>
      </c>
      <c r="F7" s="2">
        <v>88</v>
      </c>
      <c r="G7" s="2">
        <v>111.60240936279297</v>
      </c>
      <c r="H7" s="2">
        <v>1.388751745223999</v>
      </c>
      <c r="I7" s="2">
        <v>154.988037109375</v>
      </c>
      <c r="J7" s="2">
        <v>17.012147903442383</v>
      </c>
      <c r="K7" s="2">
        <v>93.639999389648438</v>
      </c>
      <c r="L7" s="2">
        <v>0.47950324416160583</v>
      </c>
      <c r="M7" s="7">
        <v>44.900684356689453</v>
      </c>
    </row>
    <row r="8" spans="1:13" x14ac:dyDescent="0.25">
      <c r="A8" t="s">
        <v>70</v>
      </c>
      <c r="B8" s="4">
        <v>7</v>
      </c>
      <c r="C8" s="1">
        <v>1</v>
      </c>
      <c r="D8" s="1">
        <v>38</v>
      </c>
      <c r="E8" s="1">
        <v>94</v>
      </c>
      <c r="F8" s="1">
        <v>54.5</v>
      </c>
      <c r="G8" s="1">
        <v>85.946807861328125</v>
      </c>
      <c r="H8" s="1">
        <v>2.4155399799346924</v>
      </c>
      <c r="I8" s="1">
        <v>207.60795593261719</v>
      </c>
      <c r="J8" s="1">
        <v>21.413125991821289</v>
      </c>
      <c r="K8" s="1">
        <v>61.809524536132813</v>
      </c>
      <c r="L8" s="1">
        <v>0.6366230845451355</v>
      </c>
      <c r="M8" s="6">
        <v>39.349369049072266</v>
      </c>
    </row>
    <row r="9" spans="1:13" x14ac:dyDescent="0.25">
      <c r="A9" t="s">
        <v>118</v>
      </c>
      <c r="B9" s="5">
        <v>8</v>
      </c>
      <c r="C9" s="2">
        <v>1</v>
      </c>
      <c r="D9" s="2">
        <v>38</v>
      </c>
      <c r="E9" s="2">
        <v>56</v>
      </c>
      <c r="F9" s="2">
        <v>39</v>
      </c>
      <c r="G9" s="2">
        <v>49.696430206298828</v>
      </c>
      <c r="H9" s="2">
        <v>0.96106499433517456</v>
      </c>
      <c r="I9" s="2">
        <v>47.761497497558594</v>
      </c>
      <c r="J9" s="2">
        <v>6.3823986053466797</v>
      </c>
      <c r="K9" s="2">
        <v>43.979999542236328</v>
      </c>
      <c r="L9" s="2">
        <v>0.73970526456832886</v>
      </c>
      <c r="M9" s="7">
        <v>32.532238006591797</v>
      </c>
    </row>
    <row r="10" spans="1:13" x14ac:dyDescent="0.25">
      <c r="A10" t="s">
        <v>71</v>
      </c>
      <c r="B10" s="4">
        <v>1</v>
      </c>
      <c r="C10" s="1">
        <v>2</v>
      </c>
      <c r="D10" s="1">
        <v>38</v>
      </c>
      <c r="E10" s="1">
        <v>78</v>
      </c>
      <c r="F10" s="1">
        <v>59.5</v>
      </c>
      <c r="G10" s="1">
        <v>61.717948913574219</v>
      </c>
      <c r="H10" s="1">
        <v>0.52295255661010742</v>
      </c>
      <c r="I10" s="1">
        <v>32.275558471679688</v>
      </c>
      <c r="J10" s="1">
        <v>3.6544873714447021</v>
      </c>
      <c r="K10" s="1">
        <v>60.357143402099609</v>
      </c>
      <c r="L10" s="1">
        <v>0.43853113055229187</v>
      </c>
      <c r="M10" s="6">
        <v>26.468486785888672</v>
      </c>
    </row>
    <row r="11" spans="1:13" x14ac:dyDescent="0.25">
      <c r="A11" t="s">
        <v>72</v>
      </c>
      <c r="B11" s="5">
        <v>2</v>
      </c>
      <c r="C11" s="2">
        <v>2</v>
      </c>
      <c r="D11" s="2">
        <v>38</v>
      </c>
      <c r="E11" s="2">
        <v>94</v>
      </c>
      <c r="F11" s="2">
        <v>171.5</v>
      </c>
      <c r="G11" s="2">
        <v>187.53192138671875</v>
      </c>
      <c r="H11" s="2">
        <v>0.48422273993492126</v>
      </c>
      <c r="I11" s="2">
        <v>90.807212829589844</v>
      </c>
      <c r="J11" s="2">
        <v>9.3660488128662109</v>
      </c>
      <c r="K11" s="2">
        <v>180.78572082519531</v>
      </c>
      <c r="L11" s="2">
        <v>0.34482559561729431</v>
      </c>
      <c r="M11" s="7">
        <v>62.339542388916016</v>
      </c>
    </row>
    <row r="12" spans="1:13" x14ac:dyDescent="0.25">
      <c r="A12" t="s">
        <v>73</v>
      </c>
      <c r="B12" s="4">
        <v>3</v>
      </c>
      <c r="C12" s="1">
        <v>2</v>
      </c>
      <c r="D12" s="1">
        <v>38</v>
      </c>
      <c r="E12" s="1">
        <v>71</v>
      </c>
      <c r="F12" s="1">
        <v>168</v>
      </c>
      <c r="G12" s="1">
        <v>193.28169250488281</v>
      </c>
      <c r="H12" s="1">
        <v>0.52302020788192749</v>
      </c>
      <c r="I12" s="1">
        <v>101.09022521972656</v>
      </c>
      <c r="J12" s="1">
        <v>11.99720287322998</v>
      </c>
      <c r="K12" s="1">
        <v>186.28572082519531</v>
      </c>
      <c r="L12" s="1">
        <v>0.39010044932365417</v>
      </c>
      <c r="M12" s="6">
        <v>72.670143127441406</v>
      </c>
    </row>
    <row r="13" spans="1:13" x14ac:dyDescent="0.25">
      <c r="A13" t="s">
        <v>74</v>
      </c>
      <c r="B13" s="5">
        <v>4</v>
      </c>
      <c r="C13" s="2">
        <v>2</v>
      </c>
      <c r="D13" s="2">
        <v>38</v>
      </c>
      <c r="E13" s="2">
        <v>110</v>
      </c>
      <c r="F13" s="2">
        <v>177.5</v>
      </c>
      <c r="G13" s="2">
        <v>193.97273254394531</v>
      </c>
      <c r="H13" s="2">
        <v>0.58372479677200317</v>
      </c>
      <c r="I13" s="2">
        <v>113.22669219970703</v>
      </c>
      <c r="J13" s="2">
        <v>10.795741081237793</v>
      </c>
      <c r="K13" s="2">
        <v>183.96939086914062</v>
      </c>
      <c r="L13" s="2">
        <v>0.40067437291145325</v>
      </c>
      <c r="M13" s="7">
        <v>73.711814880371094</v>
      </c>
    </row>
    <row r="14" spans="1:13" x14ac:dyDescent="0.25">
      <c r="A14" t="s">
        <v>75</v>
      </c>
      <c r="B14" s="4">
        <v>5</v>
      </c>
      <c r="C14" s="1">
        <v>2</v>
      </c>
      <c r="D14" s="1">
        <v>38</v>
      </c>
      <c r="E14" s="1">
        <v>118</v>
      </c>
      <c r="F14" s="1">
        <v>116</v>
      </c>
      <c r="G14" s="1">
        <v>129.85592651367187</v>
      </c>
      <c r="H14" s="1">
        <v>0.59994566440582275</v>
      </c>
      <c r="I14" s="1">
        <v>77.906501770019531</v>
      </c>
      <c r="J14" s="1">
        <v>7.171875</v>
      </c>
      <c r="K14" s="1">
        <v>122.00943756103516</v>
      </c>
      <c r="L14" s="1">
        <v>0.39870163798332214</v>
      </c>
      <c r="M14" s="6">
        <v>48.645362854003906</v>
      </c>
    </row>
    <row r="15" spans="1:13" x14ac:dyDescent="0.25">
      <c r="A15" t="s">
        <v>76</v>
      </c>
      <c r="B15" s="5">
        <v>6</v>
      </c>
      <c r="C15" s="2">
        <v>2</v>
      </c>
      <c r="D15" s="2">
        <v>38</v>
      </c>
      <c r="E15" s="2">
        <v>73</v>
      </c>
      <c r="F15" s="2">
        <v>84</v>
      </c>
      <c r="G15" s="2">
        <v>96.383560180664063</v>
      </c>
      <c r="H15" s="2">
        <v>0.61248338222503662</v>
      </c>
      <c r="I15" s="2">
        <v>59.033332824707031</v>
      </c>
      <c r="J15" s="2">
        <v>6.9093289375305176</v>
      </c>
      <c r="K15" s="2">
        <v>92.184616088867188</v>
      </c>
      <c r="L15" s="2">
        <v>0.47277799248695374</v>
      </c>
      <c r="M15" s="7">
        <v>43.582855224609375</v>
      </c>
    </row>
    <row r="16" spans="1:13" x14ac:dyDescent="0.25">
      <c r="A16" t="s">
        <v>77</v>
      </c>
      <c r="B16" s="4">
        <v>7</v>
      </c>
      <c r="C16" s="1">
        <v>2</v>
      </c>
      <c r="D16" s="1">
        <v>38</v>
      </c>
      <c r="E16" s="1">
        <v>78</v>
      </c>
      <c r="F16" s="1">
        <v>52</v>
      </c>
      <c r="G16" s="1">
        <v>56.307693481445313</v>
      </c>
      <c r="H16" s="1">
        <v>0.64160382747650146</v>
      </c>
      <c r="I16" s="1">
        <v>36.127231597900391</v>
      </c>
      <c r="J16" s="1">
        <v>4.0906033515930176</v>
      </c>
      <c r="K16" s="1">
        <v>54</v>
      </c>
      <c r="L16" s="1">
        <v>0.5343325138092041</v>
      </c>
      <c r="M16" s="6">
        <v>28.853954315185547</v>
      </c>
    </row>
    <row r="17" spans="1:13" x14ac:dyDescent="0.25">
      <c r="A17" t="s">
        <v>62</v>
      </c>
      <c r="B17" s="5">
        <v>8</v>
      </c>
      <c r="C17" s="2">
        <v>2</v>
      </c>
      <c r="D17" s="2">
        <v>38</v>
      </c>
      <c r="E17" s="2">
        <v>93</v>
      </c>
      <c r="F17" s="2">
        <v>48</v>
      </c>
      <c r="G17" s="2">
        <v>54.698925018310547</v>
      </c>
      <c r="H17" s="2">
        <v>0.6815066933631897</v>
      </c>
      <c r="I17" s="2">
        <v>37.277683258056641</v>
      </c>
      <c r="J17" s="2">
        <v>3.8655157089233398</v>
      </c>
      <c r="K17" s="2">
        <v>51.710842132568359</v>
      </c>
      <c r="L17" s="2">
        <v>0.53563392162322998</v>
      </c>
      <c r="M17" s="7">
        <v>27.698080062866211</v>
      </c>
    </row>
    <row r="18" spans="1:13" x14ac:dyDescent="0.25">
      <c r="A18" t="s">
        <v>78</v>
      </c>
      <c r="B18" s="4">
        <v>1</v>
      </c>
      <c r="C18" s="1">
        <v>3</v>
      </c>
      <c r="D18" s="1">
        <v>38</v>
      </c>
      <c r="E18" s="1">
        <v>83</v>
      </c>
      <c r="F18" s="1">
        <v>39</v>
      </c>
      <c r="G18" s="1">
        <v>53.289157867431641</v>
      </c>
      <c r="H18" s="1">
        <v>0.92101210355758667</v>
      </c>
      <c r="I18" s="1">
        <v>49.0799560546875</v>
      </c>
      <c r="J18" s="1">
        <v>5.3872251510620117</v>
      </c>
      <c r="K18" s="1">
        <v>47.053333282470703</v>
      </c>
      <c r="L18" s="1">
        <v>0.53520238399505615</v>
      </c>
      <c r="M18" s="6">
        <v>25.183055877685547</v>
      </c>
    </row>
    <row r="19" spans="1:13" x14ac:dyDescent="0.25">
      <c r="A19" t="s">
        <v>79</v>
      </c>
      <c r="B19" s="5">
        <v>2</v>
      </c>
      <c r="C19" s="2">
        <v>3</v>
      </c>
      <c r="D19" s="2">
        <v>38</v>
      </c>
      <c r="E19" s="2">
        <v>72</v>
      </c>
      <c r="F19" s="2">
        <v>207.5</v>
      </c>
      <c r="G19" s="2">
        <v>213.04167175292969</v>
      </c>
      <c r="H19" s="2">
        <v>0.47744995355606079</v>
      </c>
      <c r="I19" s="2">
        <v>101.71673583984375</v>
      </c>
      <c r="J19" s="2">
        <v>11.987432479858398</v>
      </c>
      <c r="K19" s="2">
        <v>208.5</v>
      </c>
      <c r="L19" s="2">
        <v>0.36831504106521606</v>
      </c>
      <c r="M19" s="7">
        <v>76.793685913085937</v>
      </c>
    </row>
    <row r="20" spans="1:13" x14ac:dyDescent="0.25">
      <c r="A20" s="3" t="s">
        <v>119</v>
      </c>
      <c r="B20" s="4">
        <v>3</v>
      </c>
      <c r="C20" s="1">
        <v>3</v>
      </c>
      <c r="D20" s="1">
        <v>38</v>
      </c>
      <c r="E20" s="1">
        <v>102</v>
      </c>
      <c r="F20" s="1">
        <v>167</v>
      </c>
      <c r="G20" s="1">
        <v>193.75489807128906</v>
      </c>
      <c r="H20" s="1">
        <v>0.51365339756011963</v>
      </c>
      <c r="I20" s="1">
        <v>99.522865295410156</v>
      </c>
      <c r="J20" s="1">
        <v>9.8542318344116211</v>
      </c>
      <c r="K20" s="1">
        <v>187.5</v>
      </c>
      <c r="L20" s="1">
        <v>0.40979042649269104</v>
      </c>
      <c r="M20" s="6">
        <v>76.835700988769531</v>
      </c>
    </row>
    <row r="21" spans="1:13" x14ac:dyDescent="0.25">
      <c r="A21" t="s">
        <v>80</v>
      </c>
      <c r="B21" s="5">
        <v>4</v>
      </c>
      <c r="C21" s="2">
        <v>3</v>
      </c>
      <c r="D21" s="2">
        <v>38</v>
      </c>
      <c r="E21" s="2">
        <v>109</v>
      </c>
      <c r="F21" s="2">
        <v>158</v>
      </c>
      <c r="G21" s="2">
        <v>176.49540710449219</v>
      </c>
      <c r="H21" s="2">
        <v>0.4580041766166687</v>
      </c>
      <c r="I21" s="2">
        <v>80.835639953613281</v>
      </c>
      <c r="J21" s="2">
        <v>7.742650032043457</v>
      </c>
      <c r="K21" s="2">
        <v>171.84848022460937</v>
      </c>
      <c r="L21" s="2">
        <v>0.37720590829849243</v>
      </c>
      <c r="M21" s="7">
        <v>64.822265625</v>
      </c>
    </row>
    <row r="22" spans="1:13" x14ac:dyDescent="0.25">
      <c r="A22" t="s">
        <v>81</v>
      </c>
      <c r="B22" s="4">
        <v>5</v>
      </c>
      <c r="C22" s="1">
        <v>3</v>
      </c>
      <c r="D22" s="1">
        <v>38</v>
      </c>
      <c r="E22" s="1">
        <v>89</v>
      </c>
      <c r="F22" s="1">
        <v>116</v>
      </c>
      <c r="G22" s="1">
        <v>132.60673522949219</v>
      </c>
      <c r="H22" s="1">
        <v>0.50374138355255127</v>
      </c>
      <c r="I22" s="1">
        <v>66.79949951171875</v>
      </c>
      <c r="J22" s="1">
        <v>7.0807328224182129</v>
      </c>
      <c r="K22" s="1">
        <v>129.23457336425781</v>
      </c>
      <c r="L22" s="1">
        <v>0.43283200263977051</v>
      </c>
      <c r="M22" s="6">
        <v>55.936855316162109</v>
      </c>
    </row>
    <row r="23" spans="1:13" x14ac:dyDescent="0.25">
      <c r="A23" t="s">
        <v>82</v>
      </c>
      <c r="B23" s="5">
        <v>6</v>
      </c>
      <c r="C23" s="2">
        <v>3</v>
      </c>
      <c r="D23" s="2">
        <v>38</v>
      </c>
      <c r="E23" s="2">
        <v>108</v>
      </c>
      <c r="F23" s="2">
        <v>88.5</v>
      </c>
      <c r="G23" s="2">
        <v>104.90740966796875</v>
      </c>
      <c r="H23" s="2">
        <v>0.68007302284240723</v>
      </c>
      <c r="I23" s="2">
        <v>71.344696044921875</v>
      </c>
      <c r="J23" s="2">
        <v>6.8651471138000488</v>
      </c>
      <c r="K23" s="2">
        <v>98.16326904296875</v>
      </c>
      <c r="L23" s="2">
        <v>0.48610594868659973</v>
      </c>
      <c r="M23" s="7">
        <v>47.717746734619141</v>
      </c>
    </row>
    <row r="24" spans="1:13" x14ac:dyDescent="0.25">
      <c r="A24" t="s">
        <v>83</v>
      </c>
      <c r="B24" s="4">
        <v>7</v>
      </c>
      <c r="C24" s="1">
        <v>3</v>
      </c>
      <c r="D24" s="1">
        <v>38</v>
      </c>
      <c r="E24" s="1">
        <v>69</v>
      </c>
      <c r="F24" s="1">
        <v>47</v>
      </c>
      <c r="G24" s="1">
        <v>53.202899932861328</v>
      </c>
      <c r="H24" s="1">
        <v>0.77228182554244995</v>
      </c>
      <c r="I24" s="1">
        <v>41.087631225585937</v>
      </c>
      <c r="J24" s="1">
        <v>4.9463696479797363</v>
      </c>
      <c r="K24" s="1">
        <v>50.063491821289063</v>
      </c>
      <c r="L24" s="1">
        <v>0.61903566122055054</v>
      </c>
      <c r="M24" s="6">
        <v>30.991086959838867</v>
      </c>
    </row>
    <row r="26" spans="1:13" x14ac:dyDescent="0.25">
      <c r="A26" t="s">
        <v>84</v>
      </c>
      <c r="B26" s="5">
        <v>1</v>
      </c>
      <c r="C26" s="2">
        <v>4</v>
      </c>
      <c r="D26" s="2">
        <v>38</v>
      </c>
      <c r="E26" s="2">
        <v>87</v>
      </c>
      <c r="F26" s="2">
        <v>35</v>
      </c>
      <c r="G26" s="2">
        <v>39.770114898681641</v>
      </c>
      <c r="H26" s="2">
        <v>0.79089975357055664</v>
      </c>
      <c r="I26" s="2">
        <v>31.45417594909668</v>
      </c>
      <c r="J26" s="2">
        <v>3.3722414970397949</v>
      </c>
      <c r="K26" s="2">
        <v>37.025318145751953</v>
      </c>
      <c r="L26" s="2">
        <v>0.61657220125198364</v>
      </c>
      <c r="M26" s="7">
        <v>22.828779220581055</v>
      </c>
    </row>
    <row r="27" spans="1:13" x14ac:dyDescent="0.25">
      <c r="A27" t="s">
        <v>85</v>
      </c>
      <c r="B27" s="4">
        <v>2</v>
      </c>
      <c r="C27" s="1">
        <v>4</v>
      </c>
      <c r="D27" s="1">
        <v>38</v>
      </c>
      <c r="E27" s="1">
        <v>72</v>
      </c>
      <c r="F27" s="1">
        <v>49.5</v>
      </c>
      <c r="G27" s="1">
        <v>63.333332061767578</v>
      </c>
      <c r="H27" s="1">
        <v>0.88109958171844482</v>
      </c>
      <c r="I27" s="1">
        <v>55.802974700927734</v>
      </c>
      <c r="J27" s="1">
        <v>6.5764436721801758</v>
      </c>
      <c r="K27" s="1">
        <v>57.21875</v>
      </c>
      <c r="L27" s="1">
        <v>0.66784137487411499</v>
      </c>
      <c r="M27" s="6">
        <v>38.213047027587891</v>
      </c>
    </row>
    <row r="28" spans="1:13" x14ac:dyDescent="0.25">
      <c r="A28" s="3" t="s">
        <v>120</v>
      </c>
      <c r="B28" s="5">
        <v>3</v>
      </c>
      <c r="C28" s="2">
        <v>4</v>
      </c>
      <c r="D28" s="2">
        <v>38</v>
      </c>
      <c r="E28" s="2">
        <v>72</v>
      </c>
      <c r="F28" s="2">
        <v>50</v>
      </c>
      <c r="G28" s="2">
        <v>54.972221374511719</v>
      </c>
      <c r="H28" s="2">
        <v>0.65957766771316528</v>
      </c>
      <c r="I28" s="2">
        <v>36.258449554443359</v>
      </c>
      <c r="J28" s="2">
        <v>4.273099422454834</v>
      </c>
      <c r="K28" s="2">
        <v>53.1875</v>
      </c>
      <c r="L28" s="2">
        <v>0.55489444732666016</v>
      </c>
      <c r="M28" s="7">
        <v>29.513448715209961</v>
      </c>
    </row>
    <row r="29" spans="1:13" x14ac:dyDescent="0.25">
      <c r="A29" t="s">
        <v>86</v>
      </c>
      <c r="B29" s="4">
        <v>4</v>
      </c>
      <c r="C29" s="1">
        <v>4</v>
      </c>
      <c r="D29" s="1">
        <v>38</v>
      </c>
      <c r="E29" s="1">
        <v>65</v>
      </c>
      <c r="F29" s="1">
        <v>56</v>
      </c>
      <c r="G29" s="1">
        <v>65.784614562988281</v>
      </c>
      <c r="H29" s="1">
        <v>0.69841718673706055</v>
      </c>
      <c r="I29" s="1">
        <v>45.945106506347656</v>
      </c>
      <c r="J29" s="1">
        <v>5.698789119720459</v>
      </c>
      <c r="K29" s="1">
        <v>63.084747314453125</v>
      </c>
      <c r="L29" s="1">
        <v>0.59936696290969849</v>
      </c>
      <c r="M29" s="6">
        <v>37.8109130859375</v>
      </c>
    </row>
    <row r="30" spans="1:13" x14ac:dyDescent="0.25">
      <c r="A30" t="s">
        <v>87</v>
      </c>
      <c r="B30" s="5">
        <v>5</v>
      </c>
      <c r="C30" s="2">
        <v>4</v>
      </c>
      <c r="D30" s="2">
        <v>38</v>
      </c>
      <c r="E30" s="2">
        <v>76</v>
      </c>
      <c r="F30" s="2">
        <v>53</v>
      </c>
      <c r="G30" s="2">
        <v>58.381580352783203</v>
      </c>
      <c r="H30" s="2">
        <v>0.65305608510971069</v>
      </c>
      <c r="I30" s="2">
        <v>38.126445770263672</v>
      </c>
      <c r="J30" s="2">
        <v>4.3734030723571777</v>
      </c>
      <c r="K30" s="2">
        <v>55.75</v>
      </c>
      <c r="L30" s="2">
        <v>0.51622122526168823</v>
      </c>
      <c r="M30" s="7">
        <v>28.779333114624023</v>
      </c>
    </row>
    <row r="31" spans="1:13" x14ac:dyDescent="0.25">
      <c r="A31" t="s">
        <v>88</v>
      </c>
      <c r="B31" s="4">
        <v>6</v>
      </c>
      <c r="C31" s="1">
        <v>4</v>
      </c>
      <c r="D31" s="1">
        <v>38</v>
      </c>
      <c r="E31" s="1">
        <v>68</v>
      </c>
      <c r="F31" s="1">
        <v>50.5</v>
      </c>
      <c r="G31" s="1">
        <v>57.367645263671875</v>
      </c>
      <c r="H31" s="1">
        <v>0.72985488176345825</v>
      </c>
      <c r="I31" s="1">
        <v>41.87005615234375</v>
      </c>
      <c r="J31" s="1">
        <v>5.0774903297424316</v>
      </c>
      <c r="K31" s="1">
        <v>53.903224945068359</v>
      </c>
      <c r="L31" s="1">
        <v>0.55464088916778564</v>
      </c>
      <c r="M31" s="6">
        <v>29.896932601928711</v>
      </c>
    </row>
    <row r="32" spans="1:13" x14ac:dyDescent="0.25">
      <c r="A32" t="s">
        <v>89</v>
      </c>
      <c r="B32" s="5">
        <v>7</v>
      </c>
      <c r="C32" s="2">
        <v>4</v>
      </c>
      <c r="D32" s="2">
        <v>38</v>
      </c>
      <c r="E32" s="2">
        <v>79</v>
      </c>
      <c r="F32" s="2">
        <v>42</v>
      </c>
      <c r="G32" s="2">
        <v>51.126583099365234</v>
      </c>
      <c r="H32" s="2">
        <v>0.72089880704879761</v>
      </c>
      <c r="I32" s="2">
        <v>36.857093811035156</v>
      </c>
      <c r="J32" s="2">
        <v>4.1467471122741699</v>
      </c>
      <c r="K32" s="2">
        <v>49.422534942626953</v>
      </c>
      <c r="L32" s="2">
        <v>0.6312563419342041</v>
      </c>
      <c r="M32" s="7">
        <v>31.198287963867188</v>
      </c>
    </row>
    <row r="34" spans="1:13" x14ac:dyDescent="0.25">
      <c r="A34" t="s">
        <v>90</v>
      </c>
      <c r="B34" s="4">
        <v>1</v>
      </c>
      <c r="C34" s="1">
        <v>5</v>
      </c>
      <c r="D34" s="1">
        <v>38</v>
      </c>
      <c r="E34" s="1">
        <v>78</v>
      </c>
      <c r="F34" s="1">
        <v>39.5</v>
      </c>
      <c r="G34" s="1">
        <v>43.423076629638672</v>
      </c>
      <c r="H34" s="1">
        <v>0.74349081516265869</v>
      </c>
      <c r="I34" s="1">
        <v>32.284660339355469</v>
      </c>
      <c r="J34" s="1">
        <v>3.6555178165435791</v>
      </c>
      <c r="K34" s="1">
        <v>40.099998474121094</v>
      </c>
      <c r="L34" s="1">
        <v>0.52387404441833496</v>
      </c>
      <c r="M34" s="6">
        <v>21.007349014282227</v>
      </c>
    </row>
    <row r="35" spans="1:13" x14ac:dyDescent="0.25">
      <c r="A35" t="s">
        <v>91</v>
      </c>
      <c r="B35" s="5">
        <v>2</v>
      </c>
      <c r="C35" s="2">
        <v>5</v>
      </c>
      <c r="D35" s="2">
        <v>38</v>
      </c>
      <c r="E35" s="2">
        <v>129</v>
      </c>
      <c r="F35" s="2">
        <v>49</v>
      </c>
      <c r="G35" s="2">
        <v>61.658916473388672</v>
      </c>
      <c r="H35" s="2">
        <v>0.85597282648086548</v>
      </c>
      <c r="I35" s="2">
        <v>52.778354644775391</v>
      </c>
      <c r="J35" s="2">
        <v>4.6468749046325684</v>
      </c>
      <c r="K35" s="2">
        <v>55.068374633789063</v>
      </c>
      <c r="L35" s="2">
        <v>0.5069006085395813</v>
      </c>
      <c r="M35" s="7">
        <v>27.914194107055664</v>
      </c>
    </row>
    <row r="36" spans="1:13" x14ac:dyDescent="0.25">
      <c r="A36" t="s">
        <v>92</v>
      </c>
      <c r="B36" s="4">
        <v>3</v>
      </c>
      <c r="C36" s="1">
        <v>5</v>
      </c>
      <c r="D36" s="1">
        <v>38</v>
      </c>
      <c r="E36" s="1">
        <v>94</v>
      </c>
      <c r="F36" s="1">
        <v>42</v>
      </c>
      <c r="G36" s="1">
        <v>50.648937225341797</v>
      </c>
      <c r="H36" s="1">
        <v>0.72864705324172974</v>
      </c>
      <c r="I36" s="1">
        <v>36.905197143554687</v>
      </c>
      <c r="J36" s="1">
        <v>3.8064806461334229</v>
      </c>
      <c r="K36" s="1">
        <v>47.190475463867188</v>
      </c>
      <c r="L36" s="1">
        <v>0.51791113615036011</v>
      </c>
      <c r="M36" s="6">
        <v>24.440473556518555</v>
      </c>
    </row>
    <row r="37" spans="1:13" x14ac:dyDescent="0.25">
      <c r="A37" t="s">
        <v>93</v>
      </c>
      <c r="B37" s="5">
        <v>4</v>
      </c>
      <c r="C37" s="2">
        <v>5</v>
      </c>
      <c r="D37" s="2">
        <v>38</v>
      </c>
      <c r="E37" s="2">
        <v>68</v>
      </c>
      <c r="F37" s="2">
        <v>50.5</v>
      </c>
      <c r="G37" s="2">
        <v>60.102939605712891</v>
      </c>
      <c r="H37" s="2">
        <v>0.73816508054733276</v>
      </c>
      <c r="I37" s="2">
        <v>44.365894317626953</v>
      </c>
      <c r="J37" s="2">
        <v>5.380155086517334</v>
      </c>
      <c r="K37" s="2">
        <v>57.532257080078125</v>
      </c>
      <c r="L37" s="2">
        <v>0.64112144708633423</v>
      </c>
      <c r="M37" s="7">
        <v>36.885162353515625</v>
      </c>
    </row>
    <row r="38" spans="1:13" x14ac:dyDescent="0.25">
      <c r="A38" t="s">
        <v>94</v>
      </c>
      <c r="B38" s="4">
        <v>5</v>
      </c>
      <c r="C38" s="1">
        <v>5</v>
      </c>
      <c r="D38" s="1">
        <v>38</v>
      </c>
      <c r="E38" s="1">
        <v>45</v>
      </c>
      <c r="F38" s="1">
        <v>58</v>
      </c>
      <c r="G38" s="1">
        <v>58.511112213134766</v>
      </c>
      <c r="H38" s="1">
        <v>0.61515575647354126</v>
      </c>
      <c r="I38" s="1">
        <v>35.993446350097656</v>
      </c>
      <c r="J38" s="1">
        <v>5.3655862808227539</v>
      </c>
      <c r="K38" s="1">
        <v>56.536586761474609</v>
      </c>
      <c r="L38" s="1">
        <v>0.50882548093795776</v>
      </c>
      <c r="M38" s="6">
        <v>28.767253875732422</v>
      </c>
    </row>
    <row r="39" spans="1:13" x14ac:dyDescent="0.25">
      <c r="A39" t="s">
        <v>95</v>
      </c>
      <c r="B39" s="5">
        <v>6</v>
      </c>
      <c r="C39" s="2">
        <v>5</v>
      </c>
      <c r="D39" s="2">
        <v>38</v>
      </c>
      <c r="E39" s="2">
        <v>66</v>
      </c>
      <c r="F39" s="2">
        <v>49</v>
      </c>
      <c r="G39" s="2">
        <v>70.681816101074219</v>
      </c>
      <c r="H39" s="2">
        <v>1.2598354816436768</v>
      </c>
      <c r="I39" s="2">
        <v>89.047462463378906</v>
      </c>
      <c r="J39" s="2">
        <v>10.96098518371582</v>
      </c>
      <c r="K39" s="2">
        <v>58.533332824707031</v>
      </c>
      <c r="L39" s="2">
        <v>0.69920414686203003</v>
      </c>
      <c r="M39" s="7">
        <v>40.926750183105469</v>
      </c>
    </row>
    <row r="40" spans="1:13" x14ac:dyDescent="0.25">
      <c r="A40" t="s">
        <v>96</v>
      </c>
      <c r="B40" s="4">
        <v>7</v>
      </c>
      <c r="C40" s="1">
        <v>5</v>
      </c>
      <c r="D40" s="1">
        <v>38</v>
      </c>
      <c r="E40" s="1">
        <v>86</v>
      </c>
      <c r="F40" s="1">
        <v>45.5</v>
      </c>
      <c r="G40" s="1">
        <v>55.906978607177734</v>
      </c>
      <c r="H40" s="1">
        <v>0.76493483781814575</v>
      </c>
      <c r="I40" s="1">
        <v>42.765193939208984</v>
      </c>
      <c r="J40" s="1">
        <v>4.6114892959594727</v>
      </c>
      <c r="K40" s="1">
        <v>52.24359130859375</v>
      </c>
      <c r="L40" s="1">
        <v>0.62462437152862549</v>
      </c>
      <c r="M40" s="6">
        <v>32.632621765136719</v>
      </c>
    </row>
    <row r="42" spans="1:13" x14ac:dyDescent="0.25">
      <c r="A42" t="s">
        <v>97</v>
      </c>
      <c r="B42" s="5">
        <v>1</v>
      </c>
      <c r="C42" s="2">
        <v>6</v>
      </c>
      <c r="D42" s="2">
        <v>38</v>
      </c>
      <c r="E42" s="2">
        <v>60</v>
      </c>
      <c r="F42" s="2">
        <v>30.5</v>
      </c>
      <c r="G42" s="2">
        <v>39.016666412353516</v>
      </c>
      <c r="H42" s="2">
        <v>0.79889225959777832</v>
      </c>
      <c r="I42" s="2">
        <v>31.170114517211914</v>
      </c>
      <c r="J42" s="2">
        <v>4.0240445137023926</v>
      </c>
      <c r="K42" s="2">
        <v>35.925926208496094</v>
      </c>
      <c r="L42" s="2">
        <v>0.61903941631317139</v>
      </c>
      <c r="M42" s="7">
        <v>22.23956298828125</v>
      </c>
    </row>
    <row r="43" spans="1:13" x14ac:dyDescent="0.25">
      <c r="A43" t="s">
        <v>98</v>
      </c>
      <c r="B43" s="13">
        <v>2</v>
      </c>
      <c r="C43" s="1">
        <v>6</v>
      </c>
      <c r="D43" s="1">
        <v>38</v>
      </c>
      <c r="E43" s="1">
        <v>107</v>
      </c>
      <c r="F43" s="1">
        <v>49</v>
      </c>
      <c r="G43" s="1">
        <v>59.037384033203125</v>
      </c>
      <c r="H43" s="1">
        <v>0.68529808521270752</v>
      </c>
      <c r="I43" s="1">
        <v>40.458206176757812</v>
      </c>
      <c r="J43" s="1">
        <v>3.9112424850463867</v>
      </c>
      <c r="K43" s="1">
        <v>56.525772094726563</v>
      </c>
      <c r="L43" s="1">
        <v>0.57288610935211182</v>
      </c>
      <c r="M43" s="6">
        <v>32.382831573486328</v>
      </c>
    </row>
    <row r="44" spans="1:13" x14ac:dyDescent="0.25">
      <c r="A44" t="s">
        <v>99</v>
      </c>
      <c r="B44" s="5">
        <v>3</v>
      </c>
      <c r="C44" s="2">
        <v>6</v>
      </c>
      <c r="D44" s="2">
        <v>38</v>
      </c>
      <c r="E44" s="2">
        <v>74</v>
      </c>
      <c r="F44" s="2">
        <v>53</v>
      </c>
      <c r="G44" s="2">
        <v>71.554054260253906</v>
      </c>
      <c r="H44" s="2">
        <v>1.2925055027008057</v>
      </c>
      <c r="I44" s="2">
        <v>92.4840087890625</v>
      </c>
      <c r="J44" s="2">
        <v>10.751047134399414</v>
      </c>
      <c r="K44" s="2">
        <v>60.166667938232422</v>
      </c>
      <c r="L44" s="2">
        <v>0.54118376970291138</v>
      </c>
      <c r="M44" s="7">
        <v>32.561225891113281</v>
      </c>
    </row>
    <row r="45" spans="1:13" x14ac:dyDescent="0.25">
      <c r="A45" t="s">
        <v>100</v>
      </c>
      <c r="B45" s="4">
        <v>4</v>
      </c>
      <c r="C45" s="1">
        <v>6</v>
      </c>
      <c r="D45" s="1">
        <v>38</v>
      </c>
      <c r="E45" s="1">
        <v>85</v>
      </c>
      <c r="F45" s="1">
        <v>50</v>
      </c>
      <c r="G45" s="1">
        <v>54.799999237060547</v>
      </c>
      <c r="H45" s="1">
        <v>0.73938518762588501</v>
      </c>
      <c r="I45" s="1">
        <v>40.518306732177734</v>
      </c>
      <c r="J45" s="1">
        <v>4.3948278427124023</v>
      </c>
      <c r="K45" s="1">
        <v>51.909091949462891</v>
      </c>
      <c r="L45" s="1">
        <v>0.58325886726379395</v>
      </c>
      <c r="M45" s="6">
        <v>30.276437759399414</v>
      </c>
    </row>
    <row r="46" spans="1:13" x14ac:dyDescent="0.25">
      <c r="A46" t="s">
        <v>101</v>
      </c>
      <c r="B46" s="5">
        <v>5</v>
      </c>
      <c r="C46" s="2">
        <v>6</v>
      </c>
      <c r="D46" s="2">
        <v>38</v>
      </c>
      <c r="E46" s="2">
        <v>68</v>
      </c>
      <c r="F46" s="2">
        <v>51.5</v>
      </c>
      <c r="G46" s="2">
        <v>57.264705657958984</v>
      </c>
      <c r="H46" s="2">
        <v>0.65457028150558472</v>
      </c>
      <c r="I46" s="2">
        <v>37.483776092529297</v>
      </c>
      <c r="J46" s="2">
        <v>4.5455751419067383</v>
      </c>
      <c r="K46" s="2">
        <v>55.645160675048828</v>
      </c>
      <c r="L46" s="2">
        <v>0.56017774343490601</v>
      </c>
      <c r="M46" s="7">
        <v>31.171180725097656</v>
      </c>
    </row>
    <row r="47" spans="1:13" x14ac:dyDescent="0.25">
      <c r="A47" t="s">
        <v>102</v>
      </c>
      <c r="B47" s="4">
        <v>6</v>
      </c>
      <c r="C47" s="1">
        <v>6</v>
      </c>
      <c r="D47" s="1">
        <v>38</v>
      </c>
      <c r="E47" s="1">
        <v>61</v>
      </c>
      <c r="F47" s="1">
        <v>44</v>
      </c>
      <c r="G47" s="1">
        <v>58.901638031005859</v>
      </c>
      <c r="H47" s="1">
        <v>0.79806506633758545</v>
      </c>
      <c r="I47" s="1">
        <v>47.007343292236328</v>
      </c>
      <c r="J47" s="1">
        <v>6.0186734199523926</v>
      </c>
      <c r="K47" s="1">
        <v>54.672725677490234</v>
      </c>
      <c r="L47" s="1">
        <v>0.58334004878997803</v>
      </c>
      <c r="M47" s="6">
        <v>31.892791748046875</v>
      </c>
    </row>
    <row r="48" spans="1:13" x14ac:dyDescent="0.25">
      <c r="A48" t="s">
        <v>103</v>
      </c>
      <c r="B48" s="5">
        <v>7</v>
      </c>
      <c r="C48" s="2">
        <v>6</v>
      </c>
      <c r="D48" s="2">
        <v>38</v>
      </c>
      <c r="E48" s="2">
        <v>69</v>
      </c>
      <c r="F48" s="2">
        <v>37</v>
      </c>
      <c r="G48" s="2">
        <v>45.304347991943359</v>
      </c>
      <c r="H48" s="2">
        <v>0.91797089576721191</v>
      </c>
      <c r="I48" s="2">
        <v>41.58807373046875</v>
      </c>
      <c r="J48" s="2">
        <v>5.0066156387329102</v>
      </c>
      <c r="K48" s="2">
        <v>40.936508178710938</v>
      </c>
      <c r="L48" s="2">
        <v>0.54714155197143555</v>
      </c>
      <c r="M48" s="7">
        <v>22.398065567016602</v>
      </c>
    </row>
    <row r="52" spans="1:17" x14ac:dyDescent="0.25">
      <c r="A52" t="s">
        <v>104</v>
      </c>
      <c r="B52" s="9" t="s">
        <v>106</v>
      </c>
      <c r="C52" s="23" t="s">
        <v>107</v>
      </c>
      <c r="D52" s="23"/>
      <c r="E52" s="23"/>
      <c r="F52" s="23" t="s">
        <v>108</v>
      </c>
      <c r="G52" s="23"/>
      <c r="H52" s="23"/>
      <c r="J52" t="s">
        <v>109</v>
      </c>
      <c r="K52" s="9" t="s">
        <v>106</v>
      </c>
      <c r="L52" s="23" t="s">
        <v>107</v>
      </c>
      <c r="M52" s="23"/>
      <c r="N52" s="23"/>
      <c r="O52" s="23" t="s">
        <v>108</v>
      </c>
      <c r="P52" s="23"/>
      <c r="Q52" s="23"/>
    </row>
    <row r="53" spans="1:17" x14ac:dyDescent="0.25">
      <c r="B53" s="8">
        <v>0</v>
      </c>
      <c r="C53" s="1">
        <f>K2</f>
        <v>52.227272033691406</v>
      </c>
      <c r="D53" s="1">
        <f>K10</f>
        <v>60.357143402099609</v>
      </c>
      <c r="E53" s="1">
        <f>K18</f>
        <v>47.053333282470703</v>
      </c>
      <c r="F53" s="1">
        <f>K26</f>
        <v>37.025318145751953</v>
      </c>
      <c r="G53" s="1">
        <f>K34</f>
        <v>40.099998474121094</v>
      </c>
      <c r="H53" s="1">
        <f>K42</f>
        <v>35.925926208496094</v>
      </c>
      <c r="K53" s="8">
        <v>0</v>
      </c>
      <c r="L53">
        <f>C53/$C$62</f>
        <v>0.9814834984775167</v>
      </c>
      <c r="M53">
        <f t="shared" ref="M53:N59" si="0">D53/$C$62</f>
        <v>1.1342644935808044</v>
      </c>
      <c r="N53">
        <f t="shared" si="0"/>
        <v>0.88425200794167891</v>
      </c>
      <c r="O53">
        <f>F53/$F$62</f>
        <v>0.98252749512792081</v>
      </c>
      <c r="P53">
        <f t="shared" ref="P53:Q59" si="1">G53/$F$62</f>
        <v>1.0641191765136007</v>
      </c>
      <c r="Q53">
        <f t="shared" si="1"/>
        <v>0.9533533283584783</v>
      </c>
    </row>
    <row r="54" spans="1:17" x14ac:dyDescent="0.25">
      <c r="B54" s="8">
        <v>0.25</v>
      </c>
      <c r="C54" s="1">
        <f t="shared" ref="C54:C59" si="2">K3</f>
        <v>155.04109191894531</v>
      </c>
      <c r="D54" s="1">
        <f t="shared" ref="D54:D59" si="3">K11</f>
        <v>180.78572082519531</v>
      </c>
      <c r="E54" s="1">
        <f t="shared" ref="E54:E59" si="4">K19</f>
        <v>208.5</v>
      </c>
      <c r="F54" s="1">
        <f t="shared" ref="F54:F59" si="5">K27</f>
        <v>57.21875</v>
      </c>
      <c r="G54" s="1">
        <f t="shared" ref="G54:G59" si="6">K35</f>
        <v>55.068374633789063</v>
      </c>
      <c r="H54" s="1">
        <f t="shared" ref="H54:H59" si="7">K43</f>
        <v>56.525772094726563</v>
      </c>
      <c r="K54" s="8">
        <v>0.25</v>
      </c>
      <c r="L54">
        <f t="shared" ref="L54:L59" si="8">C54/$C$62</f>
        <v>2.9136171080545203</v>
      </c>
      <c r="M54">
        <f t="shared" si="0"/>
        <v>3.3974242735831259</v>
      </c>
      <c r="N54">
        <f t="shared" si="0"/>
        <v>3.9182461856432211</v>
      </c>
      <c r="O54">
        <f t="shared" ref="O54:O59" si="9">F54/$F$62</f>
        <v>1.5183933029431895</v>
      </c>
      <c r="P54">
        <f t="shared" si="1"/>
        <v>1.4613295685052876</v>
      </c>
      <c r="Q54">
        <f t="shared" si="1"/>
        <v>1.5000039985551212</v>
      </c>
    </row>
    <row r="55" spans="1:17" x14ac:dyDescent="0.25">
      <c r="B55" s="8">
        <v>1</v>
      </c>
      <c r="C55" s="1">
        <f t="shared" si="2"/>
        <v>174.97259521484375</v>
      </c>
      <c r="D55" s="1">
        <f t="shared" si="3"/>
        <v>186.28572082519531</v>
      </c>
      <c r="E55" s="1">
        <f t="shared" si="4"/>
        <v>187.5</v>
      </c>
      <c r="F55" s="1">
        <f t="shared" si="5"/>
        <v>53.1875</v>
      </c>
      <c r="G55" s="1">
        <f t="shared" si="6"/>
        <v>47.190475463867188</v>
      </c>
      <c r="H55" s="1">
        <f t="shared" si="7"/>
        <v>60.166667938232422</v>
      </c>
      <c r="K55" s="8">
        <v>1</v>
      </c>
      <c r="L55">
        <f t="shared" si="8"/>
        <v>3.2881808335379223</v>
      </c>
      <c r="M55">
        <f t="shared" si="0"/>
        <v>3.5007832856744341</v>
      </c>
      <c r="N55">
        <f t="shared" si="0"/>
        <v>3.5236026849309541</v>
      </c>
      <c r="O55">
        <f t="shared" si="9"/>
        <v>1.4114174776675634</v>
      </c>
      <c r="P55">
        <f t="shared" si="1"/>
        <v>1.2522766035091792</v>
      </c>
      <c r="Q55">
        <f t="shared" si="1"/>
        <v>1.5966211365648293</v>
      </c>
    </row>
    <row r="56" spans="1:17" x14ac:dyDescent="0.25">
      <c r="B56" s="8">
        <v>4</v>
      </c>
      <c r="C56" s="1">
        <f t="shared" si="2"/>
        <v>148.0657958984375</v>
      </c>
      <c r="D56" s="1">
        <f t="shared" si="3"/>
        <v>183.96939086914062</v>
      </c>
      <c r="E56" s="1">
        <f t="shared" si="4"/>
        <v>171.84848022460937</v>
      </c>
      <c r="F56" s="1">
        <f t="shared" si="5"/>
        <v>63.084747314453125</v>
      </c>
      <c r="G56" s="1">
        <f t="shared" si="6"/>
        <v>57.532257080078125</v>
      </c>
      <c r="H56" s="1">
        <f t="shared" si="7"/>
        <v>51.909091949462891</v>
      </c>
      <c r="K56" s="8">
        <v>4</v>
      </c>
      <c r="L56">
        <f t="shared" si="8"/>
        <v>2.7825335251955896</v>
      </c>
      <c r="M56">
        <f t="shared" si="0"/>
        <v>3.4572535445952859</v>
      </c>
      <c r="N56">
        <f t="shared" si="0"/>
        <v>3.2294707537106002</v>
      </c>
      <c r="O56">
        <f t="shared" si="9"/>
        <v>1.6740571550432155</v>
      </c>
      <c r="P56">
        <f t="shared" si="1"/>
        <v>1.5267127270972631</v>
      </c>
      <c r="Q56">
        <f t="shared" si="1"/>
        <v>1.3774928249555729</v>
      </c>
    </row>
    <row r="57" spans="1:17" x14ac:dyDescent="0.25">
      <c r="B57" s="8">
        <v>8</v>
      </c>
      <c r="C57" s="1">
        <f t="shared" si="2"/>
        <v>137.64706420898437</v>
      </c>
      <c r="D57" s="1">
        <f t="shared" si="3"/>
        <v>122.00943756103516</v>
      </c>
      <c r="E57" s="1">
        <f t="shared" si="4"/>
        <v>129.23457336425781</v>
      </c>
      <c r="F57" s="1">
        <f t="shared" si="5"/>
        <v>55.75</v>
      </c>
      <c r="G57" s="1">
        <f t="shared" si="6"/>
        <v>56.536586761474609</v>
      </c>
      <c r="H57" s="1">
        <f t="shared" si="7"/>
        <v>55.645160675048828</v>
      </c>
      <c r="K57" s="8">
        <v>8</v>
      </c>
      <c r="L57">
        <f t="shared" si="8"/>
        <v>2.5867390134380841</v>
      </c>
      <c r="M57">
        <f t="shared" si="0"/>
        <v>2.2928681694772219</v>
      </c>
      <c r="N57">
        <f t="shared" si="0"/>
        <v>2.4286468783584279</v>
      </c>
      <c r="O57">
        <f t="shared" si="9"/>
        <v>1.4794176146644731</v>
      </c>
      <c r="P57">
        <f t="shared" si="1"/>
        <v>1.5002909834606599</v>
      </c>
      <c r="Q57">
        <f t="shared" si="1"/>
        <v>1.476635531363266</v>
      </c>
    </row>
    <row r="58" spans="1:17" x14ac:dyDescent="0.25">
      <c r="B58" s="8">
        <v>16</v>
      </c>
      <c r="C58" s="1">
        <f t="shared" si="2"/>
        <v>93.639999389648438</v>
      </c>
      <c r="D58" s="1">
        <f t="shared" si="3"/>
        <v>92.184616088867188</v>
      </c>
      <c r="E58" s="1">
        <f t="shared" si="4"/>
        <v>98.16326904296875</v>
      </c>
      <c r="F58" s="1">
        <f t="shared" si="5"/>
        <v>53.903224945068359</v>
      </c>
      <c r="G58" s="1">
        <f t="shared" si="6"/>
        <v>58.533332824707031</v>
      </c>
      <c r="H58" s="1">
        <f t="shared" si="7"/>
        <v>54.672725677490234</v>
      </c>
      <c r="K58" s="8">
        <v>24</v>
      </c>
      <c r="L58">
        <f t="shared" si="8"/>
        <v>1.7597341507535902</v>
      </c>
      <c r="M58">
        <f t="shared" si="0"/>
        <v>1.7323837907203288</v>
      </c>
      <c r="N58">
        <f t="shared" si="0"/>
        <v>1.8447379112608229</v>
      </c>
      <c r="O58">
        <f t="shared" si="9"/>
        <v>1.4304104120350771</v>
      </c>
      <c r="P58">
        <f t="shared" si="1"/>
        <v>1.553277912572014</v>
      </c>
      <c r="Q58">
        <f t="shared" si="1"/>
        <v>1.4508303750492859</v>
      </c>
    </row>
    <row r="59" spans="1:17" x14ac:dyDescent="0.25">
      <c r="B59" s="8">
        <v>24</v>
      </c>
      <c r="C59" s="1">
        <f t="shared" si="2"/>
        <v>61.809524536132813</v>
      </c>
      <c r="D59" s="1">
        <f t="shared" si="3"/>
        <v>54</v>
      </c>
      <c r="E59" s="1">
        <f t="shared" si="4"/>
        <v>50.063491821289063</v>
      </c>
      <c r="F59" s="1">
        <f t="shared" si="5"/>
        <v>49.422534942626953</v>
      </c>
      <c r="G59" s="1">
        <f t="shared" si="6"/>
        <v>52.24359130859375</v>
      </c>
      <c r="H59" s="1">
        <f t="shared" si="7"/>
        <v>40.936508178710938</v>
      </c>
      <c r="K59" s="8">
        <v>48</v>
      </c>
      <c r="L59">
        <f t="shared" si="8"/>
        <v>1.1615584352523907</v>
      </c>
      <c r="M59">
        <f t="shared" si="0"/>
        <v>1.0147975732601149</v>
      </c>
      <c r="N59">
        <f t="shared" si="0"/>
        <v>0.94082055572540269</v>
      </c>
      <c r="O59">
        <f t="shared" si="9"/>
        <v>1.3115079597397801</v>
      </c>
      <c r="P59">
        <f t="shared" si="1"/>
        <v>1.3863693136370467</v>
      </c>
      <c r="Q59">
        <f t="shared" si="1"/>
        <v>1.0863173324204705</v>
      </c>
    </row>
    <row r="61" spans="1:17" x14ac:dyDescent="0.25">
      <c r="C61" s="23" t="s">
        <v>107</v>
      </c>
      <c r="D61" s="23"/>
      <c r="E61" s="23"/>
      <c r="F61" s="23" t="s">
        <v>108</v>
      </c>
      <c r="G61" s="23"/>
      <c r="H61" s="23"/>
      <c r="J61" t="s">
        <v>110</v>
      </c>
      <c r="K61" s="9" t="s">
        <v>106</v>
      </c>
      <c r="L61" s="23" t="s">
        <v>107</v>
      </c>
      <c r="M61" s="23"/>
      <c r="N61" s="23"/>
      <c r="O61" s="23" t="s">
        <v>108</v>
      </c>
      <c r="P61" s="23"/>
      <c r="Q61" s="23"/>
    </row>
    <row r="62" spans="1:17" x14ac:dyDescent="0.25">
      <c r="A62" t="s">
        <v>105</v>
      </c>
      <c r="C62">
        <f>AVERAGE(C53:E53)</f>
        <v>53.212582906087242</v>
      </c>
      <c r="F62">
        <f>AVERAGE(F53:H53)</f>
        <v>37.683747609456383</v>
      </c>
      <c r="K62" s="8">
        <v>0</v>
      </c>
      <c r="L62">
        <f>C53/MAX($C$53:$C$59)</f>
        <v>0.2984882973791585</v>
      </c>
      <c r="M62">
        <f>D53/MAX(D$53:D$59)</f>
        <v>0.32400305903605386</v>
      </c>
      <c r="N62">
        <f>E53/MAX(E$53:E$59)</f>
        <v>0.22567545938834871</v>
      </c>
      <c r="O62">
        <f t="shared" ref="O62:Q68" si="10">F53/MAX(F$53:F$59)</f>
        <v>0.58691394864744451</v>
      </c>
      <c r="P62">
        <f t="shared" si="10"/>
        <v>0.68507970653594508</v>
      </c>
      <c r="Q62">
        <f t="shared" si="10"/>
        <v>0.5971067941701198</v>
      </c>
    </row>
    <row r="63" spans="1:17" x14ac:dyDescent="0.25">
      <c r="K63" s="8">
        <v>0.25</v>
      </c>
      <c r="L63">
        <f t="shared" ref="L63:L68" si="11">C54/MAX($C$53:$C$59)</f>
        <v>0.88608785695025483</v>
      </c>
      <c r="M63">
        <f t="shared" ref="M63:N68" si="12">D54/MAX(D$53:D$59)</f>
        <v>0.97047546115914585</v>
      </c>
      <c r="N63">
        <f t="shared" si="12"/>
        <v>1</v>
      </c>
      <c r="O63">
        <f t="shared" si="10"/>
        <v>0.90701401584104968</v>
      </c>
      <c r="P63">
        <f t="shared" si="10"/>
        <v>0.94080367503940587</v>
      </c>
      <c r="Q63">
        <f t="shared" si="10"/>
        <v>0.93948649695469866</v>
      </c>
    </row>
    <row r="64" spans="1:17" x14ac:dyDescent="0.25">
      <c r="A64" t="s">
        <v>121</v>
      </c>
      <c r="C64" s="20">
        <f>STDEV(C53:E53)/ AVERAGE(C53:E53)</f>
        <v>0.12603057710467511</v>
      </c>
      <c r="F64" s="20">
        <f>STDEV(F53:H53)/ AVERAGE(F53:H53)</f>
        <v>5.741284350438957E-2</v>
      </c>
      <c r="K64" s="8">
        <v>1</v>
      </c>
      <c r="L64">
        <f t="shared" si="11"/>
        <v>1</v>
      </c>
      <c r="M64">
        <f t="shared" si="12"/>
        <v>1</v>
      </c>
      <c r="N64">
        <f t="shared" si="12"/>
        <v>0.89928057553956831</v>
      </c>
      <c r="O64">
        <f t="shared" si="10"/>
        <v>0.84311188146448202</v>
      </c>
      <c r="P64">
        <f t="shared" si="10"/>
        <v>0.80621541925847762</v>
      </c>
      <c r="Q64">
        <f t="shared" si="10"/>
        <v>1</v>
      </c>
    </row>
    <row r="65" spans="1:17" x14ac:dyDescent="0.25">
      <c r="C65" s="20">
        <f t="shared" ref="C65:C70" si="13">STDEV(C54:E54)/ AVERAGE(C54:E54)</f>
        <v>0.14734990218183902</v>
      </c>
      <c r="F65" s="20">
        <f t="shared" ref="F65:F70" si="14">STDEV(F54:H54)/ AVERAGE(F54:H54)</f>
        <v>1.9505599018439696E-2</v>
      </c>
      <c r="K65" s="8">
        <v>4</v>
      </c>
      <c r="L65">
        <f t="shared" si="11"/>
        <v>0.8462227797252011</v>
      </c>
      <c r="M65">
        <f t="shared" si="12"/>
        <v>0.98756571386258718</v>
      </c>
      <c r="N65">
        <f t="shared" si="12"/>
        <v>0.82421333441059652</v>
      </c>
      <c r="O65">
        <f t="shared" si="10"/>
        <v>1</v>
      </c>
      <c r="P65">
        <f t="shared" si="10"/>
        <v>0.98289733906615429</v>
      </c>
      <c r="Q65">
        <f t="shared" si="10"/>
        <v>0.86275497261628609</v>
      </c>
    </row>
    <row r="66" spans="1:17" x14ac:dyDescent="0.25">
      <c r="C66" s="20">
        <f t="shared" si="13"/>
        <v>3.7770163519173068E-2</v>
      </c>
      <c r="F66" s="20">
        <f t="shared" si="14"/>
        <v>0.12135480560531205</v>
      </c>
      <c r="K66" s="8">
        <v>8</v>
      </c>
      <c r="L66">
        <f t="shared" si="11"/>
        <v>0.78667784540757113</v>
      </c>
      <c r="M66">
        <f t="shared" si="12"/>
        <v>0.65495861422210133</v>
      </c>
      <c r="N66">
        <f t="shared" si="12"/>
        <v>0.61983008807797513</v>
      </c>
      <c r="O66">
        <f t="shared" si="10"/>
        <v>0.88373184285113737</v>
      </c>
      <c r="P66">
        <f t="shared" si="10"/>
        <v>0.96588702595814613</v>
      </c>
      <c r="Q66">
        <f t="shared" si="10"/>
        <v>0.92485029638295058</v>
      </c>
    </row>
    <row r="67" spans="1:17" x14ac:dyDescent="0.25">
      <c r="C67" s="20">
        <f t="shared" si="13"/>
        <v>0.10874369060885303</v>
      </c>
      <c r="F67" s="20">
        <f t="shared" si="14"/>
        <v>9.7165560106230495E-2</v>
      </c>
      <c r="K67" s="8">
        <v>24</v>
      </c>
      <c r="L67">
        <f t="shared" si="11"/>
        <v>0.53516951768744481</v>
      </c>
      <c r="M67">
        <f t="shared" si="12"/>
        <v>0.49485605058999849</v>
      </c>
      <c r="N67">
        <f t="shared" si="12"/>
        <v>0.47080704576963428</v>
      </c>
      <c r="O67">
        <f t="shared" si="10"/>
        <v>0.854457333028245</v>
      </c>
      <c r="P67">
        <f t="shared" si="10"/>
        <v>1</v>
      </c>
      <c r="Q67">
        <f t="shared" si="10"/>
        <v>0.90868794219446702</v>
      </c>
    </row>
    <row r="68" spans="1:17" x14ac:dyDescent="0.25">
      <c r="C68" s="20">
        <f t="shared" si="13"/>
        <v>6.0374149558212922E-2</v>
      </c>
      <c r="F68" s="20">
        <f t="shared" si="14"/>
        <v>8.7040475780445284E-3</v>
      </c>
      <c r="K68" s="8">
        <v>48</v>
      </c>
      <c r="L68">
        <f t="shared" si="11"/>
        <v>0.35325260198740666</v>
      </c>
      <c r="M68">
        <f t="shared" si="12"/>
        <v>0.28987729043747756</v>
      </c>
      <c r="N68">
        <f t="shared" si="12"/>
        <v>0.24011267060570293</v>
      </c>
      <c r="O68">
        <f t="shared" si="10"/>
        <v>0.78343081404883319</v>
      </c>
      <c r="P68">
        <f t="shared" si="10"/>
        <v>0.89254427840373429</v>
      </c>
      <c r="Q68">
        <f t="shared" si="10"/>
        <v>0.68038516310620156</v>
      </c>
    </row>
    <row r="69" spans="1:17" x14ac:dyDescent="0.25">
      <c r="C69" s="20">
        <f t="shared" si="13"/>
        <v>3.2935443105632158E-2</v>
      </c>
      <c r="F69" s="20">
        <f t="shared" si="14"/>
        <v>4.4541013408759003E-2</v>
      </c>
    </row>
    <row r="70" spans="1:17" x14ac:dyDescent="0.25">
      <c r="C70" s="20">
        <f t="shared" si="13"/>
        <v>0.10812771320161885</v>
      </c>
      <c r="F70" s="20">
        <f t="shared" si="14"/>
        <v>0.12381205737731786</v>
      </c>
      <c r="J70" t="s">
        <v>111</v>
      </c>
      <c r="K70" s="14" t="s">
        <v>106</v>
      </c>
      <c r="L70" s="23" t="s">
        <v>107</v>
      </c>
      <c r="M70" s="23"/>
      <c r="N70" s="23"/>
      <c r="O70" s="23" t="s">
        <v>108</v>
      </c>
      <c r="P70" s="23"/>
      <c r="Q70" s="23"/>
    </row>
    <row r="71" spans="1:17" x14ac:dyDescent="0.25">
      <c r="C71" s="20"/>
      <c r="K71" s="8">
        <v>0</v>
      </c>
      <c r="L71">
        <f>C53/$C$80</f>
        <v>0.28552062268818945</v>
      </c>
      <c r="M71">
        <f t="shared" ref="M71:Q77" si="15">D53/$C$80</f>
        <v>0.32996571516756257</v>
      </c>
      <c r="N71">
        <f t="shared" si="15"/>
        <v>0.25723528140047841</v>
      </c>
      <c r="O71">
        <f t="shared" si="15"/>
        <v>0.20241325040648936</v>
      </c>
      <c r="P71">
        <f t="shared" si="15"/>
        <v>0.21922218198072069</v>
      </c>
      <c r="Q71">
        <f t="shared" si="15"/>
        <v>0.19640299832399166</v>
      </c>
    </row>
    <row r="72" spans="1:17" x14ac:dyDescent="0.25">
      <c r="A72" t="s">
        <v>122</v>
      </c>
      <c r="C72" s="21">
        <f>AVERAGE(C53:E53)</f>
        <v>53.212582906087242</v>
      </c>
      <c r="F72" s="21">
        <f>AVERAGE(F53:H53)</f>
        <v>37.683747609456383</v>
      </c>
      <c r="K72" s="8">
        <v>0.25</v>
      </c>
      <c r="L72">
        <f t="shared" ref="L72:L77" si="16">C54/$C$80</f>
        <v>0.84759221347799873</v>
      </c>
      <c r="M72">
        <f t="shared" si="15"/>
        <v>0.98833520444729606</v>
      </c>
      <c r="N72">
        <f t="shared" si="15"/>
        <v>1.1398460519263669</v>
      </c>
      <c r="O72">
        <f t="shared" si="15"/>
        <v>0.31280847138446904</v>
      </c>
      <c r="P72">
        <f t="shared" si="15"/>
        <v>0.30105261109029519</v>
      </c>
      <c r="Q72">
        <f t="shared" si="15"/>
        <v>0.30902003910917825</v>
      </c>
    </row>
    <row r="73" spans="1:17" x14ac:dyDescent="0.25">
      <c r="C73" s="21">
        <f t="shared" ref="C73:C78" si="17">AVERAGE(C54:E54)</f>
        <v>181.44227091471353</v>
      </c>
      <c r="F73" s="21">
        <f t="shared" ref="F73:F78" si="18">AVERAGE(F54:H54)</f>
        <v>56.270965576171875</v>
      </c>
      <c r="K73" s="8">
        <v>1</v>
      </c>
      <c r="L73">
        <f t="shared" si="16"/>
        <v>0.95655550048417237</v>
      </c>
      <c r="M73">
        <f t="shared" si="15"/>
        <v>1.0184030859129796</v>
      </c>
      <c r="N73">
        <f t="shared" si="15"/>
        <v>1.0250414136028478</v>
      </c>
      <c r="O73">
        <f t="shared" si="15"/>
        <v>0.29077008099200785</v>
      </c>
      <c r="P73">
        <f t="shared" si="15"/>
        <v>0.25798502228305564</v>
      </c>
      <c r="Q73">
        <f t="shared" si="15"/>
        <v>0.32892440722762084</v>
      </c>
    </row>
    <row r="74" spans="1:17" x14ac:dyDescent="0.25">
      <c r="C74" s="21">
        <f t="shared" si="17"/>
        <v>182.91943868001303</v>
      </c>
      <c r="F74" s="21">
        <f t="shared" si="18"/>
        <v>53.514881134033203</v>
      </c>
      <c r="K74" s="8">
        <v>4</v>
      </c>
      <c r="L74">
        <f t="shared" si="16"/>
        <v>0.80945905458114731</v>
      </c>
      <c r="M74">
        <f t="shared" si="15"/>
        <v>1.0057399705395134</v>
      </c>
      <c r="N74">
        <f t="shared" si="15"/>
        <v>0.93947631517298469</v>
      </c>
      <c r="O74">
        <f t="shared" si="15"/>
        <v>0.34487721900792262</v>
      </c>
      <c r="P74">
        <f t="shared" si="15"/>
        <v>0.3145223793340039</v>
      </c>
      <c r="Q74">
        <f t="shared" si="15"/>
        <v>0.28378116795049413</v>
      </c>
    </row>
    <row r="75" spans="1:17" x14ac:dyDescent="0.25">
      <c r="C75" s="21">
        <f t="shared" si="17"/>
        <v>167.96122233072916</v>
      </c>
      <c r="F75" s="21">
        <f t="shared" si="18"/>
        <v>57.508698781331383</v>
      </c>
      <c r="K75" s="8">
        <v>8</v>
      </c>
      <c r="L75">
        <f t="shared" si="16"/>
        <v>0.75250102013364961</v>
      </c>
      <c r="M75">
        <f t="shared" si="15"/>
        <v>0.66701187386907668</v>
      </c>
      <c r="N75">
        <f t="shared" si="15"/>
        <v>0.70651087876085217</v>
      </c>
      <c r="O75">
        <f t="shared" si="15"/>
        <v>0.30477898031124678</v>
      </c>
      <c r="P75">
        <f t="shared" si="15"/>
        <v>0.30907916167606392</v>
      </c>
      <c r="Q75">
        <f t="shared" si="15"/>
        <v>0.30420583551205144</v>
      </c>
    </row>
    <row r="76" spans="1:17" x14ac:dyDescent="0.25">
      <c r="C76" s="21">
        <f t="shared" si="17"/>
        <v>129.63035837809244</v>
      </c>
      <c r="F76" s="21">
        <f t="shared" si="18"/>
        <v>55.977249145507813</v>
      </c>
      <c r="K76" s="8">
        <v>16</v>
      </c>
      <c r="L76">
        <f t="shared" si="16"/>
        <v>0.5119193458353869</v>
      </c>
      <c r="M76">
        <f t="shared" si="15"/>
        <v>0.50396292900356399</v>
      </c>
      <c r="N76">
        <f t="shared" si="15"/>
        <v>0.5366475523396339</v>
      </c>
      <c r="O76">
        <f t="shared" si="15"/>
        <v>0.29468286877570754</v>
      </c>
      <c r="P76">
        <f t="shared" si="15"/>
        <v>0.31999514784812622</v>
      </c>
      <c r="Q76">
        <f t="shared" si="15"/>
        <v>0.29888964274120161</v>
      </c>
    </row>
    <row r="77" spans="1:17" x14ac:dyDescent="0.25">
      <c r="C77" s="21">
        <f t="shared" si="17"/>
        <v>94.662628173828125</v>
      </c>
      <c r="F77" s="21">
        <f t="shared" si="18"/>
        <v>55.703094482421875</v>
      </c>
      <c r="K77" s="8">
        <v>24</v>
      </c>
      <c r="L77">
        <f t="shared" si="16"/>
        <v>0.33790571949139991</v>
      </c>
      <c r="M77">
        <f t="shared" si="15"/>
        <v>0.29521192711762018</v>
      </c>
      <c r="N77">
        <f t="shared" si="15"/>
        <v>0.2736914796074067</v>
      </c>
      <c r="O77">
        <f t="shared" si="15"/>
        <v>0.27018744043427451</v>
      </c>
      <c r="P77">
        <f t="shared" si="15"/>
        <v>0.2856098383288021</v>
      </c>
      <c r="Q77">
        <f t="shared" si="15"/>
        <v>0.22379528646117547</v>
      </c>
    </row>
    <row r="78" spans="1:17" x14ac:dyDescent="0.25">
      <c r="C78" s="21">
        <f t="shared" si="17"/>
        <v>55.291005452473961</v>
      </c>
      <c r="F78" s="21">
        <f t="shared" si="18"/>
        <v>47.534211476643883</v>
      </c>
    </row>
    <row r="79" spans="1:17" x14ac:dyDescent="0.25">
      <c r="C79" s="21"/>
    </row>
    <row r="80" spans="1:17" x14ac:dyDescent="0.25">
      <c r="A80" t="s">
        <v>123</v>
      </c>
      <c r="C80" s="22">
        <f>MAX(C72:F78)</f>
        <v>182.91943868001303</v>
      </c>
    </row>
  </sheetData>
  <mergeCells count="10">
    <mergeCell ref="L70:N70"/>
    <mergeCell ref="O70:Q70"/>
    <mergeCell ref="C52:E52"/>
    <mergeCell ref="F52:H52"/>
    <mergeCell ref="L52:N52"/>
    <mergeCell ref="O52:Q52"/>
    <mergeCell ref="L61:N61"/>
    <mergeCell ref="O61:Q61"/>
    <mergeCell ref="C61:E61"/>
    <mergeCell ref="F61:H6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0"/>
  <sheetViews>
    <sheetView topLeftCell="A53" workbookViewId="0">
      <selection activeCell="L71" sqref="L71:Q77"/>
    </sheetView>
  </sheetViews>
  <sheetFormatPr defaultRowHeight="15" x14ac:dyDescent="0.25"/>
  <cols>
    <col min="1" max="1" width="19.5703125" customWidth="1"/>
  </cols>
  <sheetData>
    <row r="1" spans="1:13" x14ac:dyDescent="0.25">
      <c r="B1" s="10" t="s">
        <v>0</v>
      </c>
      <c r="C1" s="11" t="s">
        <v>1</v>
      </c>
      <c r="D1" s="11" t="s">
        <v>11</v>
      </c>
      <c r="E1" s="11" t="s">
        <v>2</v>
      </c>
      <c r="F1" s="11" t="s">
        <v>3</v>
      </c>
      <c r="G1" s="11" t="s">
        <v>4</v>
      </c>
      <c r="H1" s="11" t="s">
        <v>5</v>
      </c>
      <c r="I1" s="11" t="s">
        <v>6</v>
      </c>
      <c r="J1" s="11" t="s">
        <v>7</v>
      </c>
      <c r="K1" s="11" t="s">
        <v>8</v>
      </c>
      <c r="L1" s="11" t="s">
        <v>9</v>
      </c>
      <c r="M1" s="12" t="s">
        <v>10</v>
      </c>
    </row>
    <row r="2" spans="1:13" x14ac:dyDescent="0.25">
      <c r="A2" t="s">
        <v>64</v>
      </c>
      <c r="B2" s="4">
        <v>1</v>
      </c>
      <c r="C2" s="1">
        <v>1</v>
      </c>
      <c r="D2" s="1">
        <v>67</v>
      </c>
      <c r="E2" s="1">
        <v>65</v>
      </c>
      <c r="F2" s="1">
        <v>1335</v>
      </c>
      <c r="G2" s="1">
        <v>1501.5999755859375</v>
      </c>
      <c r="H2" s="1">
        <v>0.48442062735557556</v>
      </c>
      <c r="I2" s="1">
        <v>727.406005859375</v>
      </c>
      <c r="J2" s="1">
        <v>90.223609924316406</v>
      </c>
      <c r="K2" s="1">
        <v>1429.88134765625</v>
      </c>
      <c r="L2" s="1">
        <v>0.36165094375610352</v>
      </c>
      <c r="M2" s="6">
        <v>517.117919921875</v>
      </c>
    </row>
    <row r="3" spans="1:13" x14ac:dyDescent="0.25">
      <c r="A3" t="s">
        <v>65</v>
      </c>
      <c r="B3" s="5">
        <v>2</v>
      </c>
      <c r="C3" s="2">
        <v>1</v>
      </c>
      <c r="D3" s="2">
        <v>67</v>
      </c>
      <c r="E3" s="2">
        <v>50</v>
      </c>
      <c r="F3" s="2">
        <v>1076</v>
      </c>
      <c r="G3" s="2">
        <v>1199.199951171875</v>
      </c>
      <c r="H3" s="2">
        <v>0.49861645698547363</v>
      </c>
      <c r="I3" s="2">
        <v>597.94085693359375</v>
      </c>
      <c r="J3" s="2">
        <v>84.561607360839844</v>
      </c>
      <c r="K3" s="2">
        <v>1131.4090576171875</v>
      </c>
      <c r="L3" s="2">
        <v>0.33134713768959045</v>
      </c>
      <c r="M3" s="7">
        <v>374.88916015625</v>
      </c>
    </row>
    <row r="4" spans="1:13" x14ac:dyDescent="0.25">
      <c r="A4" t="s">
        <v>66</v>
      </c>
      <c r="B4" s="4">
        <v>3</v>
      </c>
      <c r="C4" s="1">
        <v>1</v>
      </c>
      <c r="D4" s="1">
        <v>67</v>
      </c>
      <c r="E4" s="1">
        <v>50</v>
      </c>
      <c r="F4" s="1">
        <v>2307</v>
      </c>
      <c r="G4" s="1">
        <v>2741.3798828125</v>
      </c>
      <c r="H4" s="1">
        <v>0.55915337800979614</v>
      </c>
      <c r="I4" s="1">
        <v>1532.851806640625</v>
      </c>
      <c r="J4" s="1">
        <v>216.77798461914062</v>
      </c>
      <c r="K4" s="1">
        <v>2621.04541015625</v>
      </c>
      <c r="L4" s="1">
        <v>0.46494871377944946</v>
      </c>
      <c r="M4" s="6">
        <v>1218.6517333984375</v>
      </c>
    </row>
    <row r="5" spans="1:13" x14ac:dyDescent="0.25">
      <c r="A5" t="s">
        <v>67</v>
      </c>
      <c r="B5" s="5">
        <v>4</v>
      </c>
      <c r="C5" s="2">
        <v>1</v>
      </c>
      <c r="D5" s="2">
        <v>67</v>
      </c>
      <c r="E5" s="2">
        <v>50</v>
      </c>
      <c r="F5" s="2">
        <v>1689.5</v>
      </c>
      <c r="G5" s="2">
        <v>1953.6800537109375</v>
      </c>
      <c r="H5" s="2">
        <v>0.62388938665390015</v>
      </c>
      <c r="I5" s="2">
        <v>1218.8802490234375</v>
      </c>
      <c r="J5" s="2">
        <v>172.37570190429687</v>
      </c>
      <c r="K5" s="2">
        <v>1834.522705078125</v>
      </c>
      <c r="L5" s="2">
        <v>0.42148888111114502</v>
      </c>
      <c r="M5" s="7">
        <v>773.23095703125</v>
      </c>
    </row>
    <row r="6" spans="1:13" x14ac:dyDescent="0.25">
      <c r="A6" t="s">
        <v>68</v>
      </c>
      <c r="B6" s="4">
        <v>5</v>
      </c>
      <c r="C6" s="1">
        <v>1</v>
      </c>
      <c r="D6" s="1">
        <v>67</v>
      </c>
      <c r="E6" s="1">
        <v>50</v>
      </c>
      <c r="F6" s="1">
        <v>1667</v>
      </c>
      <c r="G6" s="1">
        <v>2745.719970703125</v>
      </c>
      <c r="H6" s="1">
        <v>1.5666000843048096</v>
      </c>
      <c r="I6" s="1">
        <v>4301.4453125</v>
      </c>
      <c r="J6" s="1">
        <v>608.31622314453125</v>
      </c>
      <c r="K6" s="1">
        <v>1985.227294921875</v>
      </c>
      <c r="L6" s="1">
        <v>0.42651867866516113</v>
      </c>
      <c r="M6" s="6">
        <v>846.73651123046875</v>
      </c>
    </row>
    <row r="7" spans="1:13" x14ac:dyDescent="0.25">
      <c r="A7" t="s">
        <v>69</v>
      </c>
      <c r="B7" s="5">
        <v>6</v>
      </c>
      <c r="C7" s="2">
        <v>1</v>
      </c>
      <c r="D7" s="2">
        <v>67</v>
      </c>
      <c r="E7" s="2">
        <v>50</v>
      </c>
      <c r="F7" s="2">
        <v>1598</v>
      </c>
      <c r="G7" s="2">
        <v>1852.8599853515625</v>
      </c>
      <c r="H7" s="2">
        <v>0.56355440616607666</v>
      </c>
      <c r="I7" s="2">
        <v>1044.1875</v>
      </c>
      <c r="J7" s="2">
        <v>147.67041015625</v>
      </c>
      <c r="K7" s="2">
        <v>1755.95458984375</v>
      </c>
      <c r="L7" s="2">
        <v>0.40943652391433716</v>
      </c>
      <c r="M7" s="7">
        <v>718.95196533203125</v>
      </c>
    </row>
    <row r="8" spans="1:13" x14ac:dyDescent="0.25">
      <c r="A8" t="s">
        <v>70</v>
      </c>
      <c r="B8" s="4">
        <v>7</v>
      </c>
      <c r="C8" s="1">
        <v>1</v>
      </c>
      <c r="D8" s="1">
        <v>67</v>
      </c>
      <c r="E8" s="1">
        <v>50</v>
      </c>
      <c r="F8" s="1">
        <v>511</v>
      </c>
      <c r="G8" s="1">
        <v>781.47998046875</v>
      </c>
      <c r="H8" s="1">
        <v>0.89010626077651978</v>
      </c>
      <c r="I8" s="1">
        <v>695.6002197265625</v>
      </c>
      <c r="J8" s="1">
        <v>98.372726440429688</v>
      </c>
      <c r="K8" s="1">
        <v>689.3863525390625</v>
      </c>
      <c r="L8" s="1">
        <v>0.63470375537872314</v>
      </c>
      <c r="M8" s="6">
        <v>437.55612182617187</v>
      </c>
    </row>
    <row r="9" spans="1:13" x14ac:dyDescent="0.25">
      <c r="A9" t="s">
        <v>118</v>
      </c>
      <c r="B9" s="5">
        <v>8</v>
      </c>
      <c r="C9" s="2">
        <v>1</v>
      </c>
      <c r="D9" s="2">
        <v>67</v>
      </c>
      <c r="E9" s="2">
        <v>50</v>
      </c>
      <c r="F9" s="2">
        <v>51.5</v>
      </c>
      <c r="G9" s="2">
        <v>73.160003662109375</v>
      </c>
      <c r="H9" s="2">
        <v>1.2776305675506592</v>
      </c>
      <c r="I9" s="2">
        <v>93.471450805664063</v>
      </c>
      <c r="J9" s="2">
        <v>13.218859672546387</v>
      </c>
      <c r="K9" s="2">
        <v>57.068180084228516</v>
      </c>
      <c r="L9" s="2">
        <v>0.65684813261032104</v>
      </c>
      <c r="M9" s="7">
        <v>37.485126495361328</v>
      </c>
    </row>
    <row r="10" spans="1:13" x14ac:dyDescent="0.25">
      <c r="A10" t="s">
        <v>71</v>
      </c>
      <c r="B10" s="4">
        <v>1</v>
      </c>
      <c r="C10" s="1">
        <v>2</v>
      </c>
      <c r="D10" s="1">
        <v>67</v>
      </c>
      <c r="E10" s="1">
        <v>50</v>
      </c>
      <c r="F10" s="1">
        <v>2080.5</v>
      </c>
      <c r="G10" s="1">
        <v>2245.139892578125</v>
      </c>
      <c r="H10" s="1">
        <v>0.53853380680084229</v>
      </c>
      <c r="I10" s="1">
        <v>1209.083740234375</v>
      </c>
      <c r="J10" s="1">
        <v>170.99026489257812</v>
      </c>
      <c r="K10" s="1">
        <v>2160.6591796875</v>
      </c>
      <c r="L10" s="1">
        <v>0.39900544285774231</v>
      </c>
      <c r="M10" s="6">
        <v>862.11474609375</v>
      </c>
    </row>
    <row r="11" spans="1:13" x14ac:dyDescent="0.25">
      <c r="A11" t="s">
        <v>72</v>
      </c>
      <c r="B11" s="5">
        <v>2</v>
      </c>
      <c r="C11" s="2">
        <v>2</v>
      </c>
      <c r="D11" s="2">
        <v>67</v>
      </c>
      <c r="E11" s="2">
        <v>50</v>
      </c>
      <c r="F11" s="2">
        <v>1020</v>
      </c>
      <c r="G11" s="2">
        <v>1717.1600341796875</v>
      </c>
      <c r="H11" s="2">
        <v>2.0971090793609619</v>
      </c>
      <c r="I11" s="2">
        <v>3601.07177734375</v>
      </c>
      <c r="J11" s="2">
        <v>509.2684326171875</v>
      </c>
      <c r="K11" s="2">
        <v>1178.8863525390625</v>
      </c>
      <c r="L11" s="2">
        <v>0.49866488575935364</v>
      </c>
      <c r="M11" s="7">
        <v>587.8692626953125</v>
      </c>
    </row>
    <row r="12" spans="1:13" x14ac:dyDescent="0.25">
      <c r="A12" t="s">
        <v>73</v>
      </c>
      <c r="B12" s="4">
        <v>3</v>
      </c>
      <c r="C12" s="1">
        <v>2</v>
      </c>
      <c r="D12" s="1">
        <v>67</v>
      </c>
      <c r="E12" s="1">
        <v>50</v>
      </c>
      <c r="F12" s="1">
        <v>2081.5</v>
      </c>
      <c r="G12" s="1">
        <v>2346.239990234375</v>
      </c>
      <c r="H12" s="1">
        <v>0.77310693264007568</v>
      </c>
      <c r="I12" s="1">
        <v>1813.8944091796875</v>
      </c>
      <c r="J12" s="1">
        <v>256.52340698242187</v>
      </c>
      <c r="K12" s="1">
        <v>2125.3408203125</v>
      </c>
      <c r="L12" s="1">
        <v>0.52439248561859131</v>
      </c>
      <c r="M12" s="6">
        <v>1114.5128173828125</v>
      </c>
    </row>
    <row r="13" spans="1:13" x14ac:dyDescent="0.25">
      <c r="A13" t="s">
        <v>74</v>
      </c>
      <c r="B13" s="5">
        <v>4</v>
      </c>
      <c r="C13" s="2">
        <v>2</v>
      </c>
      <c r="D13" s="2">
        <v>67</v>
      </c>
      <c r="E13" s="2">
        <v>50</v>
      </c>
      <c r="F13" s="2">
        <v>1916</v>
      </c>
      <c r="G13" s="2">
        <v>2017.8399658203125</v>
      </c>
      <c r="H13" s="2">
        <v>0.61898845434188843</v>
      </c>
      <c r="I13" s="2">
        <v>1249.0196533203125</v>
      </c>
      <c r="J13" s="2">
        <v>176.63804626464844</v>
      </c>
      <c r="K13" s="2">
        <v>1873.1817626953125</v>
      </c>
      <c r="L13" s="2">
        <v>0.41231352090835571</v>
      </c>
      <c r="M13" s="7">
        <v>772.33819580078125</v>
      </c>
    </row>
    <row r="14" spans="1:13" x14ac:dyDescent="0.25">
      <c r="A14" t="s">
        <v>75</v>
      </c>
      <c r="B14" s="4">
        <v>5</v>
      </c>
      <c r="C14" s="1">
        <v>2</v>
      </c>
      <c r="D14" s="1">
        <v>67</v>
      </c>
      <c r="E14" s="1">
        <v>50</v>
      </c>
      <c r="F14" s="1">
        <v>2337</v>
      </c>
      <c r="G14" s="1">
        <v>2626.02001953125</v>
      </c>
      <c r="H14" s="1">
        <v>0.49928277730941772</v>
      </c>
      <c r="I14" s="1">
        <v>1311.1265869140625</v>
      </c>
      <c r="J14" s="1">
        <v>185.42129516601562</v>
      </c>
      <c r="K14" s="1">
        <v>2512.79541015625</v>
      </c>
      <c r="L14" s="1">
        <v>0.35366672277450562</v>
      </c>
      <c r="M14" s="6">
        <v>888.692138671875</v>
      </c>
    </row>
    <row r="15" spans="1:13" x14ac:dyDescent="0.25">
      <c r="A15" t="s">
        <v>76</v>
      </c>
      <c r="B15" s="5">
        <v>6</v>
      </c>
      <c r="C15" s="2">
        <v>2</v>
      </c>
      <c r="D15" s="2">
        <v>67</v>
      </c>
      <c r="E15" s="2">
        <v>50</v>
      </c>
      <c r="F15" s="2">
        <v>1296.5</v>
      </c>
      <c r="G15" s="2">
        <v>1448.6199951171875</v>
      </c>
      <c r="H15" s="2">
        <v>0.49460050463676453</v>
      </c>
      <c r="I15" s="2">
        <v>716.4881591796875</v>
      </c>
      <c r="J15" s="2">
        <v>101.32672882080078</v>
      </c>
      <c r="K15" s="2">
        <v>1403.4090576171875</v>
      </c>
      <c r="L15" s="2">
        <v>0.40801447629928589</v>
      </c>
      <c r="M15" s="7">
        <v>572.6112060546875</v>
      </c>
    </row>
    <row r="16" spans="1:13" x14ac:dyDescent="0.25">
      <c r="A16" t="s">
        <v>77</v>
      </c>
      <c r="B16" s="4">
        <v>7</v>
      </c>
      <c r="C16" s="1">
        <v>2</v>
      </c>
      <c r="D16" s="1">
        <v>67</v>
      </c>
      <c r="E16" s="1">
        <v>50</v>
      </c>
      <c r="F16" s="1">
        <v>535.5</v>
      </c>
      <c r="G16" s="1">
        <v>606.34002685546875</v>
      </c>
      <c r="H16" s="1">
        <v>0.60782074928283691</v>
      </c>
      <c r="I16" s="1">
        <v>368.54605102539062</v>
      </c>
      <c r="J16" s="1">
        <v>52.120281219482422</v>
      </c>
      <c r="K16" s="1">
        <v>563.727294921875</v>
      </c>
      <c r="L16" s="1">
        <v>0.38111519813537598</v>
      </c>
      <c r="M16" s="6">
        <v>214.84503173828125</v>
      </c>
    </row>
    <row r="17" spans="1:13" x14ac:dyDescent="0.25">
      <c r="A17" t="s">
        <v>62</v>
      </c>
      <c r="B17" s="5">
        <v>8</v>
      </c>
      <c r="C17" s="2">
        <v>2</v>
      </c>
      <c r="D17" s="2">
        <v>67</v>
      </c>
      <c r="E17" s="2">
        <v>50</v>
      </c>
      <c r="F17" s="2">
        <v>45</v>
      </c>
      <c r="G17" s="2">
        <v>51.560001373291016</v>
      </c>
      <c r="H17" s="2">
        <v>0.60825681686401367</v>
      </c>
      <c r="I17" s="2">
        <v>31.361721038818359</v>
      </c>
      <c r="J17" s="2">
        <v>4.4352169036865234</v>
      </c>
      <c r="K17" s="2">
        <v>48.909091949462891</v>
      </c>
      <c r="L17" s="2">
        <v>0.39672970771789551</v>
      </c>
      <c r="M17" s="7">
        <v>19.403690338134766</v>
      </c>
    </row>
    <row r="18" spans="1:13" x14ac:dyDescent="0.25">
      <c r="A18" t="s">
        <v>78</v>
      </c>
      <c r="B18" s="4">
        <v>1</v>
      </c>
      <c r="C18" s="1">
        <v>3</v>
      </c>
      <c r="D18" s="1">
        <v>67</v>
      </c>
      <c r="E18" s="1">
        <v>50</v>
      </c>
      <c r="F18" s="1">
        <v>1828.5</v>
      </c>
      <c r="G18" s="1">
        <v>2010.02001953125</v>
      </c>
      <c r="H18" s="1">
        <v>0.47335025668144226</v>
      </c>
      <c r="I18" s="1">
        <v>951.4434814453125</v>
      </c>
      <c r="J18" s="1">
        <v>134.55442810058594</v>
      </c>
      <c r="K18" s="1">
        <v>1952.4317626953125</v>
      </c>
      <c r="L18" s="1">
        <v>0.37569969892501831</v>
      </c>
      <c r="M18" s="6">
        <v>733.52801513671875</v>
      </c>
    </row>
    <row r="19" spans="1:13" x14ac:dyDescent="0.25">
      <c r="A19" t="s">
        <v>79</v>
      </c>
      <c r="B19" s="5">
        <v>2</v>
      </c>
      <c r="C19" s="2">
        <v>3</v>
      </c>
      <c r="D19" s="2">
        <v>67</v>
      </c>
      <c r="E19" s="2">
        <v>50</v>
      </c>
      <c r="F19" s="2">
        <v>1246.5</v>
      </c>
      <c r="G19" s="2">
        <v>1496.1800537109375</v>
      </c>
      <c r="H19" s="2">
        <v>0.57891398668289185</v>
      </c>
      <c r="I19" s="2">
        <v>866.15948486328125</v>
      </c>
      <c r="J19" s="2">
        <v>122.49345397949219</v>
      </c>
      <c r="K19" s="2">
        <v>1434.1363525390625</v>
      </c>
      <c r="L19" s="2">
        <v>0.48433837294578552</v>
      </c>
      <c r="M19" s="7">
        <v>694.60723876953125</v>
      </c>
    </row>
    <row r="20" spans="1:13" x14ac:dyDescent="0.25">
      <c r="A20" s="3" t="s">
        <v>119</v>
      </c>
      <c r="B20" s="4">
        <v>3</v>
      </c>
      <c r="C20" s="1">
        <v>3</v>
      </c>
      <c r="D20" s="1">
        <v>67</v>
      </c>
      <c r="E20" s="1">
        <v>50</v>
      </c>
      <c r="F20" s="1">
        <v>2318</v>
      </c>
      <c r="G20" s="1">
        <v>4113.3798828125</v>
      </c>
      <c r="H20" s="1">
        <v>1.3622989654541016</v>
      </c>
      <c r="I20" s="1">
        <v>5603.6533203125</v>
      </c>
      <c r="J20" s="1">
        <v>792.4761962890625</v>
      </c>
      <c r="K20" s="1">
        <v>3047.318115234375</v>
      </c>
      <c r="L20" s="1">
        <v>0.56690049171447754</v>
      </c>
      <c r="M20" s="6">
        <v>1727.5262451171875</v>
      </c>
    </row>
    <row r="21" spans="1:13" x14ac:dyDescent="0.25">
      <c r="A21" t="s">
        <v>80</v>
      </c>
      <c r="B21" s="5">
        <v>4</v>
      </c>
      <c r="C21" s="2">
        <v>3</v>
      </c>
      <c r="D21" s="2">
        <v>67</v>
      </c>
      <c r="E21" s="2">
        <v>50</v>
      </c>
      <c r="F21" s="2">
        <v>2245.5</v>
      </c>
      <c r="G21" s="2">
        <v>2951.52001953125</v>
      </c>
      <c r="H21" s="2">
        <v>1.0140130519866943</v>
      </c>
      <c r="I21" s="2">
        <v>2992.8798828125</v>
      </c>
      <c r="J21" s="2">
        <v>423.25714111328125</v>
      </c>
      <c r="K21" s="2">
        <v>2526.5</v>
      </c>
      <c r="L21" s="2">
        <v>0.52656394243240356</v>
      </c>
      <c r="M21" s="7">
        <v>1330.3638916015625</v>
      </c>
    </row>
    <row r="22" spans="1:13" x14ac:dyDescent="0.25">
      <c r="A22" t="s">
        <v>81</v>
      </c>
      <c r="B22" s="4">
        <v>5</v>
      </c>
      <c r="C22" s="1">
        <v>3</v>
      </c>
      <c r="D22" s="1">
        <v>67</v>
      </c>
      <c r="E22" s="1">
        <v>46</v>
      </c>
      <c r="F22" s="1">
        <v>2278.5</v>
      </c>
      <c r="G22" s="1">
        <v>2645.28271484375</v>
      </c>
      <c r="H22" s="1">
        <v>0.51495099067687988</v>
      </c>
      <c r="I22" s="1">
        <v>1362.19091796875</v>
      </c>
      <c r="J22" s="1">
        <v>200.84408569335937</v>
      </c>
      <c r="K22" s="1">
        <v>2630.380859375</v>
      </c>
      <c r="L22" s="1">
        <v>0.43348541855812073</v>
      </c>
      <c r="M22" s="6">
        <v>1140.2318115234375</v>
      </c>
    </row>
    <row r="23" spans="1:13" x14ac:dyDescent="0.25">
      <c r="A23" t="s">
        <v>82</v>
      </c>
      <c r="B23" s="5">
        <v>6</v>
      </c>
      <c r="C23" s="2">
        <v>3</v>
      </c>
      <c r="D23" s="2">
        <v>67</v>
      </c>
      <c r="E23" s="2">
        <v>49</v>
      </c>
      <c r="F23" s="2">
        <v>1486</v>
      </c>
      <c r="G23" s="2">
        <v>1548.6123046875</v>
      </c>
      <c r="H23" s="2">
        <v>0.52297264337539673</v>
      </c>
      <c r="I23" s="2">
        <v>809.8818359375</v>
      </c>
      <c r="J23" s="2">
        <v>115.69741058349609</v>
      </c>
      <c r="K23" s="2">
        <v>1509.066650390625</v>
      </c>
      <c r="L23" s="2">
        <v>0.44383013248443604</v>
      </c>
      <c r="M23" s="7">
        <v>669.769287109375</v>
      </c>
    </row>
    <row r="24" spans="1:13" x14ac:dyDescent="0.25">
      <c r="A24" t="s">
        <v>83</v>
      </c>
      <c r="B24" s="4">
        <v>7</v>
      </c>
      <c r="C24" s="1">
        <v>3</v>
      </c>
      <c r="D24" s="1">
        <v>67</v>
      </c>
      <c r="E24" s="1">
        <v>50</v>
      </c>
      <c r="F24" s="1">
        <v>490.5</v>
      </c>
      <c r="G24" s="1">
        <v>523.70001220703125</v>
      </c>
      <c r="H24" s="1">
        <v>0.43738380074501038</v>
      </c>
      <c r="I24" s="1">
        <v>229.05789184570312</v>
      </c>
      <c r="J24" s="1">
        <v>32.3936767578125</v>
      </c>
      <c r="K24" s="1">
        <v>515.59088134765625</v>
      </c>
      <c r="L24" s="1">
        <v>0.35196062922477722</v>
      </c>
      <c r="M24" s="6">
        <v>181.46769714355469</v>
      </c>
    </row>
    <row r="26" spans="1:13" x14ac:dyDescent="0.25">
      <c r="A26" t="s">
        <v>84</v>
      </c>
      <c r="B26" s="5">
        <v>1</v>
      </c>
      <c r="C26" s="2">
        <v>4</v>
      </c>
      <c r="D26" s="2">
        <v>67</v>
      </c>
      <c r="E26" s="2">
        <v>50</v>
      </c>
      <c r="F26" s="2">
        <v>293.5</v>
      </c>
      <c r="G26" s="2">
        <v>329.6199951171875</v>
      </c>
      <c r="H26" s="2">
        <v>0.48983150720596313</v>
      </c>
      <c r="I26" s="2">
        <v>161.45826721191406</v>
      </c>
      <c r="J26" s="2">
        <v>22.833646774291992</v>
      </c>
      <c r="K26" s="2">
        <v>315.02273559570312</v>
      </c>
      <c r="L26" s="2">
        <v>0.35824927687644958</v>
      </c>
      <c r="M26" s="7">
        <v>112.85666656494141</v>
      </c>
    </row>
    <row r="27" spans="1:13" x14ac:dyDescent="0.25">
      <c r="A27" t="s">
        <v>85</v>
      </c>
      <c r="B27" s="4">
        <v>2</v>
      </c>
      <c r="C27" s="1">
        <v>4</v>
      </c>
      <c r="D27" s="1">
        <v>67</v>
      </c>
      <c r="E27" s="1">
        <v>50</v>
      </c>
      <c r="F27" s="1">
        <v>424</v>
      </c>
      <c r="G27" s="1">
        <v>538.5999755859375</v>
      </c>
      <c r="H27" s="1">
        <v>0.78378868103027344</v>
      </c>
      <c r="I27" s="1">
        <v>422.14859008789063</v>
      </c>
      <c r="J27" s="1">
        <v>59.700824737548828</v>
      </c>
      <c r="K27" s="1">
        <v>479.97726440429687</v>
      </c>
      <c r="L27" s="1">
        <v>0.38791239261627197</v>
      </c>
      <c r="M27" s="6">
        <v>186.18913269042969</v>
      </c>
    </row>
    <row r="28" spans="1:13" x14ac:dyDescent="0.25">
      <c r="A28" s="3" t="s">
        <v>120</v>
      </c>
      <c r="B28" s="5">
        <v>3</v>
      </c>
      <c r="C28" s="2">
        <v>4</v>
      </c>
      <c r="D28" s="2">
        <v>67</v>
      </c>
      <c r="E28" s="2">
        <v>30</v>
      </c>
      <c r="F28" s="2">
        <v>2786.5</v>
      </c>
      <c r="G28" s="2">
        <v>3208.533447265625</v>
      </c>
      <c r="H28" s="2">
        <v>0.57446509599685669</v>
      </c>
      <c r="I28" s="2">
        <v>1843.1904296875</v>
      </c>
      <c r="J28" s="2">
        <v>336.51898193359375</v>
      </c>
      <c r="K28" s="2">
        <v>3077.423095703125</v>
      </c>
      <c r="L28" s="2">
        <v>0.44732466340065002</v>
      </c>
      <c r="M28" s="7">
        <v>1376.607177734375</v>
      </c>
    </row>
    <row r="29" spans="1:13" x14ac:dyDescent="0.25">
      <c r="A29" t="s">
        <v>86</v>
      </c>
      <c r="B29" s="4">
        <v>4</v>
      </c>
      <c r="C29" s="1">
        <v>4</v>
      </c>
      <c r="D29" s="1">
        <v>67</v>
      </c>
      <c r="E29" s="1">
        <v>41</v>
      </c>
      <c r="F29" s="1">
        <v>1511</v>
      </c>
      <c r="G29" s="1">
        <v>2080</v>
      </c>
      <c r="H29" s="1">
        <v>1.5232127904891968</v>
      </c>
      <c r="I29" s="1">
        <v>3168.28271484375</v>
      </c>
      <c r="J29" s="1">
        <v>494.8026123046875</v>
      </c>
      <c r="K29" s="1">
        <v>1570.189208984375</v>
      </c>
      <c r="L29" s="1">
        <v>0.42982533574104309</v>
      </c>
      <c r="M29" s="6">
        <v>674.9071044921875</v>
      </c>
    </row>
    <row r="30" spans="1:13" x14ac:dyDescent="0.25">
      <c r="A30" t="s">
        <v>87</v>
      </c>
      <c r="B30" s="5">
        <v>5</v>
      </c>
      <c r="C30" s="2">
        <v>4</v>
      </c>
      <c r="D30" s="2">
        <v>67</v>
      </c>
      <c r="E30" s="2">
        <v>41</v>
      </c>
      <c r="F30" s="2">
        <v>2718</v>
      </c>
      <c r="G30" s="2">
        <v>2957.51220703125</v>
      </c>
      <c r="H30" s="2">
        <v>0.98376405239105225</v>
      </c>
      <c r="I30" s="2">
        <v>2909.494140625</v>
      </c>
      <c r="J30" s="2">
        <v>454.38665771484375</v>
      </c>
      <c r="K30" s="2">
        <v>2537.37841796875</v>
      </c>
      <c r="L30" s="2">
        <v>0.30893188714981079</v>
      </c>
      <c r="M30" s="7">
        <v>783.8770751953125</v>
      </c>
    </row>
    <row r="31" spans="1:13" x14ac:dyDescent="0.25">
      <c r="A31" t="s">
        <v>88</v>
      </c>
      <c r="B31" s="4">
        <v>6</v>
      </c>
      <c r="C31" s="1">
        <v>4</v>
      </c>
      <c r="D31" s="1">
        <v>67</v>
      </c>
      <c r="E31" s="1">
        <v>38</v>
      </c>
      <c r="F31" s="1">
        <v>752</v>
      </c>
      <c r="G31" s="1">
        <v>831.71051025390625</v>
      </c>
      <c r="H31" s="1">
        <v>0.4700569212436676</v>
      </c>
      <c r="I31" s="1">
        <v>390.9512939453125</v>
      </c>
      <c r="J31" s="1">
        <v>63.420673370361328</v>
      </c>
      <c r="K31" s="1">
        <v>805.5294189453125</v>
      </c>
      <c r="L31" s="1">
        <v>0.36322775483131409</v>
      </c>
      <c r="M31" s="6">
        <v>292.59063720703125</v>
      </c>
    </row>
    <row r="32" spans="1:13" x14ac:dyDescent="0.25">
      <c r="A32" t="s">
        <v>89</v>
      </c>
      <c r="B32" s="5">
        <v>7</v>
      </c>
      <c r="C32" s="2">
        <v>4</v>
      </c>
      <c r="D32" s="2">
        <v>67</v>
      </c>
      <c r="E32" s="2">
        <v>50</v>
      </c>
      <c r="F32" s="2">
        <v>421.5</v>
      </c>
      <c r="G32" s="2">
        <v>448.260009765625</v>
      </c>
      <c r="H32" s="2">
        <v>0.46140652894973755</v>
      </c>
      <c r="I32" s="2">
        <v>206.83009338378906</v>
      </c>
      <c r="J32" s="2">
        <v>29.250192642211914</v>
      </c>
      <c r="K32" s="2">
        <v>432.31817626953125</v>
      </c>
      <c r="L32" s="2">
        <v>0.35418584942817688</v>
      </c>
      <c r="M32" s="7">
        <v>153.12098693847656</v>
      </c>
    </row>
    <row r="34" spans="1:13" x14ac:dyDescent="0.25">
      <c r="A34" t="s">
        <v>90</v>
      </c>
      <c r="B34" s="4">
        <v>1</v>
      </c>
      <c r="C34" s="1">
        <v>5</v>
      </c>
      <c r="D34" s="1">
        <v>67</v>
      </c>
      <c r="E34" s="1">
        <v>50</v>
      </c>
      <c r="F34" s="1">
        <v>279.5</v>
      </c>
      <c r="G34" s="1">
        <v>334.92001342773437</v>
      </c>
      <c r="H34" s="1">
        <v>0.61342895030975342</v>
      </c>
      <c r="I34" s="1">
        <v>205.44961547851562</v>
      </c>
      <c r="J34" s="1">
        <v>29.054964065551758</v>
      </c>
      <c r="K34" s="1">
        <v>308.84091186523437</v>
      </c>
      <c r="L34" s="1">
        <v>0.37801334261894226</v>
      </c>
      <c r="M34" s="6">
        <v>116.74598693847656</v>
      </c>
    </row>
    <row r="35" spans="1:13" x14ac:dyDescent="0.25">
      <c r="A35" t="s">
        <v>91</v>
      </c>
      <c r="B35" s="5">
        <v>2</v>
      </c>
      <c r="C35" s="2">
        <v>5</v>
      </c>
      <c r="D35" s="2">
        <v>67</v>
      </c>
      <c r="E35" s="2">
        <v>50</v>
      </c>
      <c r="F35" s="2">
        <v>524</v>
      </c>
      <c r="G35" s="2">
        <v>636.46002197265625</v>
      </c>
      <c r="H35" s="2">
        <v>0.67570048570632935</v>
      </c>
      <c r="I35" s="2">
        <v>430.05633544921875</v>
      </c>
      <c r="J35" s="2">
        <v>60.81915283203125</v>
      </c>
      <c r="K35" s="2">
        <v>582.977294921875</v>
      </c>
      <c r="L35" s="2">
        <v>0.44653630256652832</v>
      </c>
      <c r="M35" s="7">
        <v>260.32049560546875</v>
      </c>
    </row>
    <row r="36" spans="1:13" x14ac:dyDescent="0.25">
      <c r="A36" t="s">
        <v>92</v>
      </c>
      <c r="B36" s="4">
        <v>3</v>
      </c>
      <c r="C36" s="1">
        <v>5</v>
      </c>
      <c r="D36" s="1">
        <v>67</v>
      </c>
      <c r="E36" s="1">
        <v>47</v>
      </c>
      <c r="F36" s="1">
        <v>2074</v>
      </c>
      <c r="G36" s="1">
        <v>2515.936279296875</v>
      </c>
      <c r="H36" s="1">
        <v>0.55357706546783447</v>
      </c>
      <c r="I36" s="1">
        <v>1392.7646484375</v>
      </c>
      <c r="J36" s="1">
        <v>203.15559387207031</v>
      </c>
      <c r="K36" s="1">
        <v>2481.953369140625</v>
      </c>
      <c r="L36" s="1">
        <v>0.48611795902252197</v>
      </c>
      <c r="M36" s="6">
        <v>1206.5220947265625</v>
      </c>
    </row>
    <row r="37" spans="1:13" x14ac:dyDescent="0.25">
      <c r="A37" t="s">
        <v>93</v>
      </c>
      <c r="B37" s="5">
        <v>4</v>
      </c>
      <c r="C37" s="2">
        <v>5</v>
      </c>
      <c r="D37" s="2">
        <v>67</v>
      </c>
      <c r="E37" s="2">
        <v>42</v>
      </c>
      <c r="F37" s="2">
        <v>1621</v>
      </c>
      <c r="G37" s="2">
        <v>1617.7857666015625</v>
      </c>
      <c r="H37" s="2">
        <v>0.35230305790901184</v>
      </c>
      <c r="I37" s="2">
        <v>569.95086669921875</v>
      </c>
      <c r="J37" s="2">
        <v>87.945327758789063</v>
      </c>
      <c r="K37" s="2">
        <v>1618.23681640625</v>
      </c>
      <c r="L37" s="2">
        <v>0.29230701923370361</v>
      </c>
      <c r="M37" s="7">
        <v>473.02200317382812</v>
      </c>
    </row>
    <row r="38" spans="1:13" x14ac:dyDescent="0.25">
      <c r="A38" t="s">
        <v>94</v>
      </c>
      <c r="B38" s="4">
        <v>5</v>
      </c>
      <c r="C38" s="1">
        <v>5</v>
      </c>
      <c r="D38" s="1">
        <v>67</v>
      </c>
      <c r="E38" s="1">
        <v>22</v>
      </c>
      <c r="F38" s="1">
        <v>2755.5</v>
      </c>
      <c r="G38" s="1">
        <v>2755.681884765625</v>
      </c>
      <c r="H38" s="1">
        <v>0.26343110203742981</v>
      </c>
      <c r="I38" s="1">
        <v>725.9322509765625</v>
      </c>
      <c r="J38" s="1">
        <v>154.76927185058594</v>
      </c>
      <c r="K38" s="1">
        <v>2757.199951171875</v>
      </c>
      <c r="L38" s="1">
        <v>0.23048244416713715</v>
      </c>
      <c r="M38" s="6">
        <v>635.4862060546875</v>
      </c>
    </row>
    <row r="39" spans="1:13" x14ac:dyDescent="0.25">
      <c r="A39" t="s">
        <v>95</v>
      </c>
      <c r="B39" s="5">
        <v>6</v>
      </c>
      <c r="C39" s="2">
        <v>5</v>
      </c>
      <c r="D39" s="2">
        <v>67</v>
      </c>
      <c r="E39" s="2">
        <v>40</v>
      </c>
      <c r="F39" s="2">
        <v>743</v>
      </c>
      <c r="G39" s="2">
        <v>903.2249755859375</v>
      </c>
      <c r="H39" s="2">
        <v>0.47617235779762268</v>
      </c>
      <c r="I39" s="2">
        <v>430.09078979492187</v>
      </c>
      <c r="J39" s="2">
        <v>68.003326416015625</v>
      </c>
      <c r="K39" s="2">
        <v>872.111083984375</v>
      </c>
      <c r="L39" s="2">
        <v>0.3833635151386261</v>
      </c>
      <c r="M39" s="7">
        <v>334.3355712890625</v>
      </c>
    </row>
    <row r="40" spans="1:13" x14ac:dyDescent="0.25">
      <c r="A40" t="s">
        <v>96</v>
      </c>
      <c r="B40" s="4">
        <v>7</v>
      </c>
      <c r="C40" s="1">
        <v>5</v>
      </c>
      <c r="D40" s="1">
        <v>67</v>
      </c>
      <c r="E40" s="1">
        <v>50</v>
      </c>
      <c r="F40" s="1">
        <v>460</v>
      </c>
      <c r="G40" s="1">
        <v>511.77999877929687</v>
      </c>
      <c r="H40" s="1">
        <v>0.46500006318092346</v>
      </c>
      <c r="I40" s="1">
        <v>237.97772216796875</v>
      </c>
      <c r="J40" s="1">
        <v>33.655132293701172</v>
      </c>
      <c r="K40" s="1">
        <v>491.27273559570312</v>
      </c>
      <c r="L40" s="1">
        <v>0.34384611248970032</v>
      </c>
      <c r="M40" s="6">
        <v>168.92221069335937</v>
      </c>
    </row>
    <row r="42" spans="1:13" x14ac:dyDescent="0.25">
      <c r="A42" t="s">
        <v>97</v>
      </c>
      <c r="B42" s="5">
        <v>1</v>
      </c>
      <c r="C42" s="2">
        <v>6</v>
      </c>
      <c r="D42" s="2">
        <v>67</v>
      </c>
      <c r="E42" s="2">
        <v>50</v>
      </c>
      <c r="F42" s="2">
        <v>275</v>
      </c>
      <c r="G42" s="2">
        <v>301.55999755859375</v>
      </c>
      <c r="H42" s="2">
        <v>0.45570486783981323</v>
      </c>
      <c r="I42" s="2">
        <v>137.42236328125</v>
      </c>
      <c r="J42" s="2">
        <v>19.434455871582031</v>
      </c>
      <c r="K42" s="2">
        <v>289.75</v>
      </c>
      <c r="L42" s="2">
        <v>0.34852758049964905</v>
      </c>
      <c r="M42" s="7">
        <v>100.98587036132812</v>
      </c>
    </row>
    <row r="43" spans="1:13" x14ac:dyDescent="0.25">
      <c r="A43" t="s">
        <v>98</v>
      </c>
      <c r="B43" s="4">
        <v>2</v>
      </c>
      <c r="C43" s="1">
        <v>6</v>
      </c>
      <c r="D43" s="1">
        <v>67</v>
      </c>
      <c r="E43" s="1">
        <v>50</v>
      </c>
      <c r="F43" s="1">
        <v>453</v>
      </c>
      <c r="G43" s="1">
        <v>473.3800048828125</v>
      </c>
      <c r="H43" s="1">
        <v>0.49082449078559875</v>
      </c>
      <c r="I43" s="1">
        <v>232.34649658203125</v>
      </c>
      <c r="J43" s="1">
        <v>32.858757019042969</v>
      </c>
      <c r="K43" s="1">
        <v>458.22726440429687</v>
      </c>
      <c r="L43" s="1">
        <v>0.34995552897453308</v>
      </c>
      <c r="M43" s="6">
        <v>160.35917663574219</v>
      </c>
    </row>
    <row r="44" spans="1:13" x14ac:dyDescent="0.25">
      <c r="A44" t="s">
        <v>99</v>
      </c>
      <c r="B44" s="5">
        <v>3</v>
      </c>
      <c r="C44" s="2">
        <v>6</v>
      </c>
      <c r="D44" s="2">
        <v>67</v>
      </c>
      <c r="E44" s="2">
        <v>41</v>
      </c>
      <c r="F44" s="2">
        <v>2413</v>
      </c>
      <c r="G44" s="2">
        <v>2535.756103515625</v>
      </c>
      <c r="H44" s="2">
        <v>0.5497090220451355</v>
      </c>
      <c r="I44" s="2">
        <v>1393.927978515625</v>
      </c>
      <c r="J44" s="2">
        <v>217.69497680664062</v>
      </c>
      <c r="K44" s="2">
        <v>2432.810791015625</v>
      </c>
      <c r="L44" s="2">
        <v>0.39888548851013184</v>
      </c>
      <c r="M44" s="7">
        <v>970.4129638671875</v>
      </c>
    </row>
    <row r="45" spans="1:13" x14ac:dyDescent="0.25">
      <c r="A45" t="s">
        <v>100</v>
      </c>
      <c r="B45" s="4">
        <v>4</v>
      </c>
      <c r="C45" s="1">
        <v>6</v>
      </c>
      <c r="D45" s="1">
        <v>67</v>
      </c>
      <c r="E45" s="1">
        <v>49</v>
      </c>
      <c r="F45" s="1">
        <v>1953</v>
      </c>
      <c r="G45" s="1">
        <v>2085.244873046875</v>
      </c>
      <c r="H45" s="1">
        <v>0.42226436734199524</v>
      </c>
      <c r="I45" s="1">
        <v>880.52459716796875</v>
      </c>
      <c r="J45" s="1">
        <v>125.78923034667969</v>
      </c>
      <c r="K45" s="1">
        <v>2072.622314453125</v>
      </c>
      <c r="L45" s="1">
        <v>0.3585275411605835</v>
      </c>
      <c r="M45" s="6">
        <v>743.0921630859375</v>
      </c>
    </row>
    <row r="46" spans="1:13" x14ac:dyDescent="0.25">
      <c r="A46" t="s">
        <v>101</v>
      </c>
      <c r="B46" s="5">
        <v>5</v>
      </c>
      <c r="C46" s="2">
        <v>6</v>
      </c>
      <c r="D46" s="2">
        <v>67</v>
      </c>
      <c r="E46" s="2">
        <v>31</v>
      </c>
      <c r="F46" s="2">
        <v>2049</v>
      </c>
      <c r="G46" s="2">
        <v>2157.774169921875</v>
      </c>
      <c r="H46" s="2">
        <v>0.34486037492752075</v>
      </c>
      <c r="I46" s="2">
        <v>744.13079833984375</v>
      </c>
      <c r="J46" s="2">
        <v>133.64984130859375</v>
      </c>
      <c r="K46" s="2">
        <v>2113.185302734375</v>
      </c>
      <c r="L46" s="2">
        <v>0.28871643543243408</v>
      </c>
      <c r="M46" s="7">
        <v>610.11126708984375</v>
      </c>
    </row>
    <row r="47" spans="1:13" x14ac:dyDescent="0.25">
      <c r="A47" t="s">
        <v>102</v>
      </c>
      <c r="B47" s="4">
        <v>6</v>
      </c>
      <c r="C47" s="1">
        <v>6</v>
      </c>
      <c r="D47" s="1">
        <v>67</v>
      </c>
      <c r="E47" s="1">
        <v>50</v>
      </c>
      <c r="F47" s="1">
        <v>779</v>
      </c>
      <c r="G47" s="1">
        <v>882.82000732421875</v>
      </c>
      <c r="H47" s="1">
        <v>0.51805716753005981</v>
      </c>
      <c r="I47" s="1">
        <v>457.35122680664062</v>
      </c>
      <c r="J47" s="1">
        <v>64.679229736328125</v>
      </c>
      <c r="K47" s="1">
        <v>843.727294921875</v>
      </c>
      <c r="L47" s="1">
        <v>0.34880205988883972</v>
      </c>
      <c r="M47" s="6">
        <v>294.2938232421875</v>
      </c>
    </row>
    <row r="48" spans="1:13" x14ac:dyDescent="0.25">
      <c r="A48" t="s">
        <v>103</v>
      </c>
      <c r="B48" s="5">
        <v>7</v>
      </c>
      <c r="C48" s="2">
        <v>6</v>
      </c>
      <c r="D48" s="2">
        <v>67</v>
      </c>
      <c r="E48" s="2">
        <v>50</v>
      </c>
      <c r="F48" s="2">
        <v>365</v>
      </c>
      <c r="G48" s="2">
        <v>402.6199951171875</v>
      </c>
      <c r="H48" s="2">
        <v>0.51814013719558716</v>
      </c>
      <c r="I48" s="2">
        <v>208.61358642578125</v>
      </c>
      <c r="J48" s="2">
        <v>29.502416610717773</v>
      </c>
      <c r="K48" s="2">
        <v>392.70455932617187</v>
      </c>
      <c r="L48" s="2">
        <v>0.41552677750587463</v>
      </c>
      <c r="M48" s="7">
        <v>163.17926025390625</v>
      </c>
    </row>
    <row r="52" spans="1:17" x14ac:dyDescent="0.25">
      <c r="A52" t="s">
        <v>104</v>
      </c>
      <c r="B52" s="9" t="s">
        <v>106</v>
      </c>
      <c r="C52" s="23" t="s">
        <v>107</v>
      </c>
      <c r="D52" s="23"/>
      <c r="E52" s="23"/>
      <c r="F52" s="23" t="s">
        <v>108</v>
      </c>
      <c r="G52" s="23"/>
      <c r="H52" s="23"/>
      <c r="J52" t="s">
        <v>109</v>
      </c>
      <c r="K52" s="9" t="s">
        <v>106</v>
      </c>
      <c r="L52" s="23" t="s">
        <v>107</v>
      </c>
      <c r="M52" s="23"/>
      <c r="N52" s="23"/>
      <c r="O52" s="23" t="s">
        <v>108</v>
      </c>
      <c r="P52" s="23"/>
      <c r="Q52" s="23"/>
    </row>
    <row r="53" spans="1:17" x14ac:dyDescent="0.25">
      <c r="B53" s="8">
        <v>0</v>
      </c>
      <c r="C53" s="1">
        <f>K2</f>
        <v>1429.88134765625</v>
      </c>
      <c r="D53" s="1">
        <f>K10</f>
        <v>2160.6591796875</v>
      </c>
      <c r="E53" s="1">
        <f>K18</f>
        <v>1952.4317626953125</v>
      </c>
      <c r="F53" s="1">
        <f>K26</f>
        <v>315.02273559570312</v>
      </c>
      <c r="G53" s="1">
        <f>K34</f>
        <v>308.84091186523437</v>
      </c>
      <c r="H53" s="1">
        <f>K42</f>
        <v>289.75</v>
      </c>
      <c r="K53" s="8">
        <v>0</v>
      </c>
      <c r="L53">
        <f>C53/$C$62</f>
        <v>0.77388877636595943</v>
      </c>
      <c r="M53">
        <f t="shared" ref="M53:N59" si="0">D53/$C$62</f>
        <v>1.1694046442755752</v>
      </c>
      <c r="N53">
        <f t="shared" si="0"/>
        <v>1.0567065793584656</v>
      </c>
      <c r="O53">
        <f>F53/$F$62</f>
        <v>1.0344287318973271</v>
      </c>
      <c r="P53">
        <f t="shared" ref="P53:Q59" si="1">G53/$F$62</f>
        <v>1.0141297015107444</v>
      </c>
      <c r="Q53">
        <f t="shared" si="1"/>
        <v>0.95144156659192813</v>
      </c>
    </row>
    <row r="54" spans="1:17" x14ac:dyDescent="0.25">
      <c r="B54" s="8">
        <v>0.25</v>
      </c>
      <c r="C54" s="1">
        <f t="shared" ref="C54:C59" si="2">K3</f>
        <v>1131.4090576171875</v>
      </c>
      <c r="D54" s="1">
        <f t="shared" ref="D54:D59" si="3">K11</f>
        <v>1178.8863525390625</v>
      </c>
      <c r="E54" s="1">
        <f t="shared" ref="E54:E59" si="4">K19</f>
        <v>1434.1363525390625</v>
      </c>
      <c r="F54" s="1">
        <f t="shared" ref="F54:F59" si="5">K27</f>
        <v>479.97726440429687</v>
      </c>
      <c r="G54" s="1">
        <f t="shared" ref="G54:G59" si="6">K35</f>
        <v>582.977294921875</v>
      </c>
      <c r="H54" s="1">
        <f t="shared" ref="H54:H59" si="7">K43</f>
        <v>458.22726440429687</v>
      </c>
      <c r="K54" s="8">
        <v>0.25</v>
      </c>
      <c r="L54">
        <f t="shared" ref="L54:L59" si="8">C54/$C$62</f>
        <v>0.61234785152202931</v>
      </c>
      <c r="M54">
        <f t="shared" si="0"/>
        <v>0.63804379177083426</v>
      </c>
      <c r="N54">
        <f t="shared" si="0"/>
        <v>0.77619169508546604</v>
      </c>
      <c r="O54">
        <f t="shared" ref="O54:O59" si="9">F54/$F$62</f>
        <v>1.5760839357146932</v>
      </c>
      <c r="P54">
        <f t="shared" si="1"/>
        <v>1.9143014004072245</v>
      </c>
      <c r="Q54">
        <f t="shared" si="1"/>
        <v>1.5046642495253078</v>
      </c>
    </row>
    <row r="55" spans="1:17" x14ac:dyDescent="0.25">
      <c r="B55" s="8">
        <v>1</v>
      </c>
      <c r="C55" s="1">
        <f t="shared" si="2"/>
        <v>2621.04541015625</v>
      </c>
      <c r="D55" s="1">
        <f t="shared" si="3"/>
        <v>2125.3408203125</v>
      </c>
      <c r="E55" s="1">
        <f t="shared" si="4"/>
        <v>3047.318115234375</v>
      </c>
      <c r="F55" s="1">
        <f t="shared" si="5"/>
        <v>3077.423095703125</v>
      </c>
      <c r="G55" s="1">
        <f t="shared" si="6"/>
        <v>2481.953369140625</v>
      </c>
      <c r="H55" s="1">
        <f t="shared" si="7"/>
        <v>2432.810791015625</v>
      </c>
      <c r="K55" s="8">
        <v>1</v>
      </c>
      <c r="L55">
        <f t="shared" si="8"/>
        <v>1.4185775823918718</v>
      </c>
      <c r="M55">
        <f t="shared" si="0"/>
        <v>1.1502894344962651</v>
      </c>
      <c r="N55">
        <f t="shared" si="0"/>
        <v>1.6492873980502436</v>
      </c>
      <c r="O55">
        <f t="shared" si="9"/>
        <v>10.105222609980888</v>
      </c>
      <c r="P55">
        <f t="shared" si="1"/>
        <v>8.1499002648602943</v>
      </c>
      <c r="Q55">
        <f t="shared" si="1"/>
        <v>7.9885325633327149</v>
      </c>
    </row>
    <row r="56" spans="1:17" x14ac:dyDescent="0.25">
      <c r="B56" s="8">
        <v>4</v>
      </c>
      <c r="C56" s="1">
        <f t="shared" si="2"/>
        <v>1834.522705078125</v>
      </c>
      <c r="D56" s="1">
        <f t="shared" si="3"/>
        <v>1873.1817626953125</v>
      </c>
      <c r="E56" s="1">
        <f t="shared" si="4"/>
        <v>2526.5</v>
      </c>
      <c r="F56" s="1">
        <f t="shared" si="5"/>
        <v>1570.189208984375</v>
      </c>
      <c r="G56" s="1">
        <f t="shared" si="6"/>
        <v>1618.23681640625</v>
      </c>
      <c r="H56" s="1">
        <f t="shared" si="7"/>
        <v>2072.622314453125</v>
      </c>
      <c r="K56" s="8">
        <v>4</v>
      </c>
      <c r="L56">
        <f t="shared" si="8"/>
        <v>0.99289114707004789</v>
      </c>
      <c r="M56">
        <f t="shared" si="0"/>
        <v>1.013814429161856</v>
      </c>
      <c r="N56">
        <f t="shared" si="0"/>
        <v>1.3674071605266109</v>
      </c>
      <c r="O56">
        <f t="shared" si="9"/>
        <v>5.1559733592470556</v>
      </c>
      <c r="P56">
        <f t="shared" si="1"/>
        <v>5.3137455451882554</v>
      </c>
      <c r="Q56">
        <f t="shared" si="1"/>
        <v>6.8057947258556313</v>
      </c>
    </row>
    <row r="57" spans="1:17" x14ac:dyDescent="0.25">
      <c r="B57" s="8">
        <v>8</v>
      </c>
      <c r="C57" s="1">
        <f t="shared" si="2"/>
        <v>1985.227294921875</v>
      </c>
      <c r="D57" s="1">
        <f t="shared" si="3"/>
        <v>2512.79541015625</v>
      </c>
      <c r="E57" s="1">
        <f t="shared" si="4"/>
        <v>2630.380859375</v>
      </c>
      <c r="F57" s="1">
        <f t="shared" si="5"/>
        <v>2537.37841796875</v>
      </c>
      <c r="G57" s="1">
        <f t="shared" si="6"/>
        <v>2757.199951171875</v>
      </c>
      <c r="H57" s="1">
        <f t="shared" si="7"/>
        <v>2113.185302734375</v>
      </c>
      <c r="K57" s="8">
        <v>8</v>
      </c>
      <c r="L57">
        <f t="shared" si="8"/>
        <v>1.0744563698195313</v>
      </c>
      <c r="M57">
        <f t="shared" si="0"/>
        <v>1.3599898819655882</v>
      </c>
      <c r="N57">
        <f t="shared" si="0"/>
        <v>1.4236301690170257</v>
      </c>
      <c r="O57">
        <f t="shared" si="9"/>
        <v>8.3318974875883889</v>
      </c>
      <c r="P57">
        <f t="shared" si="1"/>
        <v>9.0537174838659418</v>
      </c>
      <c r="Q57">
        <f t="shared" si="1"/>
        <v>6.9389899393706012</v>
      </c>
    </row>
    <row r="58" spans="1:17" x14ac:dyDescent="0.25">
      <c r="B58" s="8">
        <v>16</v>
      </c>
      <c r="C58" s="1">
        <f t="shared" si="2"/>
        <v>1755.95458984375</v>
      </c>
      <c r="D58" s="1">
        <f t="shared" si="3"/>
        <v>1403.4090576171875</v>
      </c>
      <c r="E58" s="1">
        <f t="shared" si="4"/>
        <v>1509.066650390625</v>
      </c>
      <c r="F58" s="1">
        <f t="shared" si="5"/>
        <v>805.5294189453125</v>
      </c>
      <c r="G58" s="1">
        <f t="shared" si="6"/>
        <v>872.111083984375</v>
      </c>
      <c r="H58" s="1">
        <f t="shared" si="7"/>
        <v>843.727294921875</v>
      </c>
      <c r="K58" s="8">
        <v>24</v>
      </c>
      <c r="L58">
        <f t="shared" si="8"/>
        <v>0.95036805054894591</v>
      </c>
      <c r="M58">
        <f t="shared" si="0"/>
        <v>0.75956128815897295</v>
      </c>
      <c r="N58">
        <f t="shared" si="0"/>
        <v>0.81674591072869518</v>
      </c>
      <c r="O58">
        <f t="shared" si="9"/>
        <v>2.6450877387306773</v>
      </c>
      <c r="P58">
        <f t="shared" si="1"/>
        <v>2.8637195374919013</v>
      </c>
      <c r="Q58">
        <f t="shared" si="1"/>
        <v>2.7705167187466389</v>
      </c>
    </row>
    <row r="59" spans="1:17" x14ac:dyDescent="0.25">
      <c r="B59" s="8">
        <v>24</v>
      </c>
      <c r="C59" s="1">
        <f t="shared" si="2"/>
        <v>689.3863525390625</v>
      </c>
      <c r="D59" s="1">
        <f t="shared" si="3"/>
        <v>563.727294921875</v>
      </c>
      <c r="E59" s="1">
        <f t="shared" si="4"/>
        <v>515.59088134765625</v>
      </c>
      <c r="F59" s="1">
        <f t="shared" si="5"/>
        <v>432.31817626953125</v>
      </c>
      <c r="G59" s="1">
        <f t="shared" si="6"/>
        <v>491.27273559570312</v>
      </c>
      <c r="H59" s="1">
        <f t="shared" si="7"/>
        <v>392.70455932617187</v>
      </c>
      <c r="K59" s="8">
        <v>48</v>
      </c>
      <c r="L59">
        <f t="shared" si="8"/>
        <v>0.3731137284113345</v>
      </c>
      <c r="M59">
        <f t="shared" si="0"/>
        <v>0.30510379563050405</v>
      </c>
      <c r="N59">
        <f t="shared" si="0"/>
        <v>0.27905112331565857</v>
      </c>
      <c r="O59">
        <f t="shared" si="9"/>
        <v>1.4195875164660852</v>
      </c>
      <c r="P59">
        <f t="shared" si="1"/>
        <v>1.6131744648113129</v>
      </c>
      <c r="Q59">
        <f t="shared" si="1"/>
        <v>1.2895097191823495</v>
      </c>
    </row>
    <row r="61" spans="1:17" x14ac:dyDescent="0.25">
      <c r="C61" s="23" t="s">
        <v>107</v>
      </c>
      <c r="D61" s="23"/>
      <c r="E61" s="23"/>
      <c r="F61" s="23" t="s">
        <v>108</v>
      </c>
      <c r="G61" s="23"/>
      <c r="H61" s="23"/>
      <c r="J61" t="s">
        <v>110</v>
      </c>
      <c r="K61" s="9" t="s">
        <v>106</v>
      </c>
      <c r="L61" s="23" t="s">
        <v>107</v>
      </c>
      <c r="M61" s="23"/>
      <c r="N61" s="23"/>
      <c r="O61" s="23" t="s">
        <v>108</v>
      </c>
      <c r="P61" s="23"/>
      <c r="Q61" s="23"/>
    </row>
    <row r="62" spans="1:17" x14ac:dyDescent="0.25">
      <c r="A62" t="s">
        <v>105</v>
      </c>
      <c r="C62">
        <f>AVERAGE(C53:E53)</f>
        <v>1847.6574300130208</v>
      </c>
      <c r="F62">
        <f>AVERAGE(F53:H53)</f>
        <v>304.53788248697919</v>
      </c>
      <c r="K62" s="8">
        <v>0</v>
      </c>
      <c r="L62">
        <f>C53/MAX($C$53:$C$59)</f>
        <v>0.54553856339749929</v>
      </c>
      <c r="M62">
        <f>D53/MAX(D$53:D$59)</f>
        <v>0.85986275323272199</v>
      </c>
      <c r="N62">
        <f>E53/MAX(E$53:E$59)</f>
        <v>0.64070493754313773</v>
      </c>
      <c r="O62">
        <f t="shared" ref="O62:Q68" si="10">F53/MAX(F$53:F$59)</f>
        <v>0.10236575400878611</v>
      </c>
      <c r="P62">
        <f t="shared" si="10"/>
        <v>0.11201251898106618</v>
      </c>
      <c r="Q62">
        <f t="shared" si="10"/>
        <v>0.11910091860412955</v>
      </c>
    </row>
    <row r="63" spans="1:17" x14ac:dyDescent="0.25">
      <c r="K63" s="8">
        <v>0.25</v>
      </c>
      <c r="L63">
        <f t="shared" ref="L63:L68" si="11">C54/MAX($C$53:$C$59)</f>
        <v>0.431663279557503</v>
      </c>
      <c r="M63">
        <f t="shared" ref="M63:N68" si="12">D54/MAX(D$53:D$59)</f>
        <v>0.46915333726503317</v>
      </c>
      <c r="N63">
        <f t="shared" si="12"/>
        <v>0.47062246155707321</v>
      </c>
      <c r="O63">
        <f t="shared" si="10"/>
        <v>0.15596726529883678</v>
      </c>
      <c r="P63">
        <f t="shared" si="10"/>
        <v>0.21143816380603658</v>
      </c>
      <c r="Q63">
        <f t="shared" si="10"/>
        <v>0.18835302198450082</v>
      </c>
    </row>
    <row r="64" spans="1:17" x14ac:dyDescent="0.25">
      <c r="A64" t="s">
        <v>121</v>
      </c>
      <c r="C64" s="20">
        <f>STDEV(C53:E53)/ AVERAGE(C53:E53)</f>
        <v>0.20376439224991572</v>
      </c>
      <c r="F64" s="20">
        <f>STDEV(F53:H53)/ AVERAGE(F53:H53)</f>
        <v>4.3260302240546791E-2</v>
      </c>
      <c r="K64" s="8">
        <v>1</v>
      </c>
      <c r="L64">
        <f t="shared" si="11"/>
        <v>1</v>
      </c>
      <c r="M64">
        <f t="shared" si="12"/>
        <v>0.8458073473559643</v>
      </c>
      <c r="N64">
        <f t="shared" si="12"/>
        <v>1</v>
      </c>
      <c r="O64">
        <f t="shared" si="10"/>
        <v>1</v>
      </c>
      <c r="P64">
        <f t="shared" si="10"/>
        <v>0.90017170067253782</v>
      </c>
      <c r="Q64">
        <f t="shared" si="10"/>
        <v>1</v>
      </c>
    </row>
    <row r="65" spans="1:17" x14ac:dyDescent="0.25">
      <c r="C65" s="20">
        <f t="shared" ref="C65:C70" si="13">STDEV(C54:E54)/ AVERAGE(C54:E54)</f>
        <v>0.13044492545208672</v>
      </c>
      <c r="F65" s="20">
        <f t="shared" ref="F65:F70" si="14">STDEV(F54:H54)/ AVERAGE(F54:H54)</f>
        <v>0.13142240834953328</v>
      </c>
      <c r="K65" s="8">
        <v>4</v>
      </c>
      <c r="L65">
        <f t="shared" si="11"/>
        <v>0.6999202295273329</v>
      </c>
      <c r="M65">
        <f t="shared" si="12"/>
        <v>0.74545733215058474</v>
      </c>
      <c r="N65">
        <f t="shared" si="12"/>
        <v>0.82908967966597802</v>
      </c>
      <c r="O65">
        <f t="shared" si="10"/>
        <v>0.51022857766186369</v>
      </c>
      <c r="P65">
        <f t="shared" si="10"/>
        <v>0.58691311659078671</v>
      </c>
      <c r="Q65">
        <f t="shared" si="10"/>
        <v>0.85194554467915184</v>
      </c>
    </row>
    <row r="66" spans="1:17" x14ac:dyDescent="0.25">
      <c r="C66" s="20">
        <f t="shared" si="13"/>
        <v>0.17761419354633434</v>
      </c>
      <c r="F66" s="20">
        <f t="shared" si="14"/>
        <v>0.13469020951360433</v>
      </c>
      <c r="K66" s="8">
        <v>8</v>
      </c>
      <c r="L66">
        <f t="shared" si="11"/>
        <v>0.75741812302425104</v>
      </c>
      <c r="M66">
        <f t="shared" si="12"/>
        <v>1</v>
      </c>
      <c r="N66">
        <f t="shared" si="12"/>
        <v>0.86317895274044676</v>
      </c>
      <c r="O66">
        <f t="shared" si="10"/>
        <v>0.82451399728285124</v>
      </c>
      <c r="P66">
        <f t="shared" si="10"/>
        <v>1</v>
      </c>
      <c r="Q66">
        <f t="shared" si="10"/>
        <v>0.86861884637242337</v>
      </c>
    </row>
    <row r="67" spans="1:17" x14ac:dyDescent="0.25">
      <c r="C67" s="20">
        <f t="shared" si="13"/>
        <v>0.18711326425788241</v>
      </c>
      <c r="F67" s="20">
        <f t="shared" si="14"/>
        <v>0.15809730763372948</v>
      </c>
      <c r="K67" s="8">
        <v>24</v>
      </c>
      <c r="L67">
        <f t="shared" si="11"/>
        <v>0.66994436000216839</v>
      </c>
      <c r="M67">
        <f t="shared" si="12"/>
        <v>0.55850510230354211</v>
      </c>
      <c r="N67">
        <f t="shared" si="12"/>
        <v>0.49521139353531518</v>
      </c>
      <c r="O67">
        <f t="shared" si="10"/>
        <v>0.26175452444938069</v>
      </c>
      <c r="P67">
        <f t="shared" si="10"/>
        <v>0.31630316967534661</v>
      </c>
      <c r="Q67">
        <f t="shared" si="10"/>
        <v>0.34681172002268384</v>
      </c>
    </row>
    <row r="68" spans="1:17" x14ac:dyDescent="0.25">
      <c r="C68" s="20">
        <f t="shared" si="13"/>
        <v>0.1446058135891321</v>
      </c>
      <c r="F68" s="20">
        <f t="shared" si="14"/>
        <v>0.13257738816123546</v>
      </c>
      <c r="K68" s="8">
        <v>48</v>
      </c>
      <c r="L68">
        <f t="shared" si="11"/>
        <v>0.26301961418438974</v>
      </c>
      <c r="M68">
        <f t="shared" si="12"/>
        <v>0.22434269524824604</v>
      </c>
      <c r="N68">
        <f t="shared" si="12"/>
        <v>0.16919496483484173</v>
      </c>
      <c r="O68">
        <f t="shared" si="10"/>
        <v>0.14048057833619262</v>
      </c>
      <c r="P68">
        <f t="shared" si="10"/>
        <v>0.17817813154497578</v>
      </c>
      <c r="Q68">
        <f t="shared" si="10"/>
        <v>0.16142009924340625</v>
      </c>
    </row>
    <row r="69" spans="1:17" x14ac:dyDescent="0.25">
      <c r="C69" s="20">
        <f t="shared" si="13"/>
        <v>0.11626569998710187</v>
      </c>
      <c r="F69" s="20">
        <f t="shared" si="14"/>
        <v>3.9753618043048215E-2</v>
      </c>
    </row>
    <row r="70" spans="1:17" x14ac:dyDescent="0.25">
      <c r="C70" s="20">
        <f t="shared" si="13"/>
        <v>0.1522014023663851</v>
      </c>
      <c r="F70" s="20">
        <f t="shared" si="14"/>
        <v>0.1130430117764929</v>
      </c>
      <c r="J70" t="s">
        <v>111</v>
      </c>
      <c r="K70" s="14" t="s">
        <v>106</v>
      </c>
      <c r="L70" s="23" t="s">
        <v>107</v>
      </c>
      <c r="M70" s="23"/>
      <c r="N70" s="23"/>
      <c r="O70" s="23" t="s">
        <v>108</v>
      </c>
      <c r="P70" s="23"/>
      <c r="Q70" s="23"/>
    </row>
    <row r="71" spans="1:17" x14ac:dyDescent="0.25">
      <c r="C71" s="20"/>
      <c r="K71" s="8">
        <v>0</v>
      </c>
      <c r="L71">
        <f>C53/$C$80</f>
        <v>0.53672967182092113</v>
      </c>
      <c r="M71">
        <f t="shared" ref="M71:Q77" si="15">D53/$C$80</f>
        <v>0.81103924764904844</v>
      </c>
      <c r="N71">
        <f t="shared" si="15"/>
        <v>0.73287763419103236</v>
      </c>
      <c r="O71">
        <f t="shared" si="15"/>
        <v>0.11824900700296331</v>
      </c>
      <c r="P71">
        <f t="shared" si="15"/>
        <v>0.11592855696873647</v>
      </c>
      <c r="Q71">
        <f t="shared" si="15"/>
        <v>0.10876246666552013</v>
      </c>
    </row>
    <row r="72" spans="1:17" x14ac:dyDescent="0.25">
      <c r="A72" t="s">
        <v>122</v>
      </c>
      <c r="C72" s="21">
        <f>AVERAGE(C53:E53)</f>
        <v>1847.6574300130208</v>
      </c>
      <c r="F72" s="21">
        <f>AVERAGE(F53:H53)</f>
        <v>304.53788248697919</v>
      </c>
      <c r="K72" s="8">
        <v>0.25</v>
      </c>
      <c r="L72">
        <f t="shared" ref="L72:L77" si="16">C54/$C$80</f>
        <v>0.42469314897034305</v>
      </c>
      <c r="M72">
        <f t="shared" si="15"/>
        <v>0.442514538810928</v>
      </c>
      <c r="N72">
        <f t="shared" si="15"/>
        <v>0.53832685845328876</v>
      </c>
      <c r="O72">
        <f t="shared" si="15"/>
        <v>0.18016742440027569</v>
      </c>
      <c r="P72">
        <f t="shared" si="15"/>
        <v>0.21883019363484219</v>
      </c>
      <c r="Q72">
        <f t="shared" si="15"/>
        <v>0.17200320127697952</v>
      </c>
    </row>
    <row r="73" spans="1:17" x14ac:dyDescent="0.25">
      <c r="C73" s="21">
        <f t="shared" ref="C73:C78" si="17">AVERAGE(C54:E54)</f>
        <v>1248.1439208984375</v>
      </c>
      <c r="F73" s="21">
        <f t="shared" ref="F73:F78" si="18">AVERAGE(F54:H54)</f>
        <v>507.06060791015625</v>
      </c>
      <c r="K73" s="8">
        <v>1</v>
      </c>
      <c r="L73">
        <f t="shared" si="16"/>
        <v>0.98385285263480127</v>
      </c>
      <c r="M73">
        <f t="shared" si="15"/>
        <v>0.79778191586577218</v>
      </c>
      <c r="N73">
        <f t="shared" si="15"/>
        <v>1.14386138024992</v>
      </c>
      <c r="O73">
        <f t="shared" si="15"/>
        <v>1.1551617838209245</v>
      </c>
      <c r="P73">
        <f t="shared" si="15"/>
        <v>0.93164234884049213</v>
      </c>
      <c r="Q73">
        <f t="shared" si="15"/>
        <v>0.91319586733858349</v>
      </c>
    </row>
    <row r="74" spans="1:17" x14ac:dyDescent="0.25">
      <c r="C74" s="21">
        <f t="shared" si="17"/>
        <v>2597.9014485677085</v>
      </c>
      <c r="F74" s="21">
        <f t="shared" si="18"/>
        <v>2664.0624186197915</v>
      </c>
      <c r="K74" s="8">
        <v>4</v>
      </c>
      <c r="L74">
        <f t="shared" si="16"/>
        <v>0.6886185144372714</v>
      </c>
      <c r="M74">
        <f t="shared" si="15"/>
        <v>0.70312983269580387</v>
      </c>
      <c r="N74">
        <f t="shared" si="15"/>
        <v>0.94836366533368976</v>
      </c>
      <c r="O74">
        <f t="shared" si="15"/>
        <v>0.5893965539282916</v>
      </c>
      <c r="P74">
        <f t="shared" si="15"/>
        <v>0.60743202002175045</v>
      </c>
      <c r="Q74">
        <f t="shared" si="15"/>
        <v>0.77799315059852003</v>
      </c>
    </row>
    <row r="75" spans="1:17" x14ac:dyDescent="0.25">
      <c r="C75" s="21">
        <f t="shared" si="17"/>
        <v>2078.068155924479</v>
      </c>
      <c r="F75" s="21">
        <f t="shared" si="18"/>
        <v>1753.6827799479167</v>
      </c>
      <c r="K75" s="8">
        <v>8</v>
      </c>
      <c r="L75">
        <f t="shared" si="16"/>
        <v>0.74518798097470618</v>
      </c>
      <c r="M75">
        <f t="shared" si="15"/>
        <v>0.94321942030851114</v>
      </c>
      <c r="N75">
        <f t="shared" si="15"/>
        <v>0.98735706828436798</v>
      </c>
      <c r="O75">
        <f t="shared" si="15"/>
        <v>0.95244705988657941</v>
      </c>
      <c r="P75">
        <f t="shared" si="15"/>
        <v>1.0349607170992399</v>
      </c>
      <c r="Q75">
        <f t="shared" si="15"/>
        <v>0.79321914079970501</v>
      </c>
    </row>
    <row r="76" spans="1:17" x14ac:dyDescent="0.25">
      <c r="C76" s="21">
        <f t="shared" si="17"/>
        <v>2376.134521484375</v>
      </c>
      <c r="F76" s="21">
        <f t="shared" si="18"/>
        <v>2469.2545572916665</v>
      </c>
      <c r="K76" s="8">
        <v>16</v>
      </c>
      <c r="L76">
        <f t="shared" si="16"/>
        <v>0.65912666969472966</v>
      </c>
      <c r="M76">
        <f t="shared" si="15"/>
        <v>0.52679285883409277</v>
      </c>
      <c r="N76">
        <f t="shared" si="15"/>
        <v>0.56645318812479195</v>
      </c>
      <c r="O76">
        <f t="shared" si="15"/>
        <v>0.3023688233861444</v>
      </c>
      <c r="P76">
        <f t="shared" si="15"/>
        <v>0.32736135530795929</v>
      </c>
      <c r="Q76">
        <f t="shared" si="15"/>
        <v>0.31670702946930079</v>
      </c>
    </row>
    <row r="77" spans="1:17" x14ac:dyDescent="0.25">
      <c r="C77" s="21">
        <f t="shared" si="17"/>
        <v>1556.1434326171875</v>
      </c>
      <c r="F77" s="21">
        <f t="shared" si="18"/>
        <v>840.4559326171875</v>
      </c>
      <c r="K77" s="8">
        <v>24</v>
      </c>
      <c r="L77">
        <f t="shared" si="16"/>
        <v>0.25877259771421673</v>
      </c>
      <c r="M77">
        <f t="shared" si="15"/>
        <v>0.21160438696249961</v>
      </c>
      <c r="N77">
        <f t="shared" si="15"/>
        <v>0.19353558600731874</v>
      </c>
      <c r="O77">
        <f t="shared" si="15"/>
        <v>0.16227779546303139</v>
      </c>
      <c r="P77">
        <f t="shared" si="15"/>
        <v>0.18440736679519085</v>
      </c>
      <c r="Q77">
        <f t="shared" si="15"/>
        <v>0.14740816753446259</v>
      </c>
    </row>
    <row r="78" spans="1:17" x14ac:dyDescent="0.25">
      <c r="C78" s="21">
        <f t="shared" si="17"/>
        <v>589.56817626953125</v>
      </c>
      <c r="F78" s="21">
        <f t="shared" si="18"/>
        <v>438.76515706380206</v>
      </c>
    </row>
    <row r="79" spans="1:17" x14ac:dyDescent="0.25">
      <c r="C79" s="21"/>
    </row>
    <row r="80" spans="1:17" x14ac:dyDescent="0.25">
      <c r="A80" t="s">
        <v>123</v>
      </c>
      <c r="C80" s="22">
        <f>MAX(C72:F78)</f>
        <v>2664.0624186197915</v>
      </c>
    </row>
  </sheetData>
  <mergeCells count="10">
    <mergeCell ref="L70:N70"/>
    <mergeCell ref="O70:Q70"/>
    <mergeCell ref="C52:E52"/>
    <mergeCell ref="F52:H52"/>
    <mergeCell ref="L52:N52"/>
    <mergeCell ref="O52:Q52"/>
    <mergeCell ref="L61:N61"/>
    <mergeCell ref="O61:Q61"/>
    <mergeCell ref="C61:E61"/>
    <mergeCell ref="F61:H6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0"/>
  <sheetViews>
    <sheetView topLeftCell="A55" workbookViewId="0">
      <selection activeCell="L71" sqref="L71:Q77"/>
    </sheetView>
  </sheetViews>
  <sheetFormatPr defaultRowHeight="15" x14ac:dyDescent="0.25"/>
  <cols>
    <col min="1" max="1" width="19.5703125" customWidth="1"/>
  </cols>
  <sheetData>
    <row r="1" spans="1:13" x14ac:dyDescent="0.25">
      <c r="B1" s="10" t="s">
        <v>0</v>
      </c>
      <c r="C1" s="11" t="s">
        <v>1</v>
      </c>
      <c r="D1" s="11" t="s">
        <v>11</v>
      </c>
      <c r="E1" s="11" t="s">
        <v>2</v>
      </c>
      <c r="F1" s="11" t="s">
        <v>3</v>
      </c>
      <c r="G1" s="11" t="s">
        <v>4</v>
      </c>
      <c r="H1" s="11" t="s">
        <v>5</v>
      </c>
      <c r="I1" s="11" t="s">
        <v>6</v>
      </c>
      <c r="J1" s="11" t="s">
        <v>7</v>
      </c>
      <c r="K1" s="11" t="s">
        <v>8</v>
      </c>
      <c r="L1" s="11" t="s">
        <v>9</v>
      </c>
      <c r="M1" s="12" t="s">
        <v>10</v>
      </c>
    </row>
    <row r="2" spans="1:13" x14ac:dyDescent="0.25">
      <c r="A2" t="s">
        <v>64</v>
      </c>
      <c r="B2" s="4">
        <v>1</v>
      </c>
      <c r="C2" s="1">
        <v>7</v>
      </c>
      <c r="D2" s="1">
        <v>34</v>
      </c>
      <c r="E2" s="1">
        <v>50</v>
      </c>
      <c r="F2" s="1">
        <v>125</v>
      </c>
      <c r="G2" s="1">
        <v>146.19999694824219</v>
      </c>
      <c r="H2" s="1">
        <v>0.59363669157028198</v>
      </c>
      <c r="I2" s="1">
        <v>86.789680480957031</v>
      </c>
      <c r="J2" s="1">
        <v>12.273914337158203</v>
      </c>
      <c r="K2" s="1">
        <v>140.25</v>
      </c>
      <c r="L2" s="1">
        <v>0.48656487464904785</v>
      </c>
      <c r="M2" s="6">
        <v>68.24072265625</v>
      </c>
    </row>
    <row r="3" spans="1:13" x14ac:dyDescent="0.25">
      <c r="A3" t="s">
        <v>65</v>
      </c>
      <c r="B3" s="5">
        <v>2</v>
      </c>
      <c r="C3" s="2">
        <v>7</v>
      </c>
      <c r="D3" s="2">
        <v>34</v>
      </c>
      <c r="E3" s="2">
        <v>50</v>
      </c>
      <c r="F3" s="2">
        <v>501</v>
      </c>
      <c r="G3" s="2">
        <v>539.03997802734375</v>
      </c>
      <c r="H3" s="2">
        <v>0.50361794233322144</v>
      </c>
      <c r="I3" s="2">
        <v>271.47021484375</v>
      </c>
      <c r="J3" s="2">
        <v>38.391685485839844</v>
      </c>
      <c r="K3" s="2">
        <v>525.70452880859375</v>
      </c>
      <c r="L3" s="2">
        <v>0.37665161490440369</v>
      </c>
      <c r="M3" s="7">
        <v>198.00746154785156</v>
      </c>
    </row>
    <row r="4" spans="1:13" x14ac:dyDescent="0.25">
      <c r="A4" t="s">
        <v>66</v>
      </c>
      <c r="B4" s="4">
        <v>3</v>
      </c>
      <c r="C4" s="1">
        <v>7</v>
      </c>
      <c r="D4" s="1">
        <v>34</v>
      </c>
      <c r="E4" s="1">
        <v>48</v>
      </c>
      <c r="F4" s="1">
        <v>496.5</v>
      </c>
      <c r="G4" s="1">
        <v>521.02081298828125</v>
      </c>
      <c r="H4" s="1">
        <v>0.74810492992401123</v>
      </c>
      <c r="I4" s="1">
        <v>389.77825927734375</v>
      </c>
      <c r="J4" s="1">
        <v>56.2596435546875</v>
      </c>
      <c r="K4" s="1">
        <v>481.31817626953125</v>
      </c>
      <c r="L4" s="1">
        <v>0.45658978819847107</v>
      </c>
      <c r="M4" s="6">
        <v>219.76496887207031</v>
      </c>
    </row>
    <row r="5" spans="1:13" x14ac:dyDescent="0.25">
      <c r="A5" t="s">
        <v>67</v>
      </c>
      <c r="B5" s="5">
        <v>4</v>
      </c>
      <c r="C5" s="2">
        <v>7</v>
      </c>
      <c r="D5" s="2">
        <v>34</v>
      </c>
      <c r="E5" s="2">
        <v>44</v>
      </c>
      <c r="F5" s="2">
        <v>282.5</v>
      </c>
      <c r="G5" s="2">
        <v>351.09091186523437</v>
      </c>
      <c r="H5" s="2">
        <v>0.55830484628677368</v>
      </c>
      <c r="I5" s="2">
        <v>196.01576232910156</v>
      </c>
      <c r="J5" s="2">
        <v>29.550487518310547</v>
      </c>
      <c r="K5" s="2">
        <v>343.07501220703125</v>
      </c>
      <c r="L5" s="2">
        <v>0.49216294288635254</v>
      </c>
      <c r="M5" s="7">
        <v>168.84880065917969</v>
      </c>
    </row>
    <row r="6" spans="1:13" x14ac:dyDescent="0.25">
      <c r="A6" t="s">
        <v>68</v>
      </c>
      <c r="B6" s="4">
        <v>5</v>
      </c>
      <c r="C6" s="1">
        <v>7</v>
      </c>
      <c r="D6" s="1">
        <v>34</v>
      </c>
      <c r="E6" s="1">
        <v>33</v>
      </c>
      <c r="F6" s="1">
        <v>189</v>
      </c>
      <c r="G6" s="1">
        <v>219.30302429199219</v>
      </c>
      <c r="H6" s="1">
        <v>0.64293533563613892</v>
      </c>
      <c r="I6" s="1">
        <v>140.99766540527344</v>
      </c>
      <c r="J6" s="1">
        <v>24.544544219970703</v>
      </c>
      <c r="K6" s="1">
        <v>204.9310302734375</v>
      </c>
      <c r="L6" s="1">
        <v>0.50874626636505127</v>
      </c>
      <c r="M6" s="6">
        <v>104.25789642333984</v>
      </c>
    </row>
    <row r="7" spans="1:13" x14ac:dyDescent="0.25">
      <c r="A7" t="s">
        <v>69</v>
      </c>
      <c r="B7" s="5">
        <v>6</v>
      </c>
      <c r="C7" s="2">
        <v>7</v>
      </c>
      <c r="D7" s="2">
        <v>34</v>
      </c>
      <c r="E7" s="2">
        <v>22</v>
      </c>
      <c r="F7" s="2">
        <v>152</v>
      </c>
      <c r="G7" s="2">
        <v>166.63636779785156</v>
      </c>
      <c r="H7" s="2">
        <v>0.57557624578475952</v>
      </c>
      <c r="I7" s="2">
        <v>95.911933898925781</v>
      </c>
      <c r="J7" s="2">
        <v>20.448493957519531</v>
      </c>
      <c r="K7" s="2">
        <v>162.94999694824219</v>
      </c>
      <c r="L7" s="2">
        <v>0.51161068677902222</v>
      </c>
      <c r="M7" s="7">
        <v>83.366958618164063</v>
      </c>
    </row>
    <row r="8" spans="1:13" x14ac:dyDescent="0.25">
      <c r="A8" t="s">
        <v>70</v>
      </c>
      <c r="B8" s="4">
        <v>7</v>
      </c>
      <c r="C8" s="1">
        <v>7</v>
      </c>
      <c r="D8" s="1">
        <v>34</v>
      </c>
      <c r="E8" s="1">
        <v>29</v>
      </c>
      <c r="F8" s="1">
        <v>80</v>
      </c>
      <c r="G8" s="1">
        <v>109.10344696044922</v>
      </c>
      <c r="H8" s="1">
        <v>0.63900327682495117</v>
      </c>
      <c r="I8" s="1">
        <v>69.717460632324219</v>
      </c>
      <c r="J8" s="1">
        <v>12.946208000183105</v>
      </c>
      <c r="K8" s="1">
        <v>104.81481170654297</v>
      </c>
      <c r="L8" s="1">
        <v>0.56036698818206787</v>
      </c>
      <c r="M8" s="6">
        <v>58.734760284423828</v>
      </c>
    </row>
    <row r="9" spans="1:13" x14ac:dyDescent="0.25">
      <c r="A9" t="s">
        <v>118</v>
      </c>
      <c r="B9" s="5">
        <v>8</v>
      </c>
      <c r="C9" s="2">
        <v>7</v>
      </c>
      <c r="D9" s="2">
        <v>34</v>
      </c>
      <c r="E9" s="2">
        <v>50</v>
      </c>
      <c r="F9" s="2">
        <v>44</v>
      </c>
      <c r="G9" s="2">
        <v>59.560001373291016</v>
      </c>
      <c r="H9" s="2">
        <v>0.65335643291473389</v>
      </c>
      <c r="I9" s="2">
        <v>38.913909912109375</v>
      </c>
      <c r="J9" s="2">
        <v>5.5032577514648437</v>
      </c>
      <c r="K9" s="2">
        <v>57.545455932617188</v>
      </c>
      <c r="L9" s="2">
        <v>0.58207708597183228</v>
      </c>
      <c r="M9" s="7">
        <v>33.495891571044922</v>
      </c>
    </row>
    <row r="10" spans="1:13" x14ac:dyDescent="0.25">
      <c r="A10" t="s">
        <v>71</v>
      </c>
      <c r="B10" s="4">
        <v>1</v>
      </c>
      <c r="C10" s="1">
        <v>8</v>
      </c>
      <c r="D10" s="1">
        <v>34</v>
      </c>
      <c r="E10" s="1">
        <v>50</v>
      </c>
      <c r="F10" s="1">
        <v>140</v>
      </c>
      <c r="G10" s="1">
        <v>155.58000183105469</v>
      </c>
      <c r="H10" s="1">
        <v>0.56007707118988037</v>
      </c>
      <c r="I10" s="1">
        <v>87.136787414550781</v>
      </c>
      <c r="J10" s="1">
        <v>12.323002815246582</v>
      </c>
      <c r="K10" s="1">
        <v>150.13636779785156</v>
      </c>
      <c r="L10" s="1">
        <v>0.44856944680213928</v>
      </c>
      <c r="M10" s="6">
        <v>67.346580505371094</v>
      </c>
    </row>
    <row r="11" spans="1:13" x14ac:dyDescent="0.25">
      <c r="A11" t="s">
        <v>72</v>
      </c>
      <c r="B11" s="5">
        <v>2</v>
      </c>
      <c r="C11" s="2">
        <v>8</v>
      </c>
      <c r="D11" s="2">
        <v>34</v>
      </c>
      <c r="E11" s="2">
        <v>50</v>
      </c>
      <c r="F11" s="2">
        <v>599</v>
      </c>
      <c r="G11" s="2">
        <v>623.760009765625</v>
      </c>
      <c r="H11" s="2">
        <v>0.46330791711807251</v>
      </c>
      <c r="I11" s="2">
        <v>288.99295043945312</v>
      </c>
      <c r="J11" s="2">
        <v>40.869773864746094</v>
      </c>
      <c r="K11" s="2">
        <v>616.04547119140625</v>
      </c>
      <c r="L11" s="2">
        <v>0.38624835014343262</v>
      </c>
      <c r="M11" s="7">
        <v>237.946533203125</v>
      </c>
    </row>
    <row r="12" spans="1:13" x14ac:dyDescent="0.25">
      <c r="A12" t="s">
        <v>73</v>
      </c>
      <c r="B12" s="4">
        <v>3</v>
      </c>
      <c r="C12" s="1">
        <v>8</v>
      </c>
      <c r="D12" s="1">
        <v>34</v>
      </c>
      <c r="E12" s="1">
        <v>38</v>
      </c>
      <c r="F12" s="1">
        <v>449</v>
      </c>
      <c r="G12" s="1">
        <v>485.3157958984375</v>
      </c>
      <c r="H12" s="1">
        <v>0.46244186162948608</v>
      </c>
      <c r="I12" s="1">
        <v>224.43034362792969</v>
      </c>
      <c r="J12" s="1">
        <v>36.40740966796875</v>
      </c>
      <c r="K12" s="1">
        <v>482.58822631835937</v>
      </c>
      <c r="L12" s="1">
        <v>0.41412359476089478</v>
      </c>
      <c r="M12" s="6">
        <v>199.85118103027344</v>
      </c>
    </row>
    <row r="13" spans="1:13" x14ac:dyDescent="0.25">
      <c r="A13" t="s">
        <v>74</v>
      </c>
      <c r="B13" s="5">
        <v>4</v>
      </c>
      <c r="C13" s="2">
        <v>8</v>
      </c>
      <c r="D13" s="2">
        <v>34</v>
      </c>
      <c r="E13" s="2">
        <v>50</v>
      </c>
      <c r="F13" s="2">
        <v>275</v>
      </c>
      <c r="G13" s="2">
        <v>316.79998779296875</v>
      </c>
      <c r="H13" s="2">
        <v>0.51492691040039063</v>
      </c>
      <c r="I13" s="2">
        <v>163.12884521484375</v>
      </c>
      <c r="J13" s="2">
        <v>23.069902420043945</v>
      </c>
      <c r="K13" s="2">
        <v>310.70455932617187</v>
      </c>
      <c r="L13" s="2">
        <v>0.41913425922393799</v>
      </c>
      <c r="M13" s="7">
        <v>130.22691345214844</v>
      </c>
    </row>
    <row r="14" spans="1:13" x14ac:dyDescent="0.25">
      <c r="A14" t="s">
        <v>75</v>
      </c>
      <c r="B14" s="4">
        <v>5</v>
      </c>
      <c r="C14" s="1">
        <v>8</v>
      </c>
      <c r="D14" s="1">
        <v>34</v>
      </c>
      <c r="E14" s="1">
        <v>50</v>
      </c>
      <c r="F14" s="1">
        <v>194</v>
      </c>
      <c r="G14" s="1">
        <v>210.82000732421875</v>
      </c>
      <c r="H14" s="1">
        <v>0.62467187643051147</v>
      </c>
      <c r="I14" s="1">
        <v>131.69331359863281</v>
      </c>
      <c r="J14" s="1">
        <v>18.624248504638672</v>
      </c>
      <c r="K14" s="1">
        <v>198.63636779785156</v>
      </c>
      <c r="L14" s="1">
        <v>0.38479164242744446</v>
      </c>
      <c r="M14" s="6">
        <v>76.433616638183594</v>
      </c>
    </row>
    <row r="15" spans="1:13" x14ac:dyDescent="0.25">
      <c r="A15" t="s">
        <v>76</v>
      </c>
      <c r="B15" s="5">
        <v>6</v>
      </c>
      <c r="C15" s="2">
        <v>8</v>
      </c>
      <c r="D15" s="2">
        <v>34</v>
      </c>
      <c r="E15" s="2">
        <v>42</v>
      </c>
      <c r="F15" s="2">
        <v>121</v>
      </c>
      <c r="G15" s="2">
        <v>141.11904907226562</v>
      </c>
      <c r="H15" s="2">
        <v>0.59960091114044189</v>
      </c>
      <c r="I15" s="2">
        <v>84.6151123046875</v>
      </c>
      <c r="J15" s="2">
        <v>13.056395530700684</v>
      </c>
      <c r="K15" s="2">
        <v>135.36842346191406</v>
      </c>
      <c r="L15" s="2">
        <v>0.48844814300537109</v>
      </c>
      <c r="M15" s="7">
        <v>66.120452880859375</v>
      </c>
    </row>
    <row r="16" spans="1:13" x14ac:dyDescent="0.25">
      <c r="A16" t="s">
        <v>77</v>
      </c>
      <c r="B16" s="4">
        <v>7</v>
      </c>
      <c r="C16" s="1">
        <v>8</v>
      </c>
      <c r="D16" s="1">
        <v>34</v>
      </c>
      <c r="E16" s="1">
        <v>50</v>
      </c>
      <c r="F16" s="1">
        <v>87</v>
      </c>
      <c r="G16" s="1">
        <v>110.91999816894531</v>
      </c>
      <c r="H16" s="1">
        <v>0.83496153354644775</v>
      </c>
      <c r="I16" s="1">
        <v>92.613929748535156</v>
      </c>
      <c r="J16" s="1">
        <v>13.097587585449219</v>
      </c>
      <c r="K16" s="1">
        <v>96.795455932617188</v>
      </c>
      <c r="L16" s="1">
        <v>0.51715147495269775</v>
      </c>
      <c r="M16" s="6">
        <v>50.057910919189453</v>
      </c>
    </row>
    <row r="17" spans="1:13" x14ac:dyDescent="0.25">
      <c r="A17" t="s">
        <v>62</v>
      </c>
      <c r="B17" s="5">
        <v>8</v>
      </c>
      <c r="C17" s="2">
        <v>8</v>
      </c>
      <c r="D17" s="2">
        <v>34</v>
      </c>
      <c r="E17" s="2">
        <v>53</v>
      </c>
      <c r="F17" s="2">
        <v>56</v>
      </c>
      <c r="G17" s="2">
        <v>64.962265014648438</v>
      </c>
      <c r="H17" s="2">
        <v>0.82872051000595093</v>
      </c>
      <c r="I17" s="2">
        <v>53.835563659667969</v>
      </c>
      <c r="J17" s="2">
        <v>7.3948831558227539</v>
      </c>
      <c r="K17" s="2">
        <v>58.957447052001953</v>
      </c>
      <c r="L17" s="2">
        <v>0.49614599347114563</v>
      </c>
      <c r="M17" s="7">
        <v>29.251501083374023</v>
      </c>
    </row>
    <row r="18" spans="1:13" x14ac:dyDescent="0.25">
      <c r="A18" t="s">
        <v>78</v>
      </c>
      <c r="B18" s="4">
        <v>1</v>
      </c>
      <c r="C18" s="1">
        <v>9</v>
      </c>
      <c r="D18" s="1">
        <v>34</v>
      </c>
      <c r="E18" s="1">
        <v>50</v>
      </c>
      <c r="F18" s="1">
        <v>141</v>
      </c>
      <c r="G18" s="1">
        <v>151.72000122070312</v>
      </c>
      <c r="H18" s="1">
        <v>0.57508677244186401</v>
      </c>
      <c r="I18" s="1">
        <v>87.252166748046875</v>
      </c>
      <c r="J18" s="1">
        <v>12.339319229125977</v>
      </c>
      <c r="K18" s="1">
        <v>143.95454406738281</v>
      </c>
      <c r="L18" s="1">
        <v>0.42261901497840881</v>
      </c>
      <c r="M18" s="6">
        <v>60.837928771972656</v>
      </c>
    </row>
    <row r="19" spans="1:13" x14ac:dyDescent="0.25">
      <c r="A19" t="s">
        <v>79</v>
      </c>
      <c r="B19" s="5">
        <v>2</v>
      </c>
      <c r="C19" s="2">
        <v>9</v>
      </c>
      <c r="D19" s="2">
        <v>34</v>
      </c>
      <c r="E19" s="2">
        <v>50</v>
      </c>
      <c r="F19" s="2">
        <v>678.5</v>
      </c>
      <c r="G19" s="2">
        <v>717.260009765625</v>
      </c>
      <c r="H19" s="2">
        <v>0.52123016119003296</v>
      </c>
      <c r="I19" s="2">
        <v>373.8575439453125</v>
      </c>
      <c r="J19" s="2">
        <v>52.871440887451172</v>
      </c>
      <c r="K19" s="2">
        <v>707.227294921875</v>
      </c>
      <c r="L19" s="2">
        <v>0.41921132802963257</v>
      </c>
      <c r="M19" s="7">
        <v>296.47769165039062</v>
      </c>
    </row>
    <row r="20" spans="1:13" x14ac:dyDescent="0.25">
      <c r="A20" s="3" t="s">
        <v>119</v>
      </c>
      <c r="B20" s="4">
        <v>3</v>
      </c>
      <c r="C20" s="1">
        <v>9</v>
      </c>
      <c r="D20" s="1">
        <v>34</v>
      </c>
      <c r="E20" s="1">
        <v>30</v>
      </c>
      <c r="F20" s="1">
        <v>455</v>
      </c>
      <c r="G20" s="1">
        <v>473.39999389648437</v>
      </c>
      <c r="H20" s="1">
        <v>0.47165912389755249</v>
      </c>
      <c r="I20" s="1">
        <v>223.28343200683594</v>
      </c>
      <c r="J20" s="1">
        <v>40.765789031982422</v>
      </c>
      <c r="K20" s="1">
        <v>466.4615478515625</v>
      </c>
      <c r="L20" s="1">
        <v>0.37653478980064392</v>
      </c>
      <c r="M20" s="6">
        <v>175.63900756835937</v>
      </c>
    </row>
    <row r="21" spans="1:13" x14ac:dyDescent="0.25">
      <c r="A21" t="s">
        <v>80</v>
      </c>
      <c r="B21" s="5">
        <v>4</v>
      </c>
      <c r="C21" s="2">
        <v>9</v>
      </c>
      <c r="D21" s="2">
        <v>34</v>
      </c>
      <c r="E21" s="2">
        <v>50</v>
      </c>
      <c r="F21" s="2">
        <v>339</v>
      </c>
      <c r="G21" s="2">
        <v>357.27999877929687</v>
      </c>
      <c r="H21" s="2">
        <v>0.38937452435493469</v>
      </c>
      <c r="I21" s="2">
        <v>139.11572265625</v>
      </c>
      <c r="J21" s="2">
        <v>19.673934936523438</v>
      </c>
      <c r="K21" s="2">
        <v>353.09091186523437</v>
      </c>
      <c r="L21" s="2">
        <v>0.29914271831512451</v>
      </c>
      <c r="M21" s="7">
        <v>105.62457275390625</v>
      </c>
    </row>
    <row r="22" spans="1:13" x14ac:dyDescent="0.25">
      <c r="A22" t="s">
        <v>81</v>
      </c>
      <c r="B22" s="4">
        <v>5</v>
      </c>
      <c r="C22" s="1">
        <v>9</v>
      </c>
      <c r="D22" s="1">
        <v>34</v>
      </c>
      <c r="E22" s="1">
        <v>44</v>
      </c>
      <c r="F22" s="1">
        <v>258</v>
      </c>
      <c r="G22" s="1">
        <v>275.20455932617188</v>
      </c>
      <c r="H22" s="1">
        <v>0.493507981300354</v>
      </c>
      <c r="I22" s="1">
        <v>135.81564331054687</v>
      </c>
      <c r="J22" s="1">
        <v>20.474977493286133</v>
      </c>
      <c r="K22" s="1">
        <v>266.22500610351562</v>
      </c>
      <c r="L22" s="1">
        <v>0.3773733377456665</v>
      </c>
      <c r="M22" s="6">
        <v>100.46621704101562</v>
      </c>
    </row>
    <row r="23" spans="1:13" x14ac:dyDescent="0.25">
      <c r="A23" t="s">
        <v>82</v>
      </c>
      <c r="B23" s="5">
        <v>6</v>
      </c>
      <c r="C23" s="2">
        <v>9</v>
      </c>
      <c r="D23" s="2">
        <v>34</v>
      </c>
      <c r="E23" s="2">
        <v>43</v>
      </c>
      <c r="F23" s="2">
        <v>113</v>
      </c>
      <c r="G23" s="2">
        <v>122.76744079589844</v>
      </c>
      <c r="H23" s="2">
        <v>0.43124130368232727</v>
      </c>
      <c r="I23" s="2">
        <v>52.942394256591797</v>
      </c>
      <c r="J23" s="2">
        <v>8.073638916015625</v>
      </c>
      <c r="K23" s="2">
        <v>120.05128479003906</v>
      </c>
      <c r="L23" s="2">
        <v>0.35601198673248291</v>
      </c>
      <c r="M23" s="7">
        <v>42.739696502685547</v>
      </c>
    </row>
    <row r="24" spans="1:13" x14ac:dyDescent="0.25">
      <c r="A24" t="s">
        <v>83</v>
      </c>
      <c r="B24" s="4">
        <v>7</v>
      </c>
      <c r="C24" s="1">
        <v>9</v>
      </c>
      <c r="D24" s="1">
        <v>34</v>
      </c>
      <c r="E24" s="1">
        <v>50</v>
      </c>
      <c r="F24" s="1">
        <v>91</v>
      </c>
      <c r="G24" s="1">
        <v>112.23999786376953</v>
      </c>
      <c r="H24" s="1">
        <v>0.65885555744171143</v>
      </c>
      <c r="I24" s="1">
        <v>73.949943542480469</v>
      </c>
      <c r="J24" s="1">
        <v>10.458101272583008</v>
      </c>
      <c r="K24" s="1">
        <v>104</v>
      </c>
      <c r="L24" s="1">
        <v>0.46163162589073181</v>
      </c>
      <c r="M24" s="6">
        <v>48.009689331054687</v>
      </c>
    </row>
    <row r="26" spans="1:13" x14ac:dyDescent="0.25">
      <c r="A26" t="s">
        <v>84</v>
      </c>
      <c r="B26" s="5">
        <v>1</v>
      </c>
      <c r="C26" s="2">
        <v>10</v>
      </c>
      <c r="D26" s="2">
        <v>34</v>
      </c>
      <c r="E26" s="2">
        <v>50</v>
      </c>
      <c r="F26" s="2">
        <v>73.5</v>
      </c>
      <c r="G26" s="2">
        <v>89.05999755859375</v>
      </c>
      <c r="H26" s="2">
        <v>0.71641993522644043</v>
      </c>
      <c r="I26" s="2">
        <v>63.804359436035156</v>
      </c>
      <c r="J26" s="2">
        <v>9.0232992172241211</v>
      </c>
      <c r="K26" s="2">
        <v>82.931816101074219</v>
      </c>
      <c r="L26" s="2">
        <v>0.56349295377731323</v>
      </c>
      <c r="M26" s="7">
        <v>46.731494903564453</v>
      </c>
    </row>
    <row r="27" spans="1:13" x14ac:dyDescent="0.25">
      <c r="A27" t="s">
        <v>85</v>
      </c>
      <c r="B27" s="4">
        <v>2</v>
      </c>
      <c r="C27" s="1">
        <v>10</v>
      </c>
      <c r="D27" s="1">
        <v>34</v>
      </c>
      <c r="E27" s="1">
        <v>52</v>
      </c>
      <c r="F27" s="1">
        <v>293</v>
      </c>
      <c r="G27" s="1">
        <v>312.23077392578125</v>
      </c>
      <c r="H27" s="1">
        <v>0.41184976696968079</v>
      </c>
      <c r="I27" s="1">
        <v>128.5921630859375</v>
      </c>
      <c r="J27" s="1">
        <v>17.832525253295898</v>
      </c>
      <c r="K27" s="1">
        <v>312.65216064453125</v>
      </c>
      <c r="L27" s="1">
        <v>0.34807077050209045</v>
      </c>
      <c r="M27" s="6">
        <v>108.82508087158203</v>
      </c>
    </row>
    <row r="28" spans="1:13" x14ac:dyDescent="0.25">
      <c r="A28" s="3" t="s">
        <v>120</v>
      </c>
      <c r="B28" s="5">
        <v>3</v>
      </c>
      <c r="C28" s="2">
        <v>10</v>
      </c>
      <c r="D28" s="2">
        <v>34</v>
      </c>
      <c r="E28" s="2">
        <v>15</v>
      </c>
      <c r="F28" s="2">
        <v>178</v>
      </c>
      <c r="G28" s="2">
        <v>214.19999694824219</v>
      </c>
      <c r="H28" s="2">
        <v>0.81660693883895874</v>
      </c>
      <c r="I28" s="2">
        <v>174.91720581054687</v>
      </c>
      <c r="J28" s="2">
        <v>45.163429260253906</v>
      </c>
      <c r="K28" s="2">
        <v>194.15383911132812</v>
      </c>
      <c r="L28" s="2">
        <v>0.70705896615982056</v>
      </c>
      <c r="M28" s="7">
        <v>137.27821350097656</v>
      </c>
    </row>
    <row r="29" spans="1:13" x14ac:dyDescent="0.25">
      <c r="A29" t="s">
        <v>86</v>
      </c>
      <c r="B29" s="4">
        <v>4</v>
      </c>
      <c r="C29" s="1">
        <v>10</v>
      </c>
      <c r="D29" s="1">
        <v>34</v>
      </c>
      <c r="E29" s="1">
        <v>29</v>
      </c>
      <c r="F29" s="1">
        <v>117</v>
      </c>
      <c r="G29" s="1">
        <v>131.86207580566406</v>
      </c>
      <c r="H29" s="1">
        <v>0.62327307462692261</v>
      </c>
      <c r="I29" s="1">
        <v>82.186080932617188</v>
      </c>
      <c r="J29" s="1">
        <v>15.261571884155273</v>
      </c>
      <c r="K29" s="1">
        <v>126.29629516601562</v>
      </c>
      <c r="L29" s="1">
        <v>0.46920427680015564</v>
      </c>
      <c r="M29" s="6">
        <v>59.258762359619141</v>
      </c>
    </row>
    <row r="30" spans="1:13" x14ac:dyDescent="0.25">
      <c r="A30" t="s">
        <v>87</v>
      </c>
      <c r="B30" s="5">
        <v>5</v>
      </c>
      <c r="C30" s="2">
        <v>10</v>
      </c>
      <c r="D30" s="2">
        <v>34</v>
      </c>
      <c r="E30" s="2">
        <v>29</v>
      </c>
      <c r="F30" s="2">
        <v>91</v>
      </c>
      <c r="G30" s="2">
        <v>111.79310607910156</v>
      </c>
      <c r="H30" s="2">
        <v>0.67279362678527832</v>
      </c>
      <c r="I30" s="2">
        <v>75.21368408203125</v>
      </c>
      <c r="J30" s="2">
        <v>13.966831207275391</v>
      </c>
      <c r="K30" s="2">
        <v>106.29629516601562</v>
      </c>
      <c r="L30" s="2">
        <v>0.55592739582061768</v>
      </c>
      <c r="M30" s="7">
        <v>59.093025207519531</v>
      </c>
    </row>
    <row r="31" spans="1:13" x14ac:dyDescent="0.25">
      <c r="A31" t="s">
        <v>88</v>
      </c>
      <c r="B31" s="4">
        <v>6</v>
      </c>
      <c r="C31" s="1">
        <v>10</v>
      </c>
      <c r="D31" s="1">
        <v>34</v>
      </c>
      <c r="E31" s="1">
        <v>21</v>
      </c>
      <c r="F31" s="1">
        <v>80</v>
      </c>
      <c r="G31" s="1">
        <v>94.952377319335938</v>
      </c>
      <c r="H31" s="1">
        <v>0.7669103741645813</v>
      </c>
      <c r="I31" s="1">
        <v>72.819969177246094</v>
      </c>
      <c r="J31" s="1">
        <v>15.890619277954102</v>
      </c>
      <c r="K31" s="1">
        <v>90.84210205078125</v>
      </c>
      <c r="L31" s="1">
        <v>0.69103378057479858</v>
      </c>
      <c r="M31" s="6">
        <v>62.77496337890625</v>
      </c>
    </row>
    <row r="32" spans="1:13" x14ac:dyDescent="0.25">
      <c r="A32" t="s">
        <v>89</v>
      </c>
      <c r="B32" s="5">
        <v>7</v>
      </c>
      <c r="C32" s="2">
        <v>10</v>
      </c>
      <c r="D32" s="2">
        <v>34</v>
      </c>
      <c r="E32" s="2">
        <v>50</v>
      </c>
      <c r="F32" s="2">
        <v>75.5</v>
      </c>
      <c r="G32" s="2">
        <v>88.160003662109375</v>
      </c>
      <c r="H32" s="2">
        <v>0.54778867959976196</v>
      </c>
      <c r="I32" s="2">
        <v>48.293052673339844</v>
      </c>
      <c r="J32" s="2">
        <v>6.8296689987182617</v>
      </c>
      <c r="K32" s="2">
        <v>84.659088134765625</v>
      </c>
      <c r="L32" s="2">
        <v>0.43045979738235474</v>
      </c>
      <c r="M32" s="7">
        <v>36.442337036132812</v>
      </c>
    </row>
    <row r="34" spans="1:13" x14ac:dyDescent="0.25">
      <c r="A34" t="s">
        <v>90</v>
      </c>
      <c r="B34" s="4">
        <v>1</v>
      </c>
      <c r="C34" s="1">
        <v>11</v>
      </c>
      <c r="D34" s="1">
        <v>34</v>
      </c>
      <c r="E34" s="1">
        <v>52</v>
      </c>
      <c r="F34" s="1">
        <v>91.5</v>
      </c>
      <c r="G34" s="1">
        <v>103</v>
      </c>
      <c r="H34" s="1">
        <v>0.54573529958724976</v>
      </c>
      <c r="I34" s="1">
        <v>56.210739135742187</v>
      </c>
      <c r="J34" s="1">
        <v>7.7950267791748047</v>
      </c>
      <c r="K34" s="1">
        <v>100.32608795166016</v>
      </c>
      <c r="L34" s="1">
        <v>0.44365033507347107</v>
      </c>
      <c r="M34" s="6">
        <v>44.509700775146484</v>
      </c>
    </row>
    <row r="35" spans="1:13" x14ac:dyDescent="0.25">
      <c r="A35" t="s">
        <v>91</v>
      </c>
      <c r="B35" s="5">
        <v>2</v>
      </c>
      <c r="C35" s="2">
        <v>11</v>
      </c>
      <c r="D35" s="2">
        <v>34</v>
      </c>
      <c r="E35" s="2">
        <v>54</v>
      </c>
      <c r="F35" s="2">
        <v>316.5</v>
      </c>
      <c r="G35" s="2">
        <v>341.88888549804687</v>
      </c>
      <c r="H35" s="2">
        <v>0.587391197681427</v>
      </c>
      <c r="I35" s="2">
        <v>200.82252502441406</v>
      </c>
      <c r="J35" s="2">
        <v>27.328483581542969</v>
      </c>
      <c r="K35" s="2">
        <v>327.875</v>
      </c>
      <c r="L35" s="2">
        <v>0.39656725525856018</v>
      </c>
      <c r="M35" s="7">
        <v>130.02449035644531</v>
      </c>
    </row>
    <row r="36" spans="1:13" x14ac:dyDescent="0.25">
      <c r="A36" t="s">
        <v>92</v>
      </c>
      <c r="B36" s="4">
        <v>3</v>
      </c>
      <c r="C36" s="1">
        <v>11</v>
      </c>
      <c r="D36" s="1">
        <v>34</v>
      </c>
      <c r="E36" s="1">
        <v>50</v>
      </c>
      <c r="F36" s="1">
        <v>172.5</v>
      </c>
      <c r="G36" s="1">
        <v>294.260009765625</v>
      </c>
      <c r="H36" s="1">
        <v>2.7710902690887451</v>
      </c>
      <c r="I36" s="1">
        <v>815.4210205078125</v>
      </c>
      <c r="J36" s="1">
        <v>115.31794738769531</v>
      </c>
      <c r="K36" s="1">
        <v>174.43182373046875</v>
      </c>
      <c r="L36" s="1">
        <v>0.39904800057411194</v>
      </c>
      <c r="M36" s="6">
        <v>69.606666564941406</v>
      </c>
    </row>
    <row r="37" spans="1:13" x14ac:dyDescent="0.25">
      <c r="A37" t="s">
        <v>93</v>
      </c>
      <c r="B37" s="5">
        <v>4</v>
      </c>
      <c r="C37" s="2">
        <v>11</v>
      </c>
      <c r="D37" s="2">
        <v>34</v>
      </c>
      <c r="E37" s="2">
        <v>38</v>
      </c>
      <c r="F37" s="2">
        <v>156</v>
      </c>
      <c r="G37" s="2">
        <v>192.97367858886719</v>
      </c>
      <c r="H37" s="2">
        <v>0.83656412363052368</v>
      </c>
      <c r="I37" s="2">
        <v>161.43486022949219</v>
      </c>
      <c r="J37" s="2">
        <v>26.188192367553711</v>
      </c>
      <c r="K37" s="2">
        <v>171.0294189453125</v>
      </c>
      <c r="L37" s="2">
        <v>0.53409522771835327</v>
      </c>
      <c r="M37" s="7">
        <v>91.345993041992188</v>
      </c>
    </row>
    <row r="38" spans="1:13" x14ac:dyDescent="0.25">
      <c r="A38" t="s">
        <v>94</v>
      </c>
      <c r="B38" s="4">
        <v>5</v>
      </c>
      <c r="C38" s="1">
        <v>11</v>
      </c>
      <c r="D38" s="1">
        <v>34</v>
      </c>
      <c r="E38" s="1">
        <v>34</v>
      </c>
      <c r="F38" s="1">
        <v>106.5</v>
      </c>
      <c r="G38" s="1">
        <v>132.20588684082031</v>
      </c>
      <c r="H38" s="1">
        <v>0.63467311859130859</v>
      </c>
      <c r="I38" s="1">
        <v>83.907516479492187</v>
      </c>
      <c r="J38" s="1">
        <v>14.390020370483398</v>
      </c>
      <c r="K38" s="1">
        <v>123</v>
      </c>
      <c r="L38" s="1">
        <v>0.47762960195541382</v>
      </c>
      <c r="M38" s="6">
        <v>58.748439788818359</v>
      </c>
    </row>
    <row r="39" spans="1:13" x14ac:dyDescent="0.25">
      <c r="A39" t="s">
        <v>95</v>
      </c>
      <c r="B39" s="5">
        <v>6</v>
      </c>
      <c r="C39" s="2">
        <v>11</v>
      </c>
      <c r="D39" s="2">
        <v>34</v>
      </c>
      <c r="E39" s="2">
        <v>42</v>
      </c>
      <c r="F39" s="2">
        <v>77</v>
      </c>
      <c r="G39" s="2">
        <v>99.119049072265625</v>
      </c>
      <c r="H39" s="2">
        <v>0.62778127193450928</v>
      </c>
      <c r="I39" s="2">
        <v>62.225082397460938</v>
      </c>
      <c r="J39" s="2">
        <v>9.6015386581420898</v>
      </c>
      <c r="K39" s="2">
        <v>93.84210205078125</v>
      </c>
      <c r="L39" s="2">
        <v>0.53063690662384033</v>
      </c>
      <c r="M39" s="7">
        <v>49.796085357666016</v>
      </c>
    </row>
    <row r="40" spans="1:13" x14ac:dyDescent="0.25">
      <c r="A40" t="s">
        <v>96</v>
      </c>
      <c r="B40" s="4">
        <v>7</v>
      </c>
      <c r="C40" s="1">
        <v>11</v>
      </c>
      <c r="D40" s="1">
        <v>34</v>
      </c>
      <c r="E40" s="1">
        <v>50</v>
      </c>
      <c r="F40" s="1">
        <v>75.5</v>
      </c>
      <c r="G40" s="1">
        <v>87.5</v>
      </c>
      <c r="H40" s="1">
        <v>0.57942509651184082</v>
      </c>
      <c r="I40" s="1">
        <v>50.699695587158203</v>
      </c>
      <c r="J40" s="1">
        <v>7.1700196266174316</v>
      </c>
      <c r="K40" s="1">
        <v>82.931816101074219</v>
      </c>
      <c r="L40" s="1">
        <v>0.36704513430595398</v>
      </c>
      <c r="M40" s="6">
        <v>30.439722061157227</v>
      </c>
    </row>
    <row r="42" spans="1:13" x14ac:dyDescent="0.25">
      <c r="A42" t="s">
        <v>97</v>
      </c>
      <c r="B42" s="5">
        <v>1</v>
      </c>
      <c r="C42" s="2">
        <v>12</v>
      </c>
      <c r="D42" s="2">
        <v>34</v>
      </c>
      <c r="E42" s="2">
        <v>50</v>
      </c>
      <c r="F42" s="2">
        <v>78.5</v>
      </c>
      <c r="G42" s="2">
        <v>106.86000061035156</v>
      </c>
      <c r="H42" s="2">
        <v>0.82837390899658203</v>
      </c>
      <c r="I42" s="2">
        <v>88.520034790039063</v>
      </c>
      <c r="J42" s="2">
        <v>12.518623352050781</v>
      </c>
      <c r="K42" s="2">
        <v>96.909088134765625</v>
      </c>
      <c r="L42" s="2">
        <v>0.64903521537780762</v>
      </c>
      <c r="M42" s="7">
        <v>62.897411346435547</v>
      </c>
    </row>
    <row r="43" spans="1:13" x14ac:dyDescent="0.25">
      <c r="A43" t="s">
        <v>98</v>
      </c>
      <c r="B43" s="4">
        <v>2</v>
      </c>
      <c r="C43" s="1">
        <v>12</v>
      </c>
      <c r="D43" s="1">
        <v>34</v>
      </c>
      <c r="E43" s="1">
        <v>50</v>
      </c>
      <c r="F43" s="1">
        <v>318.5</v>
      </c>
      <c r="G43" s="1">
        <v>297.17999267578125</v>
      </c>
      <c r="H43" s="1">
        <v>0.57615417242050171</v>
      </c>
      <c r="I43" s="1">
        <v>171.22151184082031</v>
      </c>
      <c r="J43" s="1">
        <v>24.214378356933594</v>
      </c>
      <c r="K43" s="1">
        <v>296.09091186523437</v>
      </c>
      <c r="L43" s="1">
        <v>0.49997532367706299</v>
      </c>
      <c r="M43" s="6">
        <v>148.03814697265625</v>
      </c>
    </row>
    <row r="44" spans="1:13" x14ac:dyDescent="0.25">
      <c r="A44" t="s">
        <v>99</v>
      </c>
      <c r="B44" s="5">
        <v>3</v>
      </c>
      <c r="C44" s="2">
        <v>12</v>
      </c>
      <c r="D44" s="2">
        <v>34</v>
      </c>
      <c r="E44" s="2">
        <v>50</v>
      </c>
      <c r="F44" s="2">
        <v>172.5</v>
      </c>
      <c r="G44" s="2">
        <v>184.74000549316406</v>
      </c>
      <c r="H44" s="2">
        <v>0.4742388129234314</v>
      </c>
      <c r="I44" s="2">
        <v>87.610877990722656</v>
      </c>
      <c r="J44" s="2">
        <v>12.390048980712891</v>
      </c>
      <c r="K44" s="2">
        <v>180.02272033691406</v>
      </c>
      <c r="L44" s="2">
        <v>0.40307086706161499</v>
      </c>
      <c r="M44" s="7">
        <v>72.561920166015625</v>
      </c>
    </row>
    <row r="45" spans="1:13" x14ac:dyDescent="0.25">
      <c r="A45" t="s">
        <v>100</v>
      </c>
      <c r="B45" s="4">
        <v>4</v>
      </c>
      <c r="C45" s="1">
        <v>12</v>
      </c>
      <c r="D45" s="1">
        <v>34</v>
      </c>
      <c r="E45" s="1">
        <v>50</v>
      </c>
      <c r="F45" s="1">
        <v>120.5</v>
      </c>
      <c r="G45" s="1">
        <v>152.08000183105469</v>
      </c>
      <c r="H45" s="1">
        <v>0.64486289024353027</v>
      </c>
      <c r="I45" s="1">
        <v>98.070747375488281</v>
      </c>
      <c r="J45" s="1">
        <v>13.869297981262207</v>
      </c>
      <c r="K45" s="1">
        <v>141.34091186523438</v>
      </c>
      <c r="L45" s="1">
        <v>0.49188122153282166</v>
      </c>
      <c r="M45" s="6">
        <v>69.522941589355469</v>
      </c>
    </row>
    <row r="46" spans="1:13" x14ac:dyDescent="0.25">
      <c r="A46" t="s">
        <v>101</v>
      </c>
      <c r="B46" s="5">
        <v>5</v>
      </c>
      <c r="C46" s="2">
        <v>12</v>
      </c>
      <c r="D46" s="2">
        <v>34</v>
      </c>
      <c r="E46" s="2">
        <v>50</v>
      </c>
      <c r="F46" s="2">
        <v>117.5</v>
      </c>
      <c r="G46" s="2">
        <v>146.13999938964844</v>
      </c>
      <c r="H46" s="2">
        <v>0.66244077682495117</v>
      </c>
      <c r="I46" s="2">
        <v>96.809089660644531</v>
      </c>
      <c r="J46" s="2">
        <v>13.690873146057129</v>
      </c>
      <c r="K46" s="2">
        <v>136.27272033691406</v>
      </c>
      <c r="L46" s="2">
        <v>0.50260365009307861</v>
      </c>
      <c r="M46" s="7">
        <v>68.491165161132813</v>
      </c>
    </row>
    <row r="47" spans="1:13" x14ac:dyDescent="0.25">
      <c r="A47" t="s">
        <v>102</v>
      </c>
      <c r="B47" s="4">
        <v>6</v>
      </c>
      <c r="C47" s="1">
        <v>12</v>
      </c>
      <c r="D47" s="1">
        <v>34</v>
      </c>
      <c r="E47" s="1">
        <v>50</v>
      </c>
      <c r="F47" s="1">
        <v>90.5</v>
      </c>
      <c r="G47" s="1">
        <v>106.72000122070312</v>
      </c>
      <c r="H47" s="1">
        <v>0.54980170726776123</v>
      </c>
      <c r="I47" s="1">
        <v>58.674835205078125</v>
      </c>
      <c r="J47" s="1">
        <v>8.2978744506835937</v>
      </c>
      <c r="K47" s="1">
        <v>103.72727203369141</v>
      </c>
      <c r="L47" s="1">
        <v>0.45095893740653992</v>
      </c>
      <c r="M47" s="6">
        <v>46.776741027832031</v>
      </c>
    </row>
    <row r="48" spans="1:13" x14ac:dyDescent="0.25">
      <c r="A48" t="s">
        <v>103</v>
      </c>
      <c r="B48" s="5">
        <v>7</v>
      </c>
      <c r="C48" s="2">
        <v>12</v>
      </c>
      <c r="D48" s="2">
        <v>34</v>
      </c>
      <c r="E48" s="2">
        <v>50</v>
      </c>
      <c r="F48" s="2">
        <v>77.5</v>
      </c>
      <c r="G48" s="2">
        <v>86.900001525878906</v>
      </c>
      <c r="H48" s="2">
        <v>0.61189049482345581</v>
      </c>
      <c r="I48" s="2">
        <v>53.173282623291016</v>
      </c>
      <c r="J48" s="2">
        <v>7.5198378562927246</v>
      </c>
      <c r="K48" s="2">
        <v>81.613639831542969</v>
      </c>
      <c r="L48" s="2">
        <v>0.45416134595870972</v>
      </c>
      <c r="M48" s="7">
        <v>37.065757751464844</v>
      </c>
    </row>
    <row r="52" spans="1:17" x14ac:dyDescent="0.25">
      <c r="A52" t="s">
        <v>104</v>
      </c>
      <c r="B52" s="9" t="s">
        <v>106</v>
      </c>
      <c r="C52" s="23" t="s">
        <v>107</v>
      </c>
      <c r="D52" s="23"/>
      <c r="E52" s="23"/>
      <c r="F52" s="23" t="s">
        <v>108</v>
      </c>
      <c r="G52" s="23"/>
      <c r="H52" s="23"/>
      <c r="J52" t="s">
        <v>109</v>
      </c>
      <c r="K52" s="9" t="s">
        <v>106</v>
      </c>
      <c r="L52" s="23" t="s">
        <v>107</v>
      </c>
      <c r="M52" s="23"/>
      <c r="N52" s="23"/>
      <c r="O52" s="23" t="s">
        <v>108</v>
      </c>
      <c r="P52" s="23"/>
      <c r="Q52" s="23"/>
    </row>
    <row r="53" spans="1:17" x14ac:dyDescent="0.25">
      <c r="B53" s="8">
        <v>0</v>
      </c>
      <c r="C53" s="1">
        <f>K2</f>
        <v>140.25</v>
      </c>
      <c r="D53" s="1">
        <f>K10</f>
        <v>150.13636779785156</v>
      </c>
      <c r="E53" s="1">
        <f>K18</f>
        <v>143.95454406738281</v>
      </c>
      <c r="F53" s="1">
        <f>K26</f>
        <v>82.931816101074219</v>
      </c>
      <c r="G53" s="1">
        <f>K34</f>
        <v>100.32608795166016</v>
      </c>
      <c r="H53" s="1">
        <f>K42</f>
        <v>96.909088134765625</v>
      </c>
      <c r="K53" s="8">
        <v>0</v>
      </c>
      <c r="L53">
        <f>C53/$C$62</f>
        <v>0.96870911421429418</v>
      </c>
      <c r="M53">
        <f t="shared" ref="M53:N59" si="0">D53/$C$62</f>
        <v>1.0369944232499697</v>
      </c>
      <c r="N53">
        <f t="shared" si="0"/>
        <v>0.994296462535736</v>
      </c>
      <c r="O53">
        <f>F53/$F$62</f>
        <v>0.88802555347675605</v>
      </c>
      <c r="P53">
        <f t="shared" ref="P53:Q59" si="1">G53/$F$62</f>
        <v>1.0742816686041041</v>
      </c>
      <c r="Q53">
        <f t="shared" si="1"/>
        <v>1.0376927779191401</v>
      </c>
    </row>
    <row r="54" spans="1:17" x14ac:dyDescent="0.25">
      <c r="B54" s="8">
        <v>0.25</v>
      </c>
      <c r="C54" s="1">
        <f t="shared" ref="C54:C59" si="2">K3</f>
        <v>525.70452880859375</v>
      </c>
      <c r="D54" s="1">
        <f t="shared" ref="D54:D59" si="3">K11</f>
        <v>616.04547119140625</v>
      </c>
      <c r="E54" s="1">
        <f t="shared" ref="E54:E59" si="4">K19</f>
        <v>707.227294921875</v>
      </c>
      <c r="F54" s="1">
        <f t="shared" ref="F54:F59" si="5">K27</f>
        <v>312.65216064453125</v>
      </c>
      <c r="G54" s="1">
        <f t="shared" ref="G54:G59" si="6">K35</f>
        <v>327.875</v>
      </c>
      <c r="H54" s="1">
        <f t="shared" ref="H54:H59" si="7">K43</f>
        <v>296.09091186523437</v>
      </c>
      <c r="K54" s="8">
        <v>0.25</v>
      </c>
      <c r="L54">
        <f t="shared" ref="L54:L59" si="8">C54/$C$62</f>
        <v>3.6310500423573315</v>
      </c>
      <c r="M54">
        <f t="shared" si="0"/>
        <v>4.2550364542855945</v>
      </c>
      <c r="N54">
        <f t="shared" si="0"/>
        <v>4.8848308478569757</v>
      </c>
      <c r="O54">
        <f t="shared" ref="O54:O59" si="9">F54/$F$62</f>
        <v>3.3478479195931556</v>
      </c>
      <c r="P54">
        <f t="shared" si="1"/>
        <v>3.5108525537573505</v>
      </c>
      <c r="Q54">
        <f t="shared" si="1"/>
        <v>3.1705117318075509</v>
      </c>
    </row>
    <row r="55" spans="1:17" x14ac:dyDescent="0.25">
      <c r="B55" s="8">
        <v>1</v>
      </c>
      <c r="C55" s="1">
        <f t="shared" si="2"/>
        <v>481.31817626953125</v>
      </c>
      <c r="D55" s="1">
        <f t="shared" si="3"/>
        <v>482.58822631835937</v>
      </c>
      <c r="E55" s="1">
        <f t="shared" si="4"/>
        <v>466.4615478515625</v>
      </c>
      <c r="F55" s="1">
        <f t="shared" si="5"/>
        <v>194.15383911132812</v>
      </c>
      <c r="G55" s="1">
        <f t="shared" si="6"/>
        <v>174.43182373046875</v>
      </c>
      <c r="H55" s="1">
        <f t="shared" si="7"/>
        <v>180.02272033691406</v>
      </c>
      <c r="K55" s="8">
        <v>1</v>
      </c>
      <c r="L55">
        <f t="shared" si="8"/>
        <v>3.3244727571429387</v>
      </c>
      <c r="M55">
        <f t="shared" si="0"/>
        <v>3.3332450142396093</v>
      </c>
      <c r="N55">
        <f t="shared" si="0"/>
        <v>3.2218577742197199</v>
      </c>
      <c r="O55">
        <f t="shared" si="9"/>
        <v>2.0789797998194439</v>
      </c>
      <c r="P55">
        <f t="shared" si="1"/>
        <v>1.8677984408712718</v>
      </c>
      <c r="Q55">
        <f t="shared" si="1"/>
        <v>1.9276651999365613</v>
      </c>
    </row>
    <row r="56" spans="1:17" x14ac:dyDescent="0.25">
      <c r="B56" s="8">
        <v>4</v>
      </c>
      <c r="C56" s="1">
        <f t="shared" si="2"/>
        <v>343.07501220703125</v>
      </c>
      <c r="D56" s="1">
        <f t="shared" si="3"/>
        <v>310.70455932617187</v>
      </c>
      <c r="E56" s="1">
        <f t="shared" si="4"/>
        <v>353.09091186523437</v>
      </c>
      <c r="F56" s="1">
        <f t="shared" si="5"/>
        <v>126.29629516601562</v>
      </c>
      <c r="G56" s="1">
        <f t="shared" si="6"/>
        <v>171.0294189453125</v>
      </c>
      <c r="H56" s="1">
        <f t="shared" si="7"/>
        <v>141.34091186523438</v>
      </c>
      <c r="K56" s="8">
        <v>4</v>
      </c>
      <c r="L56">
        <f t="shared" si="8"/>
        <v>2.3696248925784769</v>
      </c>
      <c r="M56">
        <f t="shared" si="0"/>
        <v>2.1460416288570308</v>
      </c>
      <c r="N56">
        <f t="shared" si="0"/>
        <v>2.438804880357138</v>
      </c>
      <c r="O56">
        <f t="shared" si="9"/>
        <v>1.3523680378610692</v>
      </c>
      <c r="P56">
        <f t="shared" si="1"/>
        <v>1.8313658323195918</v>
      </c>
      <c r="Q56">
        <f t="shared" si="1"/>
        <v>1.5134642817306923</v>
      </c>
    </row>
    <row r="57" spans="1:17" x14ac:dyDescent="0.25">
      <c r="B57" s="8">
        <v>8</v>
      </c>
      <c r="C57" s="1">
        <f t="shared" si="2"/>
        <v>204.9310302734375</v>
      </c>
      <c r="D57" s="1">
        <f t="shared" si="3"/>
        <v>198.63636779785156</v>
      </c>
      <c r="E57" s="1">
        <f t="shared" si="4"/>
        <v>266.22500610351562</v>
      </c>
      <c r="F57" s="1">
        <f t="shared" si="5"/>
        <v>106.29629516601562</v>
      </c>
      <c r="G57" s="1">
        <f t="shared" si="6"/>
        <v>123</v>
      </c>
      <c r="H57" s="1">
        <f t="shared" si="7"/>
        <v>136.27272033691406</v>
      </c>
      <c r="K57" s="8">
        <v>8</v>
      </c>
      <c r="L57">
        <f t="shared" si="8"/>
        <v>1.4154620806502984</v>
      </c>
      <c r="M57">
        <f t="shared" si="0"/>
        <v>1.3719847408214012</v>
      </c>
      <c r="N57">
        <f t="shared" si="0"/>
        <v>1.8388206049499585</v>
      </c>
      <c r="O57">
        <f t="shared" si="9"/>
        <v>1.1382100475441894</v>
      </c>
      <c r="P57">
        <f t="shared" si="1"/>
        <v>1.3170716404488116</v>
      </c>
      <c r="Q57">
        <f t="shared" si="1"/>
        <v>1.4591945961183865</v>
      </c>
    </row>
    <row r="58" spans="1:17" x14ac:dyDescent="0.25">
      <c r="B58" s="8">
        <v>16</v>
      </c>
      <c r="C58" s="1">
        <f t="shared" si="2"/>
        <v>162.94999694824219</v>
      </c>
      <c r="D58" s="1">
        <f t="shared" si="3"/>
        <v>135.36842346191406</v>
      </c>
      <c r="E58" s="1">
        <f t="shared" si="4"/>
        <v>120.05128479003906</v>
      </c>
      <c r="F58" s="1">
        <f t="shared" si="5"/>
        <v>90.84210205078125</v>
      </c>
      <c r="G58" s="1">
        <f t="shared" si="6"/>
        <v>93.84210205078125</v>
      </c>
      <c r="H58" s="1">
        <f t="shared" si="7"/>
        <v>103.72727203369141</v>
      </c>
      <c r="K58" s="8">
        <v>24</v>
      </c>
      <c r="L58">
        <f t="shared" si="8"/>
        <v>1.1254983757928958</v>
      </c>
      <c r="M58">
        <f t="shared" si="0"/>
        <v>0.93499198277630124</v>
      </c>
      <c r="N58">
        <f t="shared" si="0"/>
        <v>0.82919624776646494</v>
      </c>
      <c r="O58">
        <f t="shared" si="9"/>
        <v>0.97272810056781156</v>
      </c>
      <c r="P58">
        <f t="shared" si="1"/>
        <v>1.0048517991153436</v>
      </c>
      <c r="Q58">
        <f t="shared" si="1"/>
        <v>1.1107012059893828</v>
      </c>
    </row>
    <row r="59" spans="1:17" x14ac:dyDescent="0.25">
      <c r="B59" s="8">
        <v>24</v>
      </c>
      <c r="C59" s="1">
        <f t="shared" si="2"/>
        <v>104.81481170654297</v>
      </c>
      <c r="D59" s="1">
        <f t="shared" si="3"/>
        <v>96.795455932617188</v>
      </c>
      <c r="E59" s="1">
        <f t="shared" si="4"/>
        <v>104</v>
      </c>
      <c r="F59" s="1">
        <f t="shared" si="5"/>
        <v>84.659088134765625</v>
      </c>
      <c r="G59" s="1">
        <f t="shared" si="6"/>
        <v>82.931816101074219</v>
      </c>
      <c r="H59" s="1">
        <f t="shared" si="7"/>
        <v>81.613639831542969</v>
      </c>
      <c r="K59" s="8">
        <v>48</v>
      </c>
      <c r="L59">
        <f t="shared" si="8"/>
        <v>0.72395767133535305</v>
      </c>
      <c r="M59">
        <f t="shared" si="0"/>
        <v>0.66856784582142137</v>
      </c>
      <c r="N59">
        <f t="shared" si="0"/>
        <v>0.7183297531428634</v>
      </c>
      <c r="O59">
        <f t="shared" si="9"/>
        <v>0.90652100885005116</v>
      </c>
      <c r="P59">
        <f t="shared" si="1"/>
        <v>0.88802555347675605</v>
      </c>
      <c r="Q59">
        <f t="shared" si="1"/>
        <v>0.87391065443844529</v>
      </c>
    </row>
    <row r="61" spans="1:17" x14ac:dyDescent="0.25">
      <c r="C61" s="23" t="s">
        <v>107</v>
      </c>
      <c r="D61" s="23"/>
      <c r="E61" s="23"/>
      <c r="F61" s="23" t="s">
        <v>108</v>
      </c>
      <c r="G61" s="23"/>
      <c r="H61" s="23"/>
      <c r="J61" t="s">
        <v>110</v>
      </c>
      <c r="K61" s="9" t="s">
        <v>106</v>
      </c>
      <c r="L61" s="23" t="s">
        <v>107</v>
      </c>
      <c r="M61" s="23"/>
      <c r="N61" s="23"/>
      <c r="O61" s="23" t="s">
        <v>108</v>
      </c>
      <c r="P61" s="23"/>
      <c r="Q61" s="23"/>
    </row>
    <row r="62" spans="1:17" x14ac:dyDescent="0.25">
      <c r="A62" t="s">
        <v>105</v>
      </c>
      <c r="C62">
        <f>AVERAGE(C53:E53)</f>
        <v>144.78030395507812</v>
      </c>
      <c r="F62">
        <f>AVERAGE(F53:H53)</f>
        <v>93.388997395833329</v>
      </c>
      <c r="K62" s="8">
        <v>0</v>
      </c>
      <c r="L62">
        <f>C53/MAX($C$53:$C$59)</f>
        <v>0.26678484265267627</v>
      </c>
      <c r="M62">
        <f>D53/MAX(D$53:D$59)</f>
        <v>0.24370987990138795</v>
      </c>
      <c r="N62">
        <f>E53/MAX(E$53:E$59)</f>
        <v>0.20354777749815917</v>
      </c>
      <c r="O62">
        <f t="shared" ref="O62:Q68" si="10">F53/MAX(F$53:F$59)</f>
        <v>0.26525265627498174</v>
      </c>
      <c r="P62">
        <f t="shared" si="10"/>
        <v>0.30598883096198293</v>
      </c>
      <c r="Q62">
        <f t="shared" si="10"/>
        <v>0.32729504436419093</v>
      </c>
    </row>
    <row r="63" spans="1:17" x14ac:dyDescent="0.25">
      <c r="K63" s="8">
        <v>0.25</v>
      </c>
      <c r="L63">
        <f t="shared" ref="L63:L68" si="11">C54/MAX($C$53:$C$59)</f>
        <v>1</v>
      </c>
      <c r="M63">
        <f t="shared" ref="M63:N68" si="12">D54/MAX(D$53:D$59)</f>
        <v>1</v>
      </c>
      <c r="N63">
        <f t="shared" si="12"/>
        <v>1</v>
      </c>
      <c r="O63">
        <f t="shared" si="10"/>
        <v>1</v>
      </c>
      <c r="P63">
        <f t="shared" si="10"/>
        <v>1</v>
      </c>
      <c r="Q63">
        <f t="shared" si="10"/>
        <v>1</v>
      </c>
    </row>
    <row r="64" spans="1:17" x14ac:dyDescent="0.25">
      <c r="A64" t="s">
        <v>121</v>
      </c>
      <c r="C64" s="20">
        <f>STDEV(C53:E53)/ AVERAGE(C53:E53)</f>
        <v>3.4498095776855982E-2</v>
      </c>
      <c r="F64" s="20">
        <f>STDEV(F53:H53)/ AVERAGE(F53:H53)</f>
        <v>9.8683302721530294E-2</v>
      </c>
      <c r="K64" s="8">
        <v>1</v>
      </c>
      <c r="L64">
        <f t="shared" si="11"/>
        <v>0.91556787110117643</v>
      </c>
      <c r="M64">
        <f t="shared" si="12"/>
        <v>0.78336461979836303</v>
      </c>
      <c r="N64">
        <f t="shared" si="12"/>
        <v>0.65956383640862015</v>
      </c>
      <c r="O64">
        <f t="shared" si="10"/>
        <v>0.62098991643326795</v>
      </c>
      <c r="P64">
        <f t="shared" si="10"/>
        <v>0.53200708724504386</v>
      </c>
      <c r="Q64">
        <f t="shared" si="10"/>
        <v>0.60799812869248515</v>
      </c>
    </row>
    <row r="65" spans="1:17" x14ac:dyDescent="0.25">
      <c r="C65" s="20">
        <f t="shared" ref="C65:C70" si="13">STDEV(C54:E54)/ AVERAGE(C54:E54)</f>
        <v>0.14726255629813742</v>
      </c>
      <c r="F65" s="20">
        <f t="shared" ref="F65:F70" si="14">STDEV(F54:H54)/ AVERAGE(F54:H54)</f>
        <v>5.0917467248003799E-2</v>
      </c>
      <c r="K65" s="8">
        <v>4</v>
      </c>
      <c r="L65">
        <f t="shared" si="11"/>
        <v>0.65260045026536773</v>
      </c>
      <c r="M65">
        <f t="shared" si="12"/>
        <v>0.50435328860592421</v>
      </c>
      <c r="N65">
        <f t="shared" si="12"/>
        <v>0.49926086620319021</v>
      </c>
      <c r="O65">
        <f t="shared" si="10"/>
        <v>0.40395145488729806</v>
      </c>
      <c r="P65">
        <f t="shared" si="10"/>
        <v>0.52162994722169276</v>
      </c>
      <c r="Q65">
        <f t="shared" si="10"/>
        <v>0.47735646789985103</v>
      </c>
    </row>
    <row r="66" spans="1:17" x14ac:dyDescent="0.25">
      <c r="C66" s="20">
        <f t="shared" si="13"/>
        <v>1.8806262593790635E-2</v>
      </c>
      <c r="F66" s="20">
        <f t="shared" si="14"/>
        <v>5.5583462361859945E-2</v>
      </c>
      <c r="K66" s="8">
        <v>8</v>
      </c>
      <c r="L66">
        <f t="shared" si="11"/>
        <v>0.38982169458930382</v>
      </c>
      <c r="M66">
        <f t="shared" si="12"/>
        <v>0.32243783468401627</v>
      </c>
      <c r="N66">
        <f t="shared" si="12"/>
        <v>0.37643485766895435</v>
      </c>
      <c r="O66">
        <f t="shared" si="10"/>
        <v>0.33998260222122312</v>
      </c>
      <c r="P66">
        <f t="shared" si="10"/>
        <v>0.37514296606938619</v>
      </c>
      <c r="Q66">
        <f t="shared" si="10"/>
        <v>0.46023945645092451</v>
      </c>
    </row>
    <row r="67" spans="1:17" x14ac:dyDescent="0.25">
      <c r="C67" s="20">
        <f t="shared" si="13"/>
        <v>6.6008142903377892E-2</v>
      </c>
      <c r="F67" s="20">
        <f t="shared" si="14"/>
        <v>0.15567090433162437</v>
      </c>
      <c r="K67" s="8">
        <v>24</v>
      </c>
      <c r="L67">
        <f t="shared" si="11"/>
        <v>0.30996498606838407</v>
      </c>
      <c r="M67">
        <f t="shared" si="12"/>
        <v>0.21973771384134547</v>
      </c>
      <c r="N67">
        <f t="shared" si="12"/>
        <v>0.16974922440359252</v>
      </c>
      <c r="O67">
        <f t="shared" si="10"/>
        <v>0.29055325209814831</v>
      </c>
      <c r="P67">
        <f t="shared" si="10"/>
        <v>0.28621304476029358</v>
      </c>
      <c r="Q67">
        <f t="shared" si="10"/>
        <v>0.35032237693571228</v>
      </c>
    </row>
    <row r="68" spans="1:17" x14ac:dyDescent="0.25">
      <c r="C68" s="20">
        <f t="shared" si="13"/>
        <v>0.16723730004552861</v>
      </c>
      <c r="F68" s="20">
        <f t="shared" si="14"/>
        <v>0.12326729885028312</v>
      </c>
      <c r="K68" s="8">
        <v>48</v>
      </c>
      <c r="L68">
        <f t="shared" si="11"/>
        <v>0.19937970088270912</v>
      </c>
      <c r="M68">
        <f t="shared" si="12"/>
        <v>0.15712388201705113</v>
      </c>
      <c r="N68">
        <f t="shared" si="12"/>
        <v>0.14705314790132432</v>
      </c>
      <c r="O68">
        <f t="shared" si="10"/>
        <v>0.27077723678685361</v>
      </c>
      <c r="P68">
        <f t="shared" si="10"/>
        <v>0.25293729653396635</v>
      </c>
      <c r="Q68">
        <f t="shared" si="10"/>
        <v>0.27563709847565121</v>
      </c>
    </row>
    <row r="69" spans="1:17" x14ac:dyDescent="0.25">
      <c r="C69" s="20">
        <f t="shared" si="13"/>
        <v>0.15588785555737225</v>
      </c>
      <c r="F69" s="20">
        <f t="shared" si="14"/>
        <v>7.0131131688998399E-2</v>
      </c>
    </row>
    <row r="70" spans="1:17" x14ac:dyDescent="0.25">
      <c r="C70" s="20">
        <f t="shared" si="13"/>
        <v>4.3325815907004496E-2</v>
      </c>
      <c r="F70" s="20">
        <f t="shared" si="14"/>
        <v>1.8386062569104925E-2</v>
      </c>
      <c r="J70" t="s">
        <v>111</v>
      </c>
      <c r="K70" s="14" t="s">
        <v>106</v>
      </c>
      <c r="L70" s="23" t="s">
        <v>107</v>
      </c>
      <c r="M70" s="23"/>
      <c r="N70" s="23"/>
      <c r="O70" s="23" t="s">
        <v>108</v>
      </c>
      <c r="P70" s="23"/>
      <c r="Q70" s="23"/>
    </row>
    <row r="71" spans="1:17" x14ac:dyDescent="0.25">
      <c r="C71" s="20"/>
      <c r="K71" s="8">
        <v>0</v>
      </c>
      <c r="L71">
        <f>C53/$C$80</f>
        <v>0.22755822970653514</v>
      </c>
      <c r="M71">
        <f t="shared" ref="M71:Q77" si="15">D53/$C$80</f>
        <v>0.24359904506701141</v>
      </c>
      <c r="N71">
        <f t="shared" si="15"/>
        <v>0.23356892125622125</v>
      </c>
      <c r="O71">
        <f t="shared" si="15"/>
        <v>0.13455841182394562</v>
      </c>
      <c r="P71">
        <f t="shared" si="15"/>
        <v>0.1627809409458961</v>
      </c>
      <c r="Q71">
        <f t="shared" si="15"/>
        <v>0.15723679528286527</v>
      </c>
    </row>
    <row r="72" spans="1:17" x14ac:dyDescent="0.25">
      <c r="A72" t="s">
        <v>122</v>
      </c>
      <c r="C72" s="21">
        <f>AVERAGE(C53:E53)</f>
        <v>144.78030395507812</v>
      </c>
      <c r="F72" s="21">
        <f>AVERAGE(F53:H53)</f>
        <v>93.388997395833329</v>
      </c>
      <c r="K72" s="8">
        <v>0.25</v>
      </c>
      <c r="L72">
        <f t="shared" ref="L72:L77" si="16">C54/$C$80</f>
        <v>0.85296536131473644</v>
      </c>
      <c r="M72">
        <f t="shared" si="15"/>
        <v>0.99954521813222597</v>
      </c>
      <c r="N72">
        <f t="shared" si="15"/>
        <v>1.1474894205530375</v>
      </c>
      <c r="O72">
        <f t="shared" si="15"/>
        <v>0.50728393718497511</v>
      </c>
      <c r="P72">
        <f t="shared" si="15"/>
        <v>0.53198327675600854</v>
      </c>
      <c r="Q72">
        <f t="shared" si="15"/>
        <v>0.48041300346699789</v>
      </c>
    </row>
    <row r="73" spans="1:17" x14ac:dyDescent="0.25">
      <c r="C73" s="21">
        <f t="shared" ref="C73:C78" si="17">AVERAGE(C54:E54)</f>
        <v>616.32576497395837</v>
      </c>
      <c r="F73" s="21">
        <f t="shared" ref="F73:F78" si="18">AVERAGE(F54:H54)</f>
        <v>312.20602416992187</v>
      </c>
      <c r="K73" s="8">
        <v>1</v>
      </c>
      <c r="L73">
        <f t="shared" si="16"/>
        <v>0.780947679981979</v>
      </c>
      <c r="M73">
        <f t="shared" si="15"/>
        <v>0.78300835977342309</v>
      </c>
      <c r="N73">
        <f t="shared" si="15"/>
        <v>0.75684252445826583</v>
      </c>
      <c r="O73">
        <f t="shared" si="15"/>
        <v>0.31501820976043687</v>
      </c>
      <c r="P73">
        <f t="shared" si="15"/>
        <v>0.28301887353003818</v>
      </c>
      <c r="Q73">
        <f t="shared" si="15"/>
        <v>0.29209020710747113</v>
      </c>
    </row>
    <row r="74" spans="1:17" x14ac:dyDescent="0.25">
      <c r="C74" s="21">
        <f t="shared" si="17"/>
        <v>476.78931681315106</v>
      </c>
      <c r="F74" s="21">
        <f t="shared" si="18"/>
        <v>182.86946105957031</v>
      </c>
      <c r="K74" s="8">
        <v>4</v>
      </c>
      <c r="L74">
        <f t="shared" si="16"/>
        <v>0.55664557885475907</v>
      </c>
      <c r="M74">
        <f t="shared" si="15"/>
        <v>0.50412391787531396</v>
      </c>
      <c r="N74">
        <f t="shared" si="15"/>
        <v>0.57289656206430628</v>
      </c>
      <c r="O74">
        <f t="shared" si="15"/>
        <v>0.20491808446682741</v>
      </c>
      <c r="P74">
        <f t="shared" si="15"/>
        <v>0.27749840857705993</v>
      </c>
      <c r="Q74">
        <f t="shared" si="15"/>
        <v>0.22932825446816499</v>
      </c>
    </row>
    <row r="75" spans="1:17" x14ac:dyDescent="0.25">
      <c r="C75" s="21">
        <f t="shared" si="17"/>
        <v>335.62349446614581</v>
      </c>
      <c r="F75" s="21">
        <f t="shared" si="18"/>
        <v>146.22220865885416</v>
      </c>
      <c r="K75" s="8">
        <v>8</v>
      </c>
      <c r="L75">
        <f t="shared" si="16"/>
        <v>0.33250440257368835</v>
      </c>
      <c r="M75">
        <f t="shared" si="15"/>
        <v>0.32229119580331766</v>
      </c>
      <c r="N75">
        <f t="shared" si="15"/>
        <v>0.43195501670251352</v>
      </c>
      <c r="O75">
        <f t="shared" si="15"/>
        <v>0.17246771302917535</v>
      </c>
      <c r="P75">
        <f t="shared" si="15"/>
        <v>0.19956978434156022</v>
      </c>
      <c r="Q75">
        <f t="shared" si="15"/>
        <v>0.2211050195876072</v>
      </c>
    </row>
    <row r="76" spans="1:17" x14ac:dyDescent="0.25">
      <c r="C76" s="21">
        <f t="shared" si="17"/>
        <v>223.26413472493491</v>
      </c>
      <c r="F76" s="21">
        <f t="shared" si="18"/>
        <v>121.85633850097656</v>
      </c>
      <c r="K76" s="8">
        <v>16</v>
      </c>
      <c r="L76">
        <f t="shared" si="16"/>
        <v>0.26438939633673647</v>
      </c>
      <c r="M76">
        <f t="shared" si="15"/>
        <v>0.2196377811134243</v>
      </c>
      <c r="N76">
        <f t="shared" si="15"/>
        <v>0.19478543915020588</v>
      </c>
      <c r="O76">
        <f t="shared" si="15"/>
        <v>0.14739299768624731</v>
      </c>
      <c r="P76">
        <f t="shared" si="15"/>
        <v>0.15226055340189512</v>
      </c>
      <c r="Q76">
        <f t="shared" si="15"/>
        <v>0.16829942528538328</v>
      </c>
    </row>
    <row r="77" spans="1:17" x14ac:dyDescent="0.25">
      <c r="C77" s="21">
        <f t="shared" si="17"/>
        <v>139.45656840006509</v>
      </c>
      <c r="F77" s="21">
        <f t="shared" si="18"/>
        <v>96.137158711751297</v>
      </c>
      <c r="K77" s="8">
        <v>24</v>
      </c>
      <c r="L77">
        <f t="shared" si="16"/>
        <v>0.17006397860224406</v>
      </c>
      <c r="M77">
        <f t="shared" si="15"/>
        <v>0.15705242492451552</v>
      </c>
      <c r="N77">
        <f t="shared" si="15"/>
        <v>0.16874193147579075</v>
      </c>
      <c r="O77">
        <f t="shared" si="15"/>
        <v>0.13736094277730337</v>
      </c>
      <c r="P77">
        <f t="shared" si="15"/>
        <v>0.13455841182394562</v>
      </c>
      <c r="Q77">
        <f t="shared" si="15"/>
        <v>0.13241964634561626</v>
      </c>
    </row>
    <row r="78" spans="1:17" x14ac:dyDescent="0.25">
      <c r="C78" s="21">
        <f t="shared" si="17"/>
        <v>101.87008921305339</v>
      </c>
      <c r="F78" s="21">
        <f t="shared" si="18"/>
        <v>83.068181355794266</v>
      </c>
    </row>
    <row r="79" spans="1:17" x14ac:dyDescent="0.25">
      <c r="C79" s="21"/>
    </row>
    <row r="80" spans="1:17" x14ac:dyDescent="0.25">
      <c r="A80" t="s">
        <v>123</v>
      </c>
      <c r="C80" s="22">
        <f>MAX(C72:F78)</f>
        <v>616.32576497395837</v>
      </c>
    </row>
  </sheetData>
  <mergeCells count="10">
    <mergeCell ref="L70:N70"/>
    <mergeCell ref="O70:Q70"/>
    <mergeCell ref="C52:E52"/>
    <mergeCell ref="F52:H52"/>
    <mergeCell ref="L52:N52"/>
    <mergeCell ref="O52:Q52"/>
    <mergeCell ref="L61:N61"/>
    <mergeCell ref="O61:Q61"/>
    <mergeCell ref="C61:E61"/>
    <mergeCell ref="F61:H6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0"/>
  <sheetViews>
    <sheetView topLeftCell="A48" workbookViewId="0">
      <selection activeCell="L71" sqref="L71:Q77"/>
    </sheetView>
  </sheetViews>
  <sheetFormatPr defaultRowHeight="15" x14ac:dyDescent="0.25"/>
  <cols>
    <col min="1" max="1" width="19.5703125" customWidth="1"/>
  </cols>
  <sheetData>
    <row r="1" spans="1:13" x14ac:dyDescent="0.25">
      <c r="B1" s="10" t="s">
        <v>0</v>
      </c>
      <c r="C1" s="11" t="s">
        <v>1</v>
      </c>
      <c r="D1" s="11" t="s">
        <v>11</v>
      </c>
      <c r="E1" s="11" t="s">
        <v>2</v>
      </c>
      <c r="F1" s="11" t="s">
        <v>3</v>
      </c>
      <c r="G1" s="11" t="s">
        <v>4</v>
      </c>
      <c r="H1" s="11" t="s">
        <v>5</v>
      </c>
      <c r="I1" s="11" t="s">
        <v>6</v>
      </c>
      <c r="J1" s="11" t="s">
        <v>7</v>
      </c>
      <c r="K1" s="11" t="s">
        <v>8</v>
      </c>
      <c r="L1" s="11" t="s">
        <v>9</v>
      </c>
      <c r="M1" s="12" t="s">
        <v>10</v>
      </c>
    </row>
    <row r="2" spans="1:13" x14ac:dyDescent="0.25">
      <c r="A2" t="s">
        <v>64</v>
      </c>
      <c r="B2" s="4">
        <v>1</v>
      </c>
      <c r="C2" s="1">
        <v>7</v>
      </c>
      <c r="D2" s="1">
        <v>75</v>
      </c>
      <c r="E2" s="1">
        <v>74</v>
      </c>
      <c r="F2" s="1">
        <v>140</v>
      </c>
      <c r="G2" s="1">
        <v>154.74324035644531</v>
      </c>
      <c r="H2" s="1">
        <v>0.4953533411026001</v>
      </c>
      <c r="I2" s="1">
        <v>76.652580261230469</v>
      </c>
      <c r="J2" s="1">
        <v>8.9106817245483398</v>
      </c>
      <c r="K2" s="1">
        <v>147.63636779785156</v>
      </c>
      <c r="L2" s="1">
        <v>0.31619879603385925</v>
      </c>
      <c r="M2" s="6">
        <v>46.682441711425781</v>
      </c>
    </row>
    <row r="3" spans="1:13" x14ac:dyDescent="0.25">
      <c r="A3" t="s">
        <v>65</v>
      </c>
      <c r="B3" s="5">
        <v>2</v>
      </c>
      <c r="C3" s="2">
        <v>7</v>
      </c>
      <c r="D3" s="2">
        <v>75</v>
      </c>
      <c r="E3" s="2">
        <v>89</v>
      </c>
      <c r="F3" s="2">
        <v>179</v>
      </c>
      <c r="G3" s="2">
        <v>184.2584228515625</v>
      </c>
      <c r="H3" s="2">
        <v>0.55084127187728882</v>
      </c>
      <c r="I3" s="2">
        <v>101.49714660644531</v>
      </c>
      <c r="J3" s="2">
        <v>10.758676528930664</v>
      </c>
      <c r="K3" s="2">
        <v>177.1851806640625</v>
      </c>
      <c r="L3" s="2">
        <v>0.4313005805015564</v>
      </c>
      <c r="M3" s="7">
        <v>76.420074462890625</v>
      </c>
    </row>
    <row r="4" spans="1:13" x14ac:dyDescent="0.25">
      <c r="A4" t="s">
        <v>66</v>
      </c>
      <c r="B4" s="4">
        <v>3</v>
      </c>
      <c r="C4" s="1">
        <v>7</v>
      </c>
      <c r="D4" s="1">
        <v>75</v>
      </c>
      <c r="E4" s="1">
        <v>54</v>
      </c>
      <c r="F4" s="1">
        <v>171.5</v>
      </c>
      <c r="G4" s="1">
        <v>444.88888549804687</v>
      </c>
      <c r="H4" s="1">
        <v>4.2304801940917969</v>
      </c>
      <c r="I4" s="1">
        <v>1882.09375</v>
      </c>
      <c r="J4" s="1">
        <v>256.12051391601562</v>
      </c>
      <c r="K4" s="1">
        <v>185.5625</v>
      </c>
      <c r="L4" s="1">
        <v>0.4275478720664978</v>
      </c>
      <c r="M4" s="6">
        <v>79.33685302734375</v>
      </c>
    </row>
    <row r="5" spans="1:13" x14ac:dyDescent="0.25">
      <c r="A5" t="s">
        <v>67</v>
      </c>
      <c r="B5" s="5">
        <v>4</v>
      </c>
      <c r="C5" s="2">
        <v>7</v>
      </c>
      <c r="D5" s="2">
        <v>75</v>
      </c>
      <c r="E5" s="2">
        <v>57</v>
      </c>
      <c r="F5" s="2">
        <v>131</v>
      </c>
      <c r="G5" s="2">
        <v>157.15789794921875</v>
      </c>
      <c r="H5" s="2">
        <v>0.60467392206192017</v>
      </c>
      <c r="I5" s="2">
        <v>95.029281616210937</v>
      </c>
      <c r="J5" s="2">
        <v>12.586935043334961</v>
      </c>
      <c r="K5" s="2">
        <v>147.66667175292969</v>
      </c>
      <c r="L5" s="2">
        <v>0.44107913970947266</v>
      </c>
      <c r="M5" s="7">
        <v>65.132682800292969</v>
      </c>
    </row>
    <row r="6" spans="1:13" x14ac:dyDescent="0.25">
      <c r="A6" t="s">
        <v>68</v>
      </c>
      <c r="B6" s="4">
        <v>5</v>
      </c>
      <c r="C6" s="1">
        <v>7</v>
      </c>
      <c r="D6" s="1">
        <v>75</v>
      </c>
      <c r="E6" s="1">
        <v>31</v>
      </c>
      <c r="F6" s="1">
        <v>145</v>
      </c>
      <c r="G6" s="1">
        <v>161.38710021972656</v>
      </c>
      <c r="H6" s="1">
        <v>0.39838343858718872</v>
      </c>
      <c r="I6" s="1">
        <v>64.2939453125</v>
      </c>
      <c r="J6" s="1">
        <v>11.547533988952637</v>
      </c>
      <c r="K6" s="1">
        <v>158.03703308105469</v>
      </c>
      <c r="L6" s="1">
        <v>0.31965729594230652</v>
      </c>
      <c r="M6" s="6">
        <v>50.517688751220703</v>
      </c>
    </row>
    <row r="7" spans="1:13" x14ac:dyDescent="0.25">
      <c r="A7" t="s">
        <v>69</v>
      </c>
      <c r="B7" s="5">
        <v>6</v>
      </c>
      <c r="C7" s="2">
        <v>7</v>
      </c>
      <c r="D7" s="2">
        <v>75</v>
      </c>
      <c r="E7" s="2">
        <v>40</v>
      </c>
      <c r="F7" s="2">
        <v>172</v>
      </c>
      <c r="G7" s="2">
        <v>183.82499694824219</v>
      </c>
      <c r="H7" s="2">
        <v>0.47632768750190735</v>
      </c>
      <c r="I7" s="2">
        <v>87.560935974121094</v>
      </c>
      <c r="J7" s="2">
        <v>13.844599723815918</v>
      </c>
      <c r="K7" s="2">
        <v>176.94444274902344</v>
      </c>
      <c r="L7" s="2">
        <v>0.33736526966094971</v>
      </c>
      <c r="M7" s="7">
        <v>59.694911956787109</v>
      </c>
    </row>
    <row r="8" spans="1:13" x14ac:dyDescent="0.25">
      <c r="A8" t="s">
        <v>70</v>
      </c>
      <c r="B8" s="4">
        <v>7</v>
      </c>
      <c r="C8" s="1">
        <v>7</v>
      </c>
      <c r="D8" s="1">
        <v>75</v>
      </c>
      <c r="E8" s="1">
        <v>46</v>
      </c>
      <c r="F8" s="1">
        <v>158</v>
      </c>
      <c r="G8" s="1">
        <v>161.69564819335937</v>
      </c>
      <c r="H8" s="1">
        <v>0.42814415693283081</v>
      </c>
      <c r="I8" s="1">
        <v>69.229049682617187</v>
      </c>
      <c r="J8" s="1">
        <v>10.207265853881836</v>
      </c>
      <c r="K8" s="1">
        <v>159.80952453613281</v>
      </c>
      <c r="L8" s="1">
        <v>0.35330298542976379</v>
      </c>
      <c r="M8" s="6">
        <v>56.461185455322266</v>
      </c>
    </row>
    <row r="9" spans="1:13" x14ac:dyDescent="0.25">
      <c r="A9" t="s">
        <v>118</v>
      </c>
      <c r="B9" s="5">
        <v>8</v>
      </c>
      <c r="C9" s="2">
        <v>7</v>
      </c>
      <c r="D9" s="2">
        <v>75</v>
      </c>
      <c r="E9" s="2">
        <v>57</v>
      </c>
      <c r="F9" s="2">
        <v>207</v>
      </c>
      <c r="G9" s="2">
        <v>249.33332824707031</v>
      </c>
      <c r="H9" s="2">
        <v>0.6044268012046814</v>
      </c>
      <c r="I9" s="2">
        <v>150.70375061035156</v>
      </c>
      <c r="J9" s="2">
        <v>19.961198806762695</v>
      </c>
      <c r="K9" s="2">
        <v>235.27450561523437</v>
      </c>
      <c r="L9" s="2">
        <v>0.39631637930870056</v>
      </c>
      <c r="M9" s="7">
        <v>93.243141174316406</v>
      </c>
    </row>
    <row r="10" spans="1:13" x14ac:dyDescent="0.25">
      <c r="A10" t="s">
        <v>71</v>
      </c>
      <c r="B10" s="4">
        <v>1</v>
      </c>
      <c r="C10" s="1">
        <v>8</v>
      </c>
      <c r="D10" s="1">
        <v>75</v>
      </c>
      <c r="E10" s="1">
        <v>69</v>
      </c>
      <c r="F10" s="1">
        <v>137</v>
      </c>
      <c r="G10" s="1">
        <v>142.69564819335938</v>
      </c>
      <c r="H10" s="1">
        <v>0.44942441582679749</v>
      </c>
      <c r="I10" s="1">
        <v>64.130912780761719</v>
      </c>
      <c r="J10" s="1">
        <v>7.720454216003418</v>
      </c>
      <c r="K10" s="1">
        <v>139.26983642578125</v>
      </c>
      <c r="L10" s="1">
        <v>0.33478820323944092</v>
      </c>
      <c r="M10" s="6">
        <v>46.625900268554688</v>
      </c>
    </row>
    <row r="11" spans="1:13" x14ac:dyDescent="0.25">
      <c r="A11" t="s">
        <v>72</v>
      </c>
      <c r="B11" s="5">
        <v>2</v>
      </c>
      <c r="C11" s="2">
        <v>8</v>
      </c>
      <c r="D11" s="2">
        <v>75</v>
      </c>
      <c r="E11" s="2">
        <v>60</v>
      </c>
      <c r="F11" s="2">
        <v>155.5</v>
      </c>
      <c r="G11" s="2">
        <v>182.01666259765625</v>
      </c>
      <c r="H11" s="2">
        <v>0.52008223533630371</v>
      </c>
      <c r="I11" s="2">
        <v>94.663627624511719</v>
      </c>
      <c r="J11" s="2">
        <v>12.221022605895996</v>
      </c>
      <c r="K11" s="2">
        <v>171.1851806640625</v>
      </c>
      <c r="L11" s="2">
        <v>0.36443880200386047</v>
      </c>
      <c r="M11" s="7">
        <v>62.386524200439453</v>
      </c>
    </row>
    <row r="12" spans="1:13" x14ac:dyDescent="0.25">
      <c r="A12" t="s">
        <v>73</v>
      </c>
      <c r="B12" s="4">
        <v>3</v>
      </c>
      <c r="C12" s="1">
        <v>8</v>
      </c>
      <c r="D12" s="1">
        <v>75</v>
      </c>
      <c r="E12" s="1">
        <v>60</v>
      </c>
      <c r="F12" s="1">
        <v>190</v>
      </c>
      <c r="G12" s="1">
        <v>212.48333740234375</v>
      </c>
      <c r="H12" s="1">
        <v>0.58174121379852295</v>
      </c>
      <c r="I12" s="1">
        <v>123.61030578613281</v>
      </c>
      <c r="J12" s="1">
        <v>15.958022117614746</v>
      </c>
      <c r="K12" s="1">
        <v>201.53703308105469</v>
      </c>
      <c r="L12" s="1">
        <v>0.44986659288406372</v>
      </c>
      <c r="M12" s="6">
        <v>90.664779663085937</v>
      </c>
    </row>
    <row r="13" spans="1:13" x14ac:dyDescent="0.25">
      <c r="A13" t="s">
        <v>74</v>
      </c>
      <c r="B13" s="5">
        <v>4</v>
      </c>
      <c r="C13" s="2">
        <v>8</v>
      </c>
      <c r="D13" s="2">
        <v>75</v>
      </c>
      <c r="E13" s="2">
        <v>57</v>
      </c>
      <c r="F13" s="2">
        <v>169</v>
      </c>
      <c r="G13" s="2">
        <v>187.96490478515625</v>
      </c>
      <c r="H13" s="2">
        <v>0.69965642690658569</v>
      </c>
      <c r="I13" s="2">
        <v>131.5108642578125</v>
      </c>
      <c r="J13" s="2">
        <v>17.419038772583008</v>
      </c>
      <c r="K13" s="2">
        <v>172.92156982421875</v>
      </c>
      <c r="L13" s="2">
        <v>0.42240831255912781</v>
      </c>
      <c r="M13" s="7">
        <v>73.043502807617188</v>
      </c>
    </row>
    <row r="14" spans="1:13" x14ac:dyDescent="0.25">
      <c r="A14" t="s">
        <v>75</v>
      </c>
      <c r="B14" s="4">
        <v>5</v>
      </c>
      <c r="C14" s="1">
        <v>8</v>
      </c>
      <c r="D14" s="1">
        <v>75</v>
      </c>
      <c r="E14" s="1">
        <v>44</v>
      </c>
      <c r="F14" s="1">
        <v>159.5</v>
      </c>
      <c r="G14" s="1">
        <v>197.68182373046875</v>
      </c>
      <c r="H14" s="1">
        <v>0.68738818168640137</v>
      </c>
      <c r="I14" s="1">
        <v>135.88414001464844</v>
      </c>
      <c r="J14" s="1">
        <v>20.485305786132813</v>
      </c>
      <c r="K14" s="1">
        <v>183</v>
      </c>
      <c r="L14" s="1">
        <v>0.51451015472412109</v>
      </c>
      <c r="M14" s="6">
        <v>94.155357360839844</v>
      </c>
    </row>
    <row r="15" spans="1:13" x14ac:dyDescent="0.25">
      <c r="A15" t="s">
        <v>76</v>
      </c>
      <c r="B15" s="5">
        <v>6</v>
      </c>
      <c r="C15" s="2">
        <v>8</v>
      </c>
      <c r="D15" s="2">
        <v>75</v>
      </c>
      <c r="E15" s="2">
        <v>63</v>
      </c>
      <c r="F15" s="2">
        <v>134</v>
      </c>
      <c r="G15" s="2">
        <v>170.93650817871094</v>
      </c>
      <c r="H15" s="2">
        <v>0.73576349020004272</v>
      </c>
      <c r="I15" s="2">
        <v>125.76884460449219</v>
      </c>
      <c r="J15" s="2">
        <v>15.84538459777832</v>
      </c>
      <c r="K15" s="2">
        <v>155.40350341796875</v>
      </c>
      <c r="L15" s="2">
        <v>0.37522125244140625</v>
      </c>
      <c r="M15" s="7">
        <v>58.310699462890625</v>
      </c>
    </row>
    <row r="16" spans="1:13" x14ac:dyDescent="0.25">
      <c r="A16" t="s">
        <v>77</v>
      </c>
      <c r="B16" s="4">
        <v>7</v>
      </c>
      <c r="C16" s="1">
        <v>8</v>
      </c>
      <c r="D16" s="1">
        <v>75</v>
      </c>
      <c r="E16" s="1">
        <v>73</v>
      </c>
      <c r="F16" s="1">
        <v>128</v>
      </c>
      <c r="G16" s="1">
        <v>169.58903503417969</v>
      </c>
      <c r="H16" s="1">
        <v>1.0530095100402832</v>
      </c>
      <c r="I16" s="1">
        <v>178.57887268066406</v>
      </c>
      <c r="J16" s="1">
        <v>20.90107536315918</v>
      </c>
      <c r="K16" s="1">
        <v>145.26153564453125</v>
      </c>
      <c r="L16" s="1">
        <v>0.46231666207313538</v>
      </c>
      <c r="M16" s="6">
        <v>67.156829833984375</v>
      </c>
    </row>
    <row r="17" spans="1:13" x14ac:dyDescent="0.25">
      <c r="A17" t="s">
        <v>62</v>
      </c>
      <c r="B17" s="5">
        <v>8</v>
      </c>
      <c r="C17" s="2">
        <v>8</v>
      </c>
      <c r="D17" s="2">
        <v>75</v>
      </c>
      <c r="E17" s="2">
        <v>50</v>
      </c>
      <c r="F17" s="2">
        <v>181.5</v>
      </c>
      <c r="G17" s="2">
        <v>222.46000671386719</v>
      </c>
      <c r="H17" s="2">
        <v>0.60612088441848755</v>
      </c>
      <c r="I17" s="2">
        <v>134.837646484375</v>
      </c>
      <c r="J17" s="2">
        <v>19.068923950195313</v>
      </c>
      <c r="K17" s="2">
        <v>209.43182373046875</v>
      </c>
      <c r="L17" s="2">
        <v>0.44025358557701111</v>
      </c>
      <c r="M17" s="7">
        <v>92.203109741210938</v>
      </c>
    </row>
    <row r="18" spans="1:13" x14ac:dyDescent="0.25">
      <c r="A18" t="s">
        <v>78</v>
      </c>
      <c r="B18" s="4">
        <v>1</v>
      </c>
      <c r="C18" s="1">
        <v>9</v>
      </c>
      <c r="D18" s="1">
        <v>75</v>
      </c>
      <c r="E18" s="1">
        <v>64</v>
      </c>
      <c r="F18" s="1">
        <v>151</v>
      </c>
      <c r="G18" s="1">
        <v>188.15625</v>
      </c>
      <c r="H18" s="1">
        <v>0.84112334251403809</v>
      </c>
      <c r="I18" s="1">
        <v>158.26261901855469</v>
      </c>
      <c r="J18" s="1">
        <v>19.782827377319336</v>
      </c>
      <c r="K18" s="1">
        <v>166.18965148925781</v>
      </c>
      <c r="L18" s="1">
        <v>0.43812772631645203</v>
      </c>
      <c r="M18" s="6">
        <v>72.812294006347656</v>
      </c>
    </row>
    <row r="19" spans="1:13" x14ac:dyDescent="0.25">
      <c r="A19" t="s">
        <v>79</v>
      </c>
      <c r="B19" s="5">
        <v>2</v>
      </c>
      <c r="C19" s="2">
        <v>9</v>
      </c>
      <c r="D19" s="2">
        <v>75</v>
      </c>
      <c r="E19" s="2">
        <v>70</v>
      </c>
      <c r="F19" s="2">
        <v>172</v>
      </c>
      <c r="G19" s="2">
        <v>213.65715026855469</v>
      </c>
      <c r="H19" s="2">
        <v>0.91833192110061646</v>
      </c>
      <c r="I19" s="2">
        <v>196.20817565917969</v>
      </c>
      <c r="J19" s="2">
        <v>23.451362609863281</v>
      </c>
      <c r="K19" s="2">
        <v>182.8709716796875</v>
      </c>
      <c r="L19" s="2">
        <v>0.37346288561820984</v>
      </c>
      <c r="M19" s="7">
        <v>68.295524597167969</v>
      </c>
    </row>
    <row r="20" spans="1:13" x14ac:dyDescent="0.25">
      <c r="A20" s="3" t="s">
        <v>119</v>
      </c>
      <c r="B20" s="4">
        <v>3</v>
      </c>
      <c r="C20" s="1">
        <v>9</v>
      </c>
      <c r="D20" s="1">
        <v>75</v>
      </c>
      <c r="E20" s="1">
        <v>34</v>
      </c>
      <c r="F20" s="1">
        <v>149.5</v>
      </c>
      <c r="G20" s="1">
        <v>177.55882263183594</v>
      </c>
      <c r="H20" s="1">
        <v>0.59806174039840698</v>
      </c>
      <c r="I20" s="1">
        <v>106.19113159179687</v>
      </c>
      <c r="J20" s="1">
        <v>18.211629867553711</v>
      </c>
      <c r="K20" s="1">
        <v>160.26666259765625</v>
      </c>
      <c r="L20" s="1">
        <v>0.36842599511146545</v>
      </c>
      <c r="M20" s="6">
        <v>59.046405792236328</v>
      </c>
    </row>
    <row r="21" spans="1:13" x14ac:dyDescent="0.25">
      <c r="A21" t="s">
        <v>80</v>
      </c>
      <c r="B21" s="5">
        <v>4</v>
      </c>
      <c r="C21" s="2">
        <v>9</v>
      </c>
      <c r="D21" s="2">
        <v>75</v>
      </c>
      <c r="E21" s="2">
        <v>56</v>
      </c>
      <c r="F21" s="2">
        <v>145.5</v>
      </c>
      <c r="G21" s="2">
        <v>152.17857360839844</v>
      </c>
      <c r="H21" s="2">
        <v>0.49649977684020996</v>
      </c>
      <c r="I21" s="2">
        <v>75.556625366210938</v>
      </c>
      <c r="J21" s="2">
        <v>10.096678733825684</v>
      </c>
      <c r="K21" s="2">
        <v>145.66000366210937</v>
      </c>
      <c r="L21" s="2">
        <v>0.35384452342987061</v>
      </c>
      <c r="M21" s="7">
        <v>51.540992736816406</v>
      </c>
    </row>
    <row r="22" spans="1:13" x14ac:dyDescent="0.25">
      <c r="A22" t="s">
        <v>81</v>
      </c>
      <c r="B22" s="4">
        <v>5</v>
      </c>
      <c r="C22" s="1">
        <v>9</v>
      </c>
      <c r="D22" s="1">
        <v>75</v>
      </c>
      <c r="E22" s="1">
        <v>31</v>
      </c>
      <c r="F22" s="1">
        <v>156</v>
      </c>
      <c r="G22" s="1">
        <v>185.96774291992187</v>
      </c>
      <c r="H22" s="1">
        <v>0.71157509088516235</v>
      </c>
      <c r="I22" s="1">
        <v>132.33001708984375</v>
      </c>
      <c r="J22" s="1">
        <v>23.767171859741211</v>
      </c>
      <c r="K22" s="1">
        <v>167.62962341308594</v>
      </c>
      <c r="L22" s="1">
        <v>0.35643032193183899</v>
      </c>
      <c r="M22" s="6">
        <v>59.748283386230469</v>
      </c>
    </row>
    <row r="23" spans="1:13" x14ac:dyDescent="0.25">
      <c r="A23" t="s">
        <v>82</v>
      </c>
      <c r="B23" s="5">
        <v>6</v>
      </c>
      <c r="C23" s="2">
        <v>9</v>
      </c>
      <c r="D23" s="2">
        <v>75</v>
      </c>
      <c r="E23" s="2">
        <v>51</v>
      </c>
      <c r="F23" s="2">
        <v>154</v>
      </c>
      <c r="G23" s="2">
        <v>179.11764526367187</v>
      </c>
      <c r="H23" s="2">
        <v>0.65075010061264038</v>
      </c>
      <c r="I23" s="2">
        <v>116.56082153320312</v>
      </c>
      <c r="J23" s="2">
        <v>16.321779251098633</v>
      </c>
      <c r="K23" s="2">
        <v>164.80000305175781</v>
      </c>
      <c r="L23" s="2">
        <v>0.38068154454231262</v>
      </c>
      <c r="M23" s="7">
        <v>62.736316680908203</v>
      </c>
    </row>
    <row r="24" spans="1:13" x14ac:dyDescent="0.25">
      <c r="A24" t="s">
        <v>83</v>
      </c>
      <c r="B24" s="4">
        <v>7</v>
      </c>
      <c r="C24" s="1">
        <v>9</v>
      </c>
      <c r="D24" s="1">
        <v>75</v>
      </c>
      <c r="E24" s="1">
        <v>73</v>
      </c>
      <c r="F24" s="1">
        <v>148</v>
      </c>
      <c r="G24" s="1">
        <v>172.34246826171875</v>
      </c>
      <c r="H24" s="1">
        <v>0.72400707006454468</v>
      </c>
      <c r="I24" s="1">
        <v>124.77716064453125</v>
      </c>
      <c r="J24" s="1">
        <v>14.604062080383301</v>
      </c>
      <c r="K24" s="1">
        <v>156.56922912597656</v>
      </c>
      <c r="L24" s="1">
        <v>0.36477676033973694</v>
      </c>
      <c r="M24" s="6">
        <v>57.112819671630859</v>
      </c>
    </row>
    <row r="26" spans="1:13" x14ac:dyDescent="0.25">
      <c r="A26" t="s">
        <v>84</v>
      </c>
      <c r="B26" s="5">
        <v>1</v>
      </c>
      <c r="C26" s="2">
        <v>10</v>
      </c>
      <c r="D26" s="2">
        <v>75</v>
      </c>
      <c r="E26" s="2">
        <v>50</v>
      </c>
      <c r="F26" s="2">
        <v>105.5</v>
      </c>
      <c r="G26" s="2">
        <v>129.52000427246094</v>
      </c>
      <c r="H26" s="2">
        <v>0.55658817291259766</v>
      </c>
      <c r="I26" s="2">
        <v>72.089302062988281</v>
      </c>
      <c r="J26" s="2">
        <v>10.194966316223145</v>
      </c>
      <c r="K26" s="2">
        <v>121.68181610107422</v>
      </c>
      <c r="L26" s="2">
        <v>0.39881843328475952</v>
      </c>
      <c r="M26" s="7">
        <v>48.528953552246094</v>
      </c>
    </row>
    <row r="27" spans="1:13" x14ac:dyDescent="0.25">
      <c r="A27" t="s">
        <v>85</v>
      </c>
      <c r="B27" s="4">
        <v>2</v>
      </c>
      <c r="C27" s="1">
        <v>10</v>
      </c>
      <c r="D27" s="1">
        <v>75</v>
      </c>
      <c r="E27" s="1">
        <v>50</v>
      </c>
      <c r="F27" s="1">
        <v>200.5</v>
      </c>
      <c r="G27" s="1">
        <v>302.17999267578125</v>
      </c>
      <c r="H27" s="1">
        <v>2.4336402416229248</v>
      </c>
      <c r="I27" s="1">
        <v>735.39739990234375</v>
      </c>
      <c r="J27" s="1">
        <v>104.00090026855469</v>
      </c>
      <c r="K27" s="1">
        <v>196.25</v>
      </c>
      <c r="L27" s="1">
        <v>0.4032740592956543</v>
      </c>
      <c r="M27" s="6">
        <v>79.142532348632813</v>
      </c>
    </row>
    <row r="28" spans="1:13" x14ac:dyDescent="0.25">
      <c r="A28" s="3" t="s">
        <v>120</v>
      </c>
      <c r="B28" s="5">
        <v>3</v>
      </c>
      <c r="C28" s="2">
        <v>10</v>
      </c>
      <c r="D28" s="2">
        <v>75</v>
      </c>
      <c r="E28" s="2">
        <v>32</v>
      </c>
      <c r="F28" s="2">
        <v>169</v>
      </c>
      <c r="G28" s="2">
        <v>170.4375</v>
      </c>
      <c r="H28" s="2">
        <v>0.44359904527664185</v>
      </c>
      <c r="I28" s="2">
        <v>75.605911254882813</v>
      </c>
      <c r="J28" s="2">
        <v>13.365363121032715</v>
      </c>
      <c r="K28" s="2">
        <v>163.35714721679687</v>
      </c>
      <c r="L28" s="2">
        <v>0.28099071979522705</v>
      </c>
      <c r="M28" s="7">
        <v>45.901840209960938</v>
      </c>
    </row>
    <row r="29" spans="1:13" x14ac:dyDescent="0.25">
      <c r="A29" t="s">
        <v>86</v>
      </c>
      <c r="B29" s="4">
        <v>4</v>
      </c>
      <c r="C29" s="1">
        <v>10</v>
      </c>
      <c r="D29" s="1">
        <v>75</v>
      </c>
      <c r="E29" s="1">
        <v>33</v>
      </c>
      <c r="F29" s="1">
        <v>183</v>
      </c>
      <c r="G29" s="1">
        <v>183.36363220214844</v>
      </c>
      <c r="H29" s="1">
        <v>0.42768058180809021</v>
      </c>
      <c r="I29" s="1">
        <v>78.421066284179688</v>
      </c>
      <c r="J29" s="1">
        <v>13.651355743408203</v>
      </c>
      <c r="K29" s="1">
        <v>181.13792419433594</v>
      </c>
      <c r="L29" s="1">
        <v>0.35166281461715698</v>
      </c>
      <c r="M29" s="6">
        <v>63.699474334716797</v>
      </c>
    </row>
    <row r="30" spans="1:13" x14ac:dyDescent="0.25">
      <c r="A30" t="s">
        <v>87</v>
      </c>
      <c r="B30" s="5">
        <v>5</v>
      </c>
      <c r="C30" s="2">
        <v>10</v>
      </c>
      <c r="D30" s="2">
        <v>75</v>
      </c>
      <c r="E30" s="2">
        <v>36</v>
      </c>
      <c r="F30" s="2">
        <v>125.5</v>
      </c>
      <c r="G30" s="2">
        <v>142.75</v>
      </c>
      <c r="H30" s="2">
        <v>0.6413809061050415</v>
      </c>
      <c r="I30" s="2">
        <v>91.557121276855469</v>
      </c>
      <c r="J30" s="2">
        <v>15.259520530700684</v>
      </c>
      <c r="K30" s="2">
        <v>131.46875</v>
      </c>
      <c r="L30" s="2">
        <v>0.42381748557090759</v>
      </c>
      <c r="M30" s="7">
        <v>55.718753814697266</v>
      </c>
    </row>
    <row r="31" spans="1:13" x14ac:dyDescent="0.25">
      <c r="A31" t="s">
        <v>88</v>
      </c>
      <c r="B31" s="4">
        <v>6</v>
      </c>
      <c r="C31" s="1">
        <v>10</v>
      </c>
      <c r="D31" s="1">
        <v>75</v>
      </c>
      <c r="E31" s="1">
        <v>34</v>
      </c>
      <c r="F31" s="1">
        <v>175.5</v>
      </c>
      <c r="G31" s="1">
        <v>174.0294189453125</v>
      </c>
      <c r="H31" s="1">
        <v>0.43464890122413635</v>
      </c>
      <c r="I31" s="1">
        <v>75.641693115234375</v>
      </c>
      <c r="J31" s="1">
        <v>12.972443580627441</v>
      </c>
      <c r="K31" s="1">
        <v>171.36666870117187</v>
      </c>
      <c r="L31" s="1">
        <v>0.31752106547355652</v>
      </c>
      <c r="M31" s="6">
        <v>54.412525177001953</v>
      </c>
    </row>
    <row r="32" spans="1:13" x14ac:dyDescent="0.25">
      <c r="A32" t="s">
        <v>89</v>
      </c>
      <c r="B32" s="5">
        <v>7</v>
      </c>
      <c r="C32" s="2">
        <v>10</v>
      </c>
      <c r="D32" s="2">
        <v>75</v>
      </c>
      <c r="E32" s="2">
        <v>50</v>
      </c>
      <c r="F32" s="2">
        <v>137</v>
      </c>
      <c r="G32" s="2">
        <v>163.69999694824219</v>
      </c>
      <c r="H32" s="2">
        <v>0.51432603597640991</v>
      </c>
      <c r="I32" s="2">
        <v>84.195167541503906</v>
      </c>
      <c r="J32" s="2">
        <v>11.906994819641113</v>
      </c>
      <c r="K32" s="2">
        <v>154.31817626953125</v>
      </c>
      <c r="L32" s="2">
        <v>0.36213979125022888</v>
      </c>
      <c r="M32" s="7">
        <v>55.884754180908203</v>
      </c>
    </row>
    <row r="34" spans="1:13" x14ac:dyDescent="0.25">
      <c r="A34" t="s">
        <v>90</v>
      </c>
      <c r="B34" s="4">
        <v>1</v>
      </c>
      <c r="C34" s="1">
        <v>11</v>
      </c>
      <c r="D34" s="1">
        <v>75</v>
      </c>
      <c r="E34" s="1">
        <v>50</v>
      </c>
      <c r="F34" s="1">
        <v>129.5</v>
      </c>
      <c r="G34" s="1">
        <v>158.1199951171875</v>
      </c>
      <c r="H34" s="1">
        <v>0.7390824556350708</v>
      </c>
      <c r="I34" s="1">
        <v>116.86371612548828</v>
      </c>
      <c r="J34" s="1">
        <v>16.52702522277832</v>
      </c>
      <c r="K34" s="1">
        <v>139.75</v>
      </c>
      <c r="L34" s="1">
        <v>0.37060555815696716</v>
      </c>
      <c r="M34" s="6">
        <v>51.792125701904297</v>
      </c>
    </row>
    <row r="35" spans="1:13" x14ac:dyDescent="0.25">
      <c r="A35" t="s">
        <v>91</v>
      </c>
      <c r="B35" s="5">
        <v>2</v>
      </c>
      <c r="C35" s="2">
        <v>11</v>
      </c>
      <c r="D35" s="2">
        <v>75</v>
      </c>
      <c r="E35" s="2">
        <v>50</v>
      </c>
      <c r="F35" s="2">
        <v>210</v>
      </c>
      <c r="G35" s="2">
        <v>263.1400146484375</v>
      </c>
      <c r="H35" s="2">
        <v>0.70504361391067505</v>
      </c>
      <c r="I35" s="2">
        <v>185.52517700195312</v>
      </c>
      <c r="J35" s="2">
        <v>26.237222671508789</v>
      </c>
      <c r="K35" s="2">
        <v>240.63636779785156</v>
      </c>
      <c r="L35" s="2">
        <v>0.37397083640098572</v>
      </c>
      <c r="M35" s="7">
        <v>89.990982055664063</v>
      </c>
    </row>
    <row r="36" spans="1:13" x14ac:dyDescent="0.25">
      <c r="A36" t="s">
        <v>92</v>
      </c>
      <c r="B36" s="4">
        <v>3</v>
      </c>
      <c r="C36" s="1">
        <v>11</v>
      </c>
      <c r="D36" s="1">
        <v>75</v>
      </c>
      <c r="E36" s="1">
        <v>76</v>
      </c>
      <c r="F36" s="1">
        <v>159.5</v>
      </c>
      <c r="G36" s="1">
        <v>181.82894897460937</v>
      </c>
      <c r="H36" s="1">
        <v>0.44901096820831299</v>
      </c>
      <c r="I36" s="1">
        <v>81.6431884765625</v>
      </c>
      <c r="J36" s="1">
        <v>9.3651161193847656</v>
      </c>
      <c r="K36" s="1">
        <v>177.61764526367187</v>
      </c>
      <c r="L36" s="1">
        <v>0.37999576330184937</v>
      </c>
      <c r="M36" s="6">
        <v>67.493949890136719</v>
      </c>
    </row>
    <row r="37" spans="1:13" x14ac:dyDescent="0.25">
      <c r="A37" t="s">
        <v>93</v>
      </c>
      <c r="B37" s="5">
        <v>4</v>
      </c>
      <c r="C37" s="2">
        <v>11</v>
      </c>
      <c r="D37" s="2">
        <v>75</v>
      </c>
      <c r="E37" s="2">
        <v>61</v>
      </c>
      <c r="F37" s="2">
        <v>168</v>
      </c>
      <c r="G37" s="2">
        <v>188.85246276855469</v>
      </c>
      <c r="H37" s="2">
        <v>0.59923791885375977</v>
      </c>
      <c r="I37" s="2">
        <v>113.16754913330078</v>
      </c>
      <c r="J37" s="2">
        <v>14.489620208740234</v>
      </c>
      <c r="K37" s="2">
        <v>175.07272338867187</v>
      </c>
      <c r="L37" s="2">
        <v>0.35831737518310547</v>
      </c>
      <c r="M37" s="7">
        <v>62.731601715087891</v>
      </c>
    </row>
    <row r="38" spans="1:13" x14ac:dyDescent="0.25">
      <c r="A38" t="s">
        <v>94</v>
      </c>
      <c r="B38" s="4">
        <v>5</v>
      </c>
      <c r="C38" s="1">
        <v>11</v>
      </c>
      <c r="D38" s="1">
        <v>75</v>
      </c>
      <c r="E38" s="1">
        <v>46</v>
      </c>
      <c r="F38" s="1">
        <v>169.5</v>
      </c>
      <c r="G38" s="1">
        <v>237.17391967773437</v>
      </c>
      <c r="H38" s="1">
        <v>0.92775171995162964</v>
      </c>
      <c r="I38" s="1">
        <v>220.03851318359375</v>
      </c>
      <c r="J38" s="1">
        <v>32.442909240722656</v>
      </c>
      <c r="K38" s="1">
        <v>208.14285278320312</v>
      </c>
      <c r="L38" s="1">
        <v>0.63361281156539917</v>
      </c>
      <c r="M38" s="6">
        <v>131.88198852539062</v>
      </c>
    </row>
    <row r="39" spans="1:13" x14ac:dyDescent="0.25">
      <c r="A39" t="s">
        <v>95</v>
      </c>
      <c r="B39" s="5">
        <v>6</v>
      </c>
      <c r="C39" s="2">
        <v>11</v>
      </c>
      <c r="D39" s="2">
        <v>75</v>
      </c>
      <c r="E39" s="2">
        <v>58</v>
      </c>
      <c r="F39" s="2">
        <v>152.5</v>
      </c>
      <c r="G39" s="2">
        <v>170.68965148925781</v>
      </c>
      <c r="H39" s="2">
        <v>0.67277294397354126</v>
      </c>
      <c r="I39" s="2">
        <v>114.83538055419922</v>
      </c>
      <c r="J39" s="2">
        <v>15.078624725341797</v>
      </c>
      <c r="K39" s="2">
        <v>154.34616088867187</v>
      </c>
      <c r="L39" s="2">
        <v>0.34218195080757141</v>
      </c>
      <c r="M39" s="7">
        <v>52.814468383789063</v>
      </c>
    </row>
    <row r="40" spans="1:13" x14ac:dyDescent="0.25">
      <c r="A40" t="s">
        <v>96</v>
      </c>
      <c r="B40" s="4">
        <v>7</v>
      </c>
      <c r="C40" s="1">
        <v>11</v>
      </c>
      <c r="D40" s="1">
        <v>75</v>
      </c>
      <c r="E40" s="1">
        <v>67</v>
      </c>
      <c r="F40" s="1">
        <v>133</v>
      </c>
      <c r="G40" s="1">
        <v>158.94029235839844</v>
      </c>
      <c r="H40" s="1">
        <v>0.70226013660430908</v>
      </c>
      <c r="I40" s="1">
        <v>111.617431640625</v>
      </c>
      <c r="J40" s="1">
        <v>13.636240005493164</v>
      </c>
      <c r="K40" s="1">
        <v>147.85246276855469</v>
      </c>
      <c r="L40" s="1">
        <v>0.4325641393661499</v>
      </c>
      <c r="M40" s="6">
        <v>63.955669403076172</v>
      </c>
    </row>
    <row r="42" spans="1:13" x14ac:dyDescent="0.25">
      <c r="A42" t="s">
        <v>97</v>
      </c>
      <c r="B42" s="5">
        <v>1</v>
      </c>
      <c r="C42" s="2">
        <v>12</v>
      </c>
      <c r="D42" s="2">
        <v>75</v>
      </c>
      <c r="E42" s="2">
        <v>62</v>
      </c>
      <c r="F42" s="2">
        <v>143</v>
      </c>
      <c r="G42" s="2">
        <v>159.96774291992187</v>
      </c>
      <c r="H42" s="2">
        <v>0.56097477674484253</v>
      </c>
      <c r="I42" s="2">
        <v>89.737861633300781</v>
      </c>
      <c r="J42" s="2">
        <v>11.396719932556152</v>
      </c>
      <c r="K42" s="2">
        <v>152.53572082519531</v>
      </c>
      <c r="L42" s="2">
        <v>0.43080857396125793</v>
      </c>
      <c r="M42" s="7">
        <v>65.713691711425781</v>
      </c>
    </row>
    <row r="43" spans="1:13" x14ac:dyDescent="0.25">
      <c r="A43" t="s">
        <v>98</v>
      </c>
      <c r="B43" s="4">
        <v>2</v>
      </c>
      <c r="C43" s="1">
        <v>12</v>
      </c>
      <c r="D43" s="1">
        <v>75</v>
      </c>
      <c r="E43" s="1">
        <v>51</v>
      </c>
      <c r="F43" s="1">
        <v>229</v>
      </c>
      <c r="G43" s="1">
        <v>252.21568298339844</v>
      </c>
      <c r="H43" s="1">
        <v>0.47429430484771729</v>
      </c>
      <c r="I43" s="1">
        <v>119.62446594238281</v>
      </c>
      <c r="J43" s="1">
        <v>16.750776290893555</v>
      </c>
      <c r="K43" s="1">
        <v>247.17778015136719</v>
      </c>
      <c r="L43" s="1">
        <v>0.39897045493125916</v>
      </c>
      <c r="M43" s="6">
        <v>98.616630554199219</v>
      </c>
    </row>
    <row r="44" spans="1:13" x14ac:dyDescent="0.25">
      <c r="A44" t="s">
        <v>99</v>
      </c>
      <c r="B44" s="5">
        <v>3</v>
      </c>
      <c r="C44" s="2">
        <v>12</v>
      </c>
      <c r="D44" s="2">
        <v>75</v>
      </c>
      <c r="E44" s="2">
        <v>52</v>
      </c>
      <c r="F44" s="2">
        <v>189</v>
      </c>
      <c r="G44" s="2">
        <v>198.63461303710937</v>
      </c>
      <c r="H44" s="2">
        <v>0.46682989597320557</v>
      </c>
      <c r="I44" s="2">
        <v>92.72857666015625</v>
      </c>
      <c r="J44" s="2">
        <v>12.859140396118164</v>
      </c>
      <c r="K44" s="2">
        <v>195.80435180664062</v>
      </c>
      <c r="L44" s="2">
        <v>0.36495241522789001</v>
      </c>
      <c r="M44" s="7">
        <v>71.459274291992188</v>
      </c>
    </row>
    <row r="45" spans="1:13" x14ac:dyDescent="0.25">
      <c r="A45" t="s">
        <v>100</v>
      </c>
      <c r="B45" s="4">
        <v>4</v>
      </c>
      <c r="C45" s="1">
        <v>12</v>
      </c>
      <c r="D45" s="1">
        <v>75</v>
      </c>
      <c r="E45" s="1">
        <v>110</v>
      </c>
      <c r="F45" s="1">
        <v>170</v>
      </c>
      <c r="G45" s="1">
        <v>194.90908813476562</v>
      </c>
      <c r="H45" s="1">
        <v>0.94217503070831299</v>
      </c>
      <c r="I45" s="1">
        <v>183.63848876953125</v>
      </c>
      <c r="J45" s="1">
        <v>17.509243011474609</v>
      </c>
      <c r="K45" s="1">
        <v>175.051025390625</v>
      </c>
      <c r="L45" s="1">
        <v>0.3272835910320282</v>
      </c>
      <c r="M45" s="6">
        <v>57.291328430175781</v>
      </c>
    </row>
    <row r="46" spans="1:13" x14ac:dyDescent="0.25">
      <c r="A46" t="s">
        <v>101</v>
      </c>
      <c r="B46" s="5">
        <v>5</v>
      </c>
      <c r="C46" s="2">
        <v>12</v>
      </c>
      <c r="D46" s="2">
        <v>75</v>
      </c>
      <c r="E46" s="2">
        <v>52</v>
      </c>
      <c r="F46" s="2">
        <v>204.5</v>
      </c>
      <c r="G46" s="2">
        <v>228.51922607421875</v>
      </c>
      <c r="H46" s="2">
        <v>0.70789182186126709</v>
      </c>
      <c r="I46" s="2">
        <v>161.76689147949219</v>
      </c>
      <c r="J46" s="2">
        <v>22.433032989501953</v>
      </c>
      <c r="K46" s="2">
        <v>208.36956787109375</v>
      </c>
      <c r="L46" s="2">
        <v>0.4209674596786499</v>
      </c>
      <c r="M46" s="7">
        <v>87.716804504394531</v>
      </c>
    </row>
    <row r="47" spans="1:13" x14ac:dyDescent="0.25">
      <c r="A47" t="s">
        <v>102</v>
      </c>
      <c r="B47" s="4">
        <v>6</v>
      </c>
      <c r="C47" s="1">
        <v>12</v>
      </c>
      <c r="D47" s="1">
        <v>75</v>
      </c>
      <c r="E47" s="1">
        <v>62</v>
      </c>
      <c r="F47" s="1">
        <v>157.5</v>
      </c>
      <c r="G47" s="1">
        <v>217.8709716796875</v>
      </c>
      <c r="H47" s="1">
        <v>1.0754420757293701</v>
      </c>
      <c r="I47" s="1">
        <v>234.30758666992187</v>
      </c>
      <c r="J47" s="1">
        <v>29.75709342956543</v>
      </c>
      <c r="K47" s="1">
        <v>185.32142639160156</v>
      </c>
      <c r="L47" s="1">
        <v>0.62988364696502686</v>
      </c>
      <c r="M47" s="6">
        <v>116.73094177246094</v>
      </c>
    </row>
    <row r="48" spans="1:13" x14ac:dyDescent="0.25">
      <c r="A48" t="s">
        <v>103</v>
      </c>
      <c r="B48" s="5">
        <v>7</v>
      </c>
      <c r="C48" s="2">
        <v>12</v>
      </c>
      <c r="D48" s="2">
        <v>75</v>
      </c>
      <c r="E48" s="2">
        <v>58</v>
      </c>
      <c r="F48" s="2">
        <v>126.5</v>
      </c>
      <c r="G48" s="2">
        <v>279.37930297851562</v>
      </c>
      <c r="H48" s="2">
        <v>3.5052456855773926</v>
      </c>
      <c r="I48" s="2">
        <v>979.2930908203125</v>
      </c>
      <c r="J48" s="2">
        <v>128.58747863769531</v>
      </c>
      <c r="K48" s="2">
        <v>136.73077392578125</v>
      </c>
      <c r="L48" s="2">
        <v>0.45801207423210144</v>
      </c>
      <c r="M48" s="7">
        <v>62.624343872070313</v>
      </c>
    </row>
    <row r="52" spans="1:17" x14ac:dyDescent="0.25">
      <c r="A52" t="s">
        <v>104</v>
      </c>
      <c r="B52" s="9" t="s">
        <v>106</v>
      </c>
      <c r="C52" s="23" t="s">
        <v>107</v>
      </c>
      <c r="D52" s="23"/>
      <c r="E52" s="23"/>
      <c r="F52" s="23" t="s">
        <v>108</v>
      </c>
      <c r="G52" s="23"/>
      <c r="H52" s="23"/>
      <c r="J52" t="s">
        <v>109</v>
      </c>
      <c r="K52" s="9" t="s">
        <v>106</v>
      </c>
      <c r="L52" s="23" t="s">
        <v>107</v>
      </c>
      <c r="M52" s="23"/>
      <c r="N52" s="23"/>
      <c r="O52" s="23" t="s">
        <v>108</v>
      </c>
      <c r="P52" s="23"/>
      <c r="Q52" s="23"/>
    </row>
    <row r="53" spans="1:17" x14ac:dyDescent="0.25">
      <c r="B53" s="8">
        <v>0</v>
      </c>
      <c r="C53" s="1">
        <f>K2</f>
        <v>147.63636779785156</v>
      </c>
      <c r="D53" s="1">
        <f>K10</f>
        <v>139.26983642578125</v>
      </c>
      <c r="E53" s="1">
        <f>K18</f>
        <v>166.18965148925781</v>
      </c>
      <c r="F53" s="1">
        <f>K26</f>
        <v>121.68181610107422</v>
      </c>
      <c r="G53" s="1">
        <f>K34</f>
        <v>139.75</v>
      </c>
      <c r="H53" s="1">
        <f>K42</f>
        <v>152.53572082519531</v>
      </c>
      <c r="K53" s="8">
        <v>0</v>
      </c>
      <c r="L53">
        <f>C53/$C$62</f>
        <v>0.97751744539064844</v>
      </c>
      <c r="M53">
        <f t="shared" ref="M53:N59" si="0">D53/$C$62</f>
        <v>0.92212167471709017</v>
      </c>
      <c r="N53">
        <f t="shared" si="0"/>
        <v>1.1003608798922613</v>
      </c>
      <c r="O53">
        <f>F53/$F$62</f>
        <v>0.88182143704722371</v>
      </c>
      <c r="P53">
        <f t="shared" ref="P53:Q59" si="1">G53/$F$62</f>
        <v>1.0127605732395177</v>
      </c>
      <c r="Q53">
        <f t="shared" si="1"/>
        <v>1.1054179897132583</v>
      </c>
    </row>
    <row r="54" spans="1:17" x14ac:dyDescent="0.25">
      <c r="B54" s="8">
        <v>0.25</v>
      </c>
      <c r="C54" s="1">
        <f t="shared" ref="C54:C59" si="2">K3</f>
        <v>177.1851806640625</v>
      </c>
      <c r="D54" s="1">
        <f t="shared" ref="D54:D59" si="3">K11</f>
        <v>171.1851806640625</v>
      </c>
      <c r="E54" s="1">
        <f t="shared" ref="E54:E59" si="4">K19</f>
        <v>182.8709716796875</v>
      </c>
      <c r="F54" s="1">
        <f t="shared" ref="F54:F59" si="5">K27</f>
        <v>196.25</v>
      </c>
      <c r="G54" s="1">
        <f t="shared" ref="G54:G59" si="6">K35</f>
        <v>240.63636779785156</v>
      </c>
      <c r="H54" s="1">
        <f t="shared" ref="H54:H59" si="7">K43</f>
        <v>247.17778015136719</v>
      </c>
      <c r="K54" s="8">
        <v>0.25</v>
      </c>
      <c r="L54">
        <f t="shared" ref="L54:L59" si="8">C54/$C$62</f>
        <v>1.1731635487061567</v>
      </c>
      <c r="M54">
        <f t="shared" si="0"/>
        <v>1.1334368556167238</v>
      </c>
      <c r="N54">
        <f t="shared" si="0"/>
        <v>1.2108098278142216</v>
      </c>
      <c r="O54">
        <f t="shared" ref="O54:O59" si="9">F54/$F$62</f>
        <v>1.422212969576067</v>
      </c>
      <c r="P54">
        <f t="shared" si="1"/>
        <v>1.7438785387708593</v>
      </c>
      <c r="Q54">
        <f t="shared" si="1"/>
        <v>1.7912837947632925</v>
      </c>
    </row>
    <row r="55" spans="1:17" x14ac:dyDescent="0.25">
      <c r="B55" s="8">
        <v>1</v>
      </c>
      <c r="C55" s="1">
        <f t="shared" si="2"/>
        <v>185.5625</v>
      </c>
      <c r="D55" s="1">
        <f t="shared" si="3"/>
        <v>201.53703308105469</v>
      </c>
      <c r="E55" s="1">
        <f t="shared" si="4"/>
        <v>160.26666259765625</v>
      </c>
      <c r="F55" s="1">
        <f t="shared" si="5"/>
        <v>163.35714721679687</v>
      </c>
      <c r="G55" s="1">
        <f t="shared" si="6"/>
        <v>177.61764526367187</v>
      </c>
      <c r="H55" s="1">
        <f t="shared" si="7"/>
        <v>195.80435180664062</v>
      </c>
      <c r="K55" s="8">
        <v>1</v>
      </c>
      <c r="L55">
        <f t="shared" si="8"/>
        <v>1.2286307477346503</v>
      </c>
      <c r="M55">
        <f t="shared" si="0"/>
        <v>1.3343999765609924</v>
      </c>
      <c r="N55">
        <f t="shared" si="0"/>
        <v>1.0611440862474655</v>
      </c>
      <c r="O55">
        <f t="shared" si="9"/>
        <v>1.1838402723295562</v>
      </c>
      <c r="P55">
        <f t="shared" si="1"/>
        <v>1.287185318316205</v>
      </c>
      <c r="Q55">
        <f t="shared" si="1"/>
        <v>1.4189833815991812</v>
      </c>
    </row>
    <row r="56" spans="1:17" x14ac:dyDescent="0.25">
      <c r="B56" s="8">
        <v>4</v>
      </c>
      <c r="C56" s="1">
        <f t="shared" si="2"/>
        <v>147.66667175292969</v>
      </c>
      <c r="D56" s="1">
        <f t="shared" si="3"/>
        <v>172.92156982421875</v>
      </c>
      <c r="E56" s="1">
        <f t="shared" si="4"/>
        <v>145.66000366210937</v>
      </c>
      <c r="F56" s="1">
        <f t="shared" si="5"/>
        <v>181.13792419433594</v>
      </c>
      <c r="G56" s="1">
        <f t="shared" si="6"/>
        <v>175.07272338867187</v>
      </c>
      <c r="H56" s="1">
        <f t="shared" si="7"/>
        <v>175.051025390625</v>
      </c>
      <c r="K56" s="8">
        <v>4</v>
      </c>
      <c r="L56">
        <f t="shared" si="8"/>
        <v>0.97771809137777921</v>
      </c>
      <c r="M56">
        <f t="shared" si="0"/>
        <v>1.1449336888249479</v>
      </c>
      <c r="N56">
        <f t="shared" si="0"/>
        <v>0.96443171014838303</v>
      </c>
      <c r="O56">
        <f t="shared" si="9"/>
        <v>1.3126965863504256</v>
      </c>
      <c r="P56">
        <f t="shared" si="1"/>
        <v>1.268742409285974</v>
      </c>
      <c r="Q56">
        <f t="shared" si="1"/>
        <v>1.2685851650860447</v>
      </c>
    </row>
    <row r="57" spans="1:17" x14ac:dyDescent="0.25">
      <c r="B57" s="8">
        <v>8</v>
      </c>
      <c r="C57" s="1">
        <f t="shared" si="2"/>
        <v>158.03703308105469</v>
      </c>
      <c r="D57" s="1">
        <f t="shared" si="3"/>
        <v>183</v>
      </c>
      <c r="E57" s="1">
        <f t="shared" si="4"/>
        <v>167.62962341308594</v>
      </c>
      <c r="F57" s="1">
        <f t="shared" si="5"/>
        <v>131.46875</v>
      </c>
      <c r="G57" s="1">
        <f t="shared" si="6"/>
        <v>208.14285278320312</v>
      </c>
      <c r="H57" s="1">
        <f t="shared" si="7"/>
        <v>208.36956787109375</v>
      </c>
      <c r="K57" s="8">
        <v>8</v>
      </c>
      <c r="L57">
        <f t="shared" si="8"/>
        <v>1.0463814516626035</v>
      </c>
      <c r="M57">
        <f t="shared" si="0"/>
        <v>1.211664139227705</v>
      </c>
      <c r="N57">
        <f t="shared" si="0"/>
        <v>1.1098951003381481</v>
      </c>
      <c r="O57">
        <f t="shared" si="9"/>
        <v>0.9527468093959417</v>
      </c>
      <c r="P57">
        <f t="shared" si="1"/>
        <v>1.5083998203966036</v>
      </c>
      <c r="Q57">
        <f t="shared" si="1"/>
        <v>1.5100428121846119</v>
      </c>
    </row>
    <row r="58" spans="1:17" x14ac:dyDescent="0.25">
      <c r="B58" s="8">
        <v>16</v>
      </c>
      <c r="C58" s="1">
        <f t="shared" si="2"/>
        <v>176.94444274902344</v>
      </c>
      <c r="D58" s="1">
        <f t="shared" si="3"/>
        <v>155.40350341796875</v>
      </c>
      <c r="E58" s="1">
        <f t="shared" si="4"/>
        <v>164.80000305175781</v>
      </c>
      <c r="F58" s="1">
        <f t="shared" si="5"/>
        <v>171.36666870117187</v>
      </c>
      <c r="G58" s="1">
        <f t="shared" si="6"/>
        <v>154.34616088867187</v>
      </c>
      <c r="H58" s="1">
        <f t="shared" si="7"/>
        <v>185.32142639160156</v>
      </c>
      <c r="K58" s="8">
        <v>24</v>
      </c>
      <c r="L58">
        <f t="shared" si="8"/>
        <v>1.1715695951618657</v>
      </c>
      <c r="M58">
        <f t="shared" si="0"/>
        <v>1.0289445475513814</v>
      </c>
      <c r="N58">
        <f t="shared" si="0"/>
        <v>1.0911598570624659</v>
      </c>
      <c r="O58">
        <f t="shared" si="9"/>
        <v>1.241884834547015</v>
      </c>
      <c r="P58">
        <f t="shared" si="1"/>
        <v>1.1185381494020048</v>
      </c>
      <c r="Q58">
        <f t="shared" si="1"/>
        <v>1.3430141969654632</v>
      </c>
    </row>
    <row r="59" spans="1:17" x14ac:dyDescent="0.25">
      <c r="B59" s="8">
        <v>24</v>
      </c>
      <c r="C59" s="1">
        <f t="shared" si="2"/>
        <v>159.80952453613281</v>
      </c>
      <c r="D59" s="1">
        <f t="shared" si="3"/>
        <v>145.26153564453125</v>
      </c>
      <c r="E59" s="1">
        <f t="shared" si="4"/>
        <v>156.56922912597656</v>
      </c>
      <c r="F59" s="1">
        <f t="shared" si="5"/>
        <v>154.31817626953125</v>
      </c>
      <c r="G59" s="1">
        <f t="shared" si="6"/>
        <v>147.85246276855469</v>
      </c>
      <c r="H59" s="1">
        <f t="shared" si="7"/>
        <v>136.73077392578125</v>
      </c>
      <c r="K59" s="8">
        <v>48</v>
      </c>
      <c r="L59">
        <f t="shared" si="8"/>
        <v>1.0581173223358586</v>
      </c>
      <c r="M59">
        <f t="shared" si="0"/>
        <v>0.96179340737500285</v>
      </c>
      <c r="N59">
        <f t="shared" si="0"/>
        <v>1.0366629521227961</v>
      </c>
      <c r="O59">
        <f t="shared" si="9"/>
        <v>1.1183353464043464</v>
      </c>
      <c r="P59">
        <f t="shared" si="1"/>
        <v>1.0714786758379671</v>
      </c>
      <c r="Q59">
        <f t="shared" si="1"/>
        <v>0.99088040773207242</v>
      </c>
    </row>
    <row r="61" spans="1:17" x14ac:dyDescent="0.25">
      <c r="C61" s="23" t="s">
        <v>107</v>
      </c>
      <c r="D61" s="23"/>
      <c r="E61" s="23"/>
      <c r="F61" s="23" t="s">
        <v>108</v>
      </c>
      <c r="G61" s="23"/>
      <c r="H61" s="23"/>
      <c r="J61" t="s">
        <v>110</v>
      </c>
      <c r="K61" s="9" t="s">
        <v>106</v>
      </c>
      <c r="L61" s="23" t="s">
        <v>107</v>
      </c>
      <c r="M61" s="23"/>
      <c r="N61" s="23"/>
      <c r="O61" s="23" t="s">
        <v>108</v>
      </c>
      <c r="P61" s="23"/>
      <c r="Q61" s="23"/>
    </row>
    <row r="62" spans="1:17" x14ac:dyDescent="0.25">
      <c r="A62" t="s">
        <v>105</v>
      </c>
      <c r="C62">
        <f>AVERAGE(C53:E53)</f>
        <v>151.03195190429688</v>
      </c>
      <c r="F62">
        <f>AVERAGE(F53:H53)</f>
        <v>137.98917897542319</v>
      </c>
      <c r="K62" s="8">
        <v>0</v>
      </c>
      <c r="L62">
        <f>C53/MAX($C$53:$C$59)</f>
        <v>0.79561531989411416</v>
      </c>
      <c r="M62">
        <f>D53/MAX(D$53:D$59)</f>
        <v>0.69103843743581039</v>
      </c>
      <c r="N62">
        <f>E53/MAX(E$53:E$59)</f>
        <v>0.90878092877611927</v>
      </c>
      <c r="O62">
        <f t="shared" ref="O62:Q68" si="10">F53/MAX(F$53:F$59)</f>
        <v>0.62003473172521895</v>
      </c>
      <c r="P62">
        <f t="shared" si="10"/>
        <v>0.58075178444098718</v>
      </c>
      <c r="Q62">
        <f t="shared" si="10"/>
        <v>0.61710935639839959</v>
      </c>
    </row>
    <row r="63" spans="1:17" x14ac:dyDescent="0.25">
      <c r="K63" s="8">
        <v>0.25</v>
      </c>
      <c r="L63">
        <f t="shared" ref="L63:L68" si="11">C54/MAX($C$53:$C$59)</f>
        <v>0.9548544596244527</v>
      </c>
      <c r="M63">
        <f t="shared" ref="M63:N68" si="12">D54/MAX(D$53:D$59)</f>
        <v>0.84939813813382281</v>
      </c>
      <c r="N63">
        <f t="shared" si="12"/>
        <v>1</v>
      </c>
      <c r="O63">
        <f t="shared" si="10"/>
        <v>1</v>
      </c>
      <c r="P63">
        <f t="shared" si="10"/>
        <v>1</v>
      </c>
      <c r="Q63">
        <f t="shared" si="10"/>
        <v>1</v>
      </c>
    </row>
    <row r="64" spans="1:17" x14ac:dyDescent="0.25">
      <c r="A64" t="s">
        <v>121</v>
      </c>
      <c r="C64" s="20">
        <f>STDEV(C53:E53)/ AVERAGE(C53:E53)</f>
        <v>9.1221721709749876E-2</v>
      </c>
      <c r="F64" s="20">
        <f>STDEV(F53:H53)/ AVERAGE(F53:H53)</f>
        <v>0.11234312957668807</v>
      </c>
      <c r="K64" s="8">
        <v>1</v>
      </c>
      <c r="L64">
        <f t="shared" si="11"/>
        <v>1</v>
      </c>
      <c r="M64">
        <f t="shared" si="12"/>
        <v>1</v>
      </c>
      <c r="N64">
        <f t="shared" si="12"/>
        <v>0.87639203272991606</v>
      </c>
      <c r="O64">
        <f t="shared" si="10"/>
        <v>0.83239310683718148</v>
      </c>
      <c r="P64">
        <f t="shared" si="10"/>
        <v>0.73811638236195842</v>
      </c>
      <c r="Q64">
        <f t="shared" si="10"/>
        <v>0.79216000599541592</v>
      </c>
    </row>
    <row r="65" spans="1:17" x14ac:dyDescent="0.25">
      <c r="C65" s="20">
        <f t="shared" ref="C65:C70" si="13">STDEV(C54:E54)/ AVERAGE(C54:E54)</f>
        <v>3.2999688520824265E-2</v>
      </c>
      <c r="F65" s="20">
        <f t="shared" ref="F65:F70" si="14">STDEV(F54:H54)/ AVERAGE(F54:H54)</f>
        <v>0.12151727970255473</v>
      </c>
      <c r="K65" s="8">
        <v>4</v>
      </c>
      <c r="L65">
        <f t="shared" si="11"/>
        <v>0.79577862851023073</v>
      </c>
      <c r="M65">
        <f t="shared" si="12"/>
        <v>0.85801387060547185</v>
      </c>
      <c r="N65">
        <f t="shared" si="12"/>
        <v>0.79651790726657268</v>
      </c>
      <c r="O65">
        <f t="shared" si="10"/>
        <v>0.92299579207304938</v>
      </c>
      <c r="P65">
        <f t="shared" si="10"/>
        <v>0.72754058329098059</v>
      </c>
      <c r="Q65">
        <f t="shared" si="10"/>
        <v>0.70819887322973341</v>
      </c>
    </row>
    <row r="66" spans="1:17" x14ac:dyDescent="0.25">
      <c r="C66" s="20">
        <f t="shared" si="13"/>
        <v>0.1140546563479226</v>
      </c>
      <c r="F66" s="20">
        <f t="shared" si="14"/>
        <v>9.0892937202840099E-2</v>
      </c>
      <c r="K66" s="8">
        <v>8</v>
      </c>
      <c r="L66">
        <f t="shared" si="11"/>
        <v>0.85166471178742842</v>
      </c>
      <c r="M66">
        <f t="shared" si="12"/>
        <v>0.90802170302070784</v>
      </c>
      <c r="N66">
        <f t="shared" si="12"/>
        <v>0.91665517973351207</v>
      </c>
      <c r="O66">
        <f t="shared" si="10"/>
        <v>0.66990445859872616</v>
      </c>
      <c r="P66">
        <f t="shared" si="10"/>
        <v>0.86496839479415322</v>
      </c>
      <c r="Q66">
        <f t="shared" si="10"/>
        <v>0.84299473740516651</v>
      </c>
    </row>
    <row r="67" spans="1:17" x14ac:dyDescent="0.25">
      <c r="C67" s="20">
        <f t="shared" si="13"/>
        <v>9.7759268681137546E-2</v>
      </c>
      <c r="F67" s="20">
        <f t="shared" si="14"/>
        <v>1.9809592587467284E-2</v>
      </c>
      <c r="K67" s="8">
        <v>24</v>
      </c>
      <c r="L67">
        <f t="shared" si="11"/>
        <v>0.95355711821636069</v>
      </c>
      <c r="M67">
        <f t="shared" si="12"/>
        <v>0.77109155097796922</v>
      </c>
      <c r="N67">
        <f t="shared" si="12"/>
        <v>0.90118186357328289</v>
      </c>
      <c r="O67">
        <f t="shared" si="10"/>
        <v>0.87320595516520705</v>
      </c>
      <c r="P67">
        <f t="shared" si="10"/>
        <v>0.64140828878505829</v>
      </c>
      <c r="Q67">
        <f t="shared" si="10"/>
        <v>0.74974953767330577</v>
      </c>
    </row>
    <row r="68" spans="1:17" x14ac:dyDescent="0.25">
      <c r="C68" s="20">
        <f t="shared" si="13"/>
        <v>7.4267290671198874E-2</v>
      </c>
      <c r="F68" s="20">
        <f t="shared" si="14"/>
        <v>0.24270946624709347</v>
      </c>
      <c r="K68" s="8">
        <v>48</v>
      </c>
      <c r="L68">
        <f t="shared" si="11"/>
        <v>0.86121670346181378</v>
      </c>
      <c r="M68">
        <f t="shared" si="12"/>
        <v>0.72076845343907381</v>
      </c>
      <c r="N68">
        <f t="shared" si="12"/>
        <v>0.85617322250695727</v>
      </c>
      <c r="O68">
        <f t="shared" si="10"/>
        <v>0.78633465615047771</v>
      </c>
      <c r="P68">
        <f t="shared" si="10"/>
        <v>0.61442276627429515</v>
      </c>
      <c r="Q68">
        <f t="shared" si="10"/>
        <v>0.55316773960041965</v>
      </c>
    </row>
    <row r="69" spans="1:17" x14ac:dyDescent="0.25">
      <c r="C69" s="20">
        <f t="shared" si="13"/>
        <v>6.5169589858706439E-2</v>
      </c>
      <c r="F69" s="20">
        <f t="shared" si="14"/>
        <v>9.1067660099611397E-2</v>
      </c>
    </row>
    <row r="70" spans="1:17" x14ac:dyDescent="0.25">
      <c r="C70" s="20">
        <f t="shared" si="13"/>
        <v>4.963414613080358E-2</v>
      </c>
      <c r="F70" s="20">
        <f t="shared" si="14"/>
        <v>6.0805164838819953E-2</v>
      </c>
      <c r="J70" t="s">
        <v>111</v>
      </c>
      <c r="K70" s="14" t="s">
        <v>106</v>
      </c>
      <c r="L70" s="23" t="s">
        <v>107</v>
      </c>
      <c r="M70" s="23"/>
      <c r="N70" s="23"/>
      <c r="O70" s="23" t="s">
        <v>108</v>
      </c>
      <c r="P70" s="23"/>
      <c r="Q70" s="23"/>
    </row>
    <row r="71" spans="1:17" x14ac:dyDescent="0.25">
      <c r="C71" s="20"/>
      <c r="K71" s="8">
        <v>0</v>
      </c>
      <c r="L71">
        <f>C53/$C$80</f>
        <v>0.6474672071637847</v>
      </c>
      <c r="M71">
        <f t="shared" ref="M71:Q77" si="15">D53/$C$80</f>
        <v>0.61077533522244998</v>
      </c>
      <c r="N71">
        <f t="shared" si="15"/>
        <v>0.72883362761000081</v>
      </c>
      <c r="O71">
        <f t="shared" si="15"/>
        <v>0.53364212902781982</v>
      </c>
      <c r="P71">
        <f t="shared" si="15"/>
        <v>0.61288111832331094</v>
      </c>
      <c r="Q71">
        <f t="shared" si="15"/>
        <v>0.6689535825659968</v>
      </c>
    </row>
    <row r="72" spans="1:17" x14ac:dyDescent="0.25">
      <c r="A72" t="s">
        <v>122</v>
      </c>
      <c r="C72" s="21">
        <f>AVERAGE(C53:E53)</f>
        <v>151.03195190429688</v>
      </c>
      <c r="F72" s="21">
        <f>AVERAGE(F53:H53)</f>
        <v>137.98917897542319</v>
      </c>
      <c r="K72" s="8">
        <v>0.25</v>
      </c>
      <c r="L72">
        <f t="shared" ref="L72:L77" si="16">C54/$C$80</f>
        <v>0.7770551103807406</v>
      </c>
      <c r="M72">
        <f t="shared" si="15"/>
        <v>0.75074178866381858</v>
      </c>
      <c r="N72">
        <f t="shared" si="15"/>
        <v>0.80199045174896166</v>
      </c>
      <c r="O72">
        <f t="shared" si="15"/>
        <v>0.86066489782432742</v>
      </c>
      <c r="P72">
        <f t="shared" si="15"/>
        <v>1.0553236937760775</v>
      </c>
      <c r="Q72">
        <f t="shared" si="15"/>
        <v>1.0840114083995951</v>
      </c>
    </row>
    <row r="73" spans="1:17" x14ac:dyDescent="0.25">
      <c r="C73" s="21">
        <f t="shared" ref="C73:C78" si="17">AVERAGE(C54:E54)</f>
        <v>177.0804443359375</v>
      </c>
      <c r="F73" s="21">
        <f t="shared" ref="F73:F78" si="18">AVERAGE(F54:H54)</f>
        <v>228.02138264973959</v>
      </c>
      <c r="K73" s="8">
        <v>1</v>
      </c>
      <c r="L73">
        <f t="shared" si="16"/>
        <v>0.81379429351605992</v>
      </c>
      <c r="M73">
        <f t="shared" si="15"/>
        <v>0.88385146488929445</v>
      </c>
      <c r="N73">
        <f t="shared" si="15"/>
        <v>0.70285804223825621</v>
      </c>
      <c r="O73">
        <f t="shared" si="15"/>
        <v>0.71641152824569732</v>
      </c>
      <c r="P73">
        <f t="shared" si="15"/>
        <v>0.77895170707085759</v>
      </c>
      <c r="Q73">
        <f t="shared" si="15"/>
        <v>0.85871048377692238</v>
      </c>
    </row>
    <row r="74" spans="1:17" x14ac:dyDescent="0.25">
      <c r="C74" s="21">
        <f t="shared" si="17"/>
        <v>182.45539855957031</v>
      </c>
      <c r="F74" s="21">
        <f t="shared" si="18"/>
        <v>178.92638142903647</v>
      </c>
      <c r="K74" s="8">
        <v>4</v>
      </c>
      <c r="L74">
        <f t="shared" si="16"/>
        <v>0.64760010678366231</v>
      </c>
      <c r="M74">
        <f t="shared" si="15"/>
        <v>0.75835681642997976</v>
      </c>
      <c r="N74">
        <f t="shared" si="15"/>
        <v>0.63879975627485619</v>
      </c>
      <c r="O74">
        <f t="shared" si="15"/>
        <v>0.79439007907683523</v>
      </c>
      <c r="P74">
        <f t="shared" si="15"/>
        <v>0.76779081573063956</v>
      </c>
      <c r="Q74">
        <f t="shared" si="15"/>
        <v>0.76769565799676953</v>
      </c>
    </row>
    <row r="75" spans="1:17" x14ac:dyDescent="0.25">
      <c r="C75" s="21">
        <f t="shared" si="17"/>
        <v>155.41608174641928</v>
      </c>
      <c r="F75" s="21">
        <f t="shared" si="18"/>
        <v>177.08722432454428</v>
      </c>
      <c r="K75" s="8">
        <v>8</v>
      </c>
      <c r="L75">
        <f t="shared" si="16"/>
        <v>0.69307988244160912</v>
      </c>
      <c r="M75">
        <f t="shared" si="15"/>
        <v>0.80255631236612446</v>
      </c>
      <c r="N75">
        <f t="shared" si="15"/>
        <v>0.7351487016925049</v>
      </c>
      <c r="O75">
        <f t="shared" si="15"/>
        <v>0.57656325241193407</v>
      </c>
      <c r="P75">
        <f t="shared" si="15"/>
        <v>0.91282164139373023</v>
      </c>
      <c r="Q75">
        <f t="shared" si="15"/>
        <v>0.91381591256802119</v>
      </c>
    </row>
    <row r="76" spans="1:17" x14ac:dyDescent="0.25">
      <c r="C76" s="21">
        <f t="shared" si="17"/>
        <v>169.55555216471353</v>
      </c>
      <c r="F76" s="21">
        <f t="shared" si="18"/>
        <v>182.66039021809897</v>
      </c>
      <c r="K76" s="8">
        <v>16</v>
      </c>
      <c r="L76">
        <f t="shared" si="16"/>
        <v>0.77599934134609339</v>
      </c>
      <c r="M76">
        <f t="shared" si="15"/>
        <v>0.68153039689563621</v>
      </c>
      <c r="N76">
        <f t="shared" si="15"/>
        <v>0.72273924987510818</v>
      </c>
      <c r="O76">
        <f t="shared" si="15"/>
        <v>0.75153771418185711</v>
      </c>
      <c r="P76">
        <f t="shared" si="15"/>
        <v>0.67689336453924065</v>
      </c>
      <c r="Q76">
        <f t="shared" si="15"/>
        <v>0.81273705228018533</v>
      </c>
    </row>
    <row r="77" spans="1:17" x14ac:dyDescent="0.25">
      <c r="C77" s="21">
        <f t="shared" si="17"/>
        <v>165.71598307291666</v>
      </c>
      <c r="F77" s="21">
        <f t="shared" si="18"/>
        <v>170.34475199381509</v>
      </c>
      <c r="K77" s="8">
        <v>24</v>
      </c>
      <c r="L77">
        <f t="shared" si="16"/>
        <v>0.70085323875793681</v>
      </c>
      <c r="M77">
        <f t="shared" si="15"/>
        <v>0.63705225341811667</v>
      </c>
      <c r="N77">
        <f t="shared" si="15"/>
        <v>0.68664274949371884</v>
      </c>
      <c r="O77">
        <f t="shared" si="15"/>
        <v>0.67677063649147851</v>
      </c>
      <c r="P77">
        <f t="shared" si="15"/>
        <v>0.64841490324470474</v>
      </c>
      <c r="Q77">
        <f t="shared" si="15"/>
        <v>0.59964014048547132</v>
      </c>
    </row>
    <row r="78" spans="1:17" x14ac:dyDescent="0.25">
      <c r="C78" s="21">
        <f t="shared" si="17"/>
        <v>153.88009643554687</v>
      </c>
      <c r="F78" s="21">
        <f t="shared" si="18"/>
        <v>146.30047098795572</v>
      </c>
    </row>
    <row r="79" spans="1:17" x14ac:dyDescent="0.25">
      <c r="C79" s="21"/>
    </row>
    <row r="80" spans="1:17" x14ac:dyDescent="0.25">
      <c r="A80" t="s">
        <v>123</v>
      </c>
      <c r="C80" s="22">
        <f>MAX(C72:F78)</f>
        <v>228.02138264973959</v>
      </c>
    </row>
  </sheetData>
  <mergeCells count="10">
    <mergeCell ref="L70:N70"/>
    <mergeCell ref="O70:Q70"/>
    <mergeCell ref="C52:E52"/>
    <mergeCell ref="F52:H52"/>
    <mergeCell ref="L52:N52"/>
    <mergeCell ref="O52:Q52"/>
    <mergeCell ref="L61:N61"/>
    <mergeCell ref="O61:Q61"/>
    <mergeCell ref="C61:E61"/>
    <mergeCell ref="F61:H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Coversheet</vt:lpstr>
      <vt:lpstr>Placement-A+Primary-PMAI</vt:lpstr>
      <vt:lpstr>p-p38 (36)</vt:lpstr>
      <vt:lpstr>pErk (38)</vt:lpstr>
      <vt:lpstr>pIkB (67)</vt:lpstr>
      <vt:lpstr>pJnk (34)</vt:lpstr>
      <vt:lpstr>pAkt (75)</vt:lpstr>
    </vt:vector>
  </TitlesOfParts>
  <Company>Yale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E Fong</dc:creator>
  <cp:lastModifiedBy>Linda E Fong</cp:lastModifiedBy>
  <dcterms:created xsi:type="dcterms:W3CDTF">2015-01-14T20:22:36Z</dcterms:created>
  <dcterms:modified xsi:type="dcterms:W3CDTF">2017-02-28T21:12:43Z</dcterms:modified>
</cp:coreProperties>
</file>