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nda E Fong.LindaEFong-PC\Dropbox\Signaling in Latency manuscript\revision\Fong et al. Time Course Data\S2 Dataset\"/>
    </mc:Choice>
  </mc:AlternateContent>
  <bookViews>
    <workbookView xWindow="0" yWindow="60" windowWidth="28800" windowHeight="11760"/>
  </bookViews>
  <sheets>
    <sheet name="Coversheet" sheetId="9" r:id="rId1"/>
    <sheet name="Plate Placement" sheetId="2" r:id="rId2"/>
    <sheet name="p38 (36)" sheetId="4" r:id="rId3"/>
    <sheet name="pErk (38)" sheetId="5" r:id="rId4"/>
    <sheet name="pIkB (67)" sheetId="6" r:id="rId5"/>
    <sheet name="pJnk (34)" sheetId="7" r:id="rId6"/>
    <sheet name="pAkt (75)" sheetId="8" r:id="rId7"/>
  </sheets>
  <calcPr calcId="152511"/>
</workbook>
</file>

<file path=xl/calcChain.xml><?xml version="1.0" encoding="utf-8"?>
<calcChain xmlns="http://schemas.openxmlformats.org/spreadsheetml/2006/main">
  <c r="F78" i="8" l="1"/>
  <c r="C78" i="8"/>
  <c r="F77" i="8"/>
  <c r="C77" i="8"/>
  <c r="F76" i="8"/>
  <c r="C76" i="8"/>
  <c r="F75" i="8"/>
  <c r="C75" i="8"/>
  <c r="F74" i="8"/>
  <c r="C74" i="8"/>
  <c r="F73" i="8"/>
  <c r="C73" i="8"/>
  <c r="F72" i="8"/>
  <c r="C72" i="8"/>
  <c r="C80" i="8" s="1"/>
  <c r="F70" i="8"/>
  <c r="C70" i="8"/>
  <c r="F78" i="7"/>
  <c r="C78" i="7"/>
  <c r="F77" i="7"/>
  <c r="C77" i="7"/>
  <c r="F76" i="7"/>
  <c r="C76" i="7"/>
  <c r="F75" i="7"/>
  <c r="C75" i="7"/>
  <c r="F74" i="7"/>
  <c r="C74" i="7"/>
  <c r="F73" i="7"/>
  <c r="C73" i="7"/>
  <c r="F72" i="7"/>
  <c r="C72" i="7"/>
  <c r="C80" i="7" s="1"/>
  <c r="F70" i="7"/>
  <c r="C70" i="7"/>
  <c r="F78" i="6"/>
  <c r="C78" i="6"/>
  <c r="F77" i="6"/>
  <c r="C77" i="6"/>
  <c r="F76" i="6"/>
  <c r="C76" i="6"/>
  <c r="F75" i="6"/>
  <c r="C75" i="6"/>
  <c r="F74" i="6"/>
  <c r="C74" i="6"/>
  <c r="F73" i="6"/>
  <c r="C73" i="6"/>
  <c r="F72" i="6"/>
  <c r="C72" i="6"/>
  <c r="C80" i="6" s="1"/>
  <c r="F70" i="6"/>
  <c r="C70" i="6"/>
  <c r="F78" i="5"/>
  <c r="C78" i="5"/>
  <c r="F77" i="5"/>
  <c r="C77" i="5"/>
  <c r="F76" i="5"/>
  <c r="C76" i="5"/>
  <c r="F75" i="5"/>
  <c r="C75" i="5"/>
  <c r="F74" i="5"/>
  <c r="C74" i="5"/>
  <c r="F73" i="5"/>
  <c r="C73" i="5"/>
  <c r="F72" i="5"/>
  <c r="C72" i="5"/>
  <c r="C80" i="5" s="1"/>
  <c r="F70" i="5"/>
  <c r="C70" i="5"/>
  <c r="F78" i="4"/>
  <c r="C78" i="4"/>
  <c r="F77" i="4"/>
  <c r="C77" i="4"/>
  <c r="F76" i="4"/>
  <c r="C76" i="4"/>
  <c r="F75" i="4"/>
  <c r="C75" i="4"/>
  <c r="F74" i="4"/>
  <c r="C74" i="4"/>
  <c r="F73" i="4"/>
  <c r="C73" i="4"/>
  <c r="F72" i="4"/>
  <c r="C72" i="4"/>
  <c r="C80" i="4" s="1"/>
  <c r="F70" i="4"/>
  <c r="C70" i="4"/>
  <c r="L77" i="8" l="1"/>
  <c r="L76" i="8"/>
  <c r="L75" i="8"/>
  <c r="L74" i="8"/>
  <c r="L73" i="8"/>
  <c r="L72" i="8"/>
  <c r="L71" i="8"/>
  <c r="Q77" i="8"/>
  <c r="Q76" i="8"/>
  <c r="Q75" i="8"/>
  <c r="Q74" i="8"/>
  <c r="Q73" i="8"/>
  <c r="Q72" i="8"/>
  <c r="Q71" i="8"/>
  <c r="O76" i="8"/>
  <c r="O74" i="8"/>
  <c r="O72" i="8"/>
  <c r="P77" i="8"/>
  <c r="P76" i="8"/>
  <c r="P75" i="8"/>
  <c r="P74" i="8"/>
  <c r="P73" i="8"/>
  <c r="P72" i="8"/>
  <c r="P71" i="8"/>
  <c r="O77" i="8"/>
  <c r="O75" i="8"/>
  <c r="O73" i="8"/>
  <c r="N77" i="8"/>
  <c r="N76" i="8"/>
  <c r="N75" i="8"/>
  <c r="N74" i="8"/>
  <c r="N73" i="8"/>
  <c r="N72" i="8"/>
  <c r="N71" i="8"/>
  <c r="O71" i="8"/>
  <c r="M77" i="8"/>
  <c r="M76" i="8"/>
  <c r="M75" i="8"/>
  <c r="M74" i="8"/>
  <c r="M73" i="8"/>
  <c r="M72" i="8"/>
  <c r="M71" i="8"/>
  <c r="L77" i="7"/>
  <c r="L76" i="7"/>
  <c r="L75" i="7"/>
  <c r="L74" i="7"/>
  <c r="L73" i="7"/>
  <c r="L72" i="7"/>
  <c r="L71" i="7"/>
  <c r="Q75" i="7"/>
  <c r="P77" i="7"/>
  <c r="P76" i="7"/>
  <c r="P75" i="7"/>
  <c r="P74" i="7"/>
  <c r="P73" i="7"/>
  <c r="P72" i="7"/>
  <c r="P71" i="7"/>
  <c r="N77" i="7"/>
  <c r="N74" i="7"/>
  <c r="N72" i="7"/>
  <c r="M76" i="7"/>
  <c r="M75" i="7"/>
  <c r="M73" i="7"/>
  <c r="M71" i="7"/>
  <c r="Q77" i="7"/>
  <c r="Q73" i="7"/>
  <c r="Q71" i="7"/>
  <c r="O77" i="7"/>
  <c r="O76" i="7"/>
  <c r="O75" i="7"/>
  <c r="O74" i="7"/>
  <c r="O73" i="7"/>
  <c r="O72" i="7"/>
  <c r="O71" i="7"/>
  <c r="N76" i="7"/>
  <c r="N75" i="7"/>
  <c r="N73" i="7"/>
  <c r="N71" i="7"/>
  <c r="M77" i="7"/>
  <c r="M74" i="7"/>
  <c r="M72" i="7"/>
  <c r="Q76" i="7"/>
  <c r="Q74" i="7"/>
  <c r="Q72" i="7"/>
  <c r="L77" i="6"/>
  <c r="L76" i="6"/>
  <c r="L75" i="6"/>
  <c r="L74" i="6"/>
  <c r="L73" i="6"/>
  <c r="L72" i="6"/>
  <c r="L71" i="6"/>
  <c r="O73" i="6"/>
  <c r="Q77" i="6"/>
  <c r="Q76" i="6"/>
  <c r="Q75" i="6"/>
  <c r="Q74" i="6"/>
  <c r="Q73" i="6"/>
  <c r="Q72" i="6"/>
  <c r="Q71" i="6"/>
  <c r="O76" i="6"/>
  <c r="O74" i="6"/>
  <c r="P77" i="6"/>
  <c r="P76" i="6"/>
  <c r="P75" i="6"/>
  <c r="P74" i="6"/>
  <c r="P73" i="6"/>
  <c r="P72" i="6"/>
  <c r="P71" i="6"/>
  <c r="O77" i="6"/>
  <c r="O75" i="6"/>
  <c r="O71" i="6"/>
  <c r="N77" i="6"/>
  <c r="N76" i="6"/>
  <c r="N75" i="6"/>
  <c r="N74" i="6"/>
  <c r="N73" i="6"/>
  <c r="N72" i="6"/>
  <c r="N71" i="6"/>
  <c r="M71" i="6"/>
  <c r="O72" i="6"/>
  <c r="M77" i="6"/>
  <c r="M76" i="6"/>
  <c r="M75" i="6"/>
  <c r="M74" i="6"/>
  <c r="M73" i="6"/>
  <c r="M72" i="6"/>
  <c r="L77" i="5"/>
  <c r="L76" i="5"/>
  <c r="L75" i="5"/>
  <c r="L74" i="5"/>
  <c r="L73" i="5"/>
  <c r="L72" i="5"/>
  <c r="L71" i="5"/>
  <c r="Q77" i="5"/>
  <c r="Q76" i="5"/>
  <c r="Q75" i="5"/>
  <c r="Q74" i="5"/>
  <c r="Q73" i="5"/>
  <c r="Q72" i="5"/>
  <c r="Q71" i="5"/>
  <c r="N75" i="5"/>
  <c r="N73" i="5"/>
  <c r="M77" i="5"/>
  <c r="M73" i="5"/>
  <c r="P77" i="5"/>
  <c r="P76" i="5"/>
  <c r="P75" i="5"/>
  <c r="P74" i="5"/>
  <c r="P73" i="5"/>
  <c r="P72" i="5"/>
  <c r="P71" i="5"/>
  <c r="N76" i="5"/>
  <c r="N72" i="5"/>
  <c r="M75" i="5"/>
  <c r="M72" i="5"/>
  <c r="O77" i="5"/>
  <c r="O76" i="5"/>
  <c r="O75" i="5"/>
  <c r="O74" i="5"/>
  <c r="O73" i="5"/>
  <c r="O72" i="5"/>
  <c r="O71" i="5"/>
  <c r="N77" i="5"/>
  <c r="N74" i="5"/>
  <c r="N71" i="5"/>
  <c r="M76" i="5"/>
  <c r="M74" i="5"/>
  <c r="M71" i="5"/>
  <c r="L77" i="4"/>
  <c r="L76" i="4"/>
  <c r="L75" i="4"/>
  <c r="L74" i="4"/>
  <c r="L73" i="4"/>
  <c r="L72" i="4"/>
  <c r="L71" i="4"/>
  <c r="Q77" i="4"/>
  <c r="Q76" i="4"/>
  <c r="Q75" i="4"/>
  <c r="Q74" i="4"/>
  <c r="Q73" i="4"/>
  <c r="Q72" i="4"/>
  <c r="Q71" i="4"/>
  <c r="N75" i="4"/>
  <c r="N74" i="4"/>
  <c r="N71" i="4"/>
  <c r="M75" i="4"/>
  <c r="M72" i="4"/>
  <c r="P77" i="4"/>
  <c r="P76" i="4"/>
  <c r="P75" i="4"/>
  <c r="P74" i="4"/>
  <c r="P73" i="4"/>
  <c r="P72" i="4"/>
  <c r="P71" i="4"/>
  <c r="N76" i="4"/>
  <c r="N73" i="4"/>
  <c r="M77" i="4"/>
  <c r="M73" i="4"/>
  <c r="O77" i="4"/>
  <c r="O76" i="4"/>
  <c r="O75" i="4"/>
  <c r="O74" i="4"/>
  <c r="O73" i="4"/>
  <c r="O72" i="4"/>
  <c r="O71" i="4"/>
  <c r="N77" i="4"/>
  <c r="N72" i="4"/>
  <c r="M76" i="4"/>
  <c r="M74" i="4"/>
  <c r="M71" i="4"/>
  <c r="F69" i="8"/>
  <c r="C69" i="8"/>
  <c r="F68" i="8"/>
  <c r="C68" i="8"/>
  <c r="F67" i="8"/>
  <c r="C67" i="8"/>
  <c r="F66" i="8"/>
  <c r="C66" i="8"/>
  <c r="F65" i="8"/>
  <c r="C65" i="8"/>
  <c r="F64" i="8"/>
  <c r="C64" i="8"/>
  <c r="F62" i="8"/>
  <c r="C62" i="8"/>
  <c r="F69" i="7"/>
  <c r="C69" i="7"/>
  <c r="F68" i="7"/>
  <c r="C68" i="7"/>
  <c r="F67" i="7"/>
  <c r="C67" i="7"/>
  <c r="F66" i="7"/>
  <c r="C66" i="7"/>
  <c r="F65" i="7"/>
  <c r="C65" i="7"/>
  <c r="F64" i="7"/>
  <c r="C64" i="7"/>
  <c r="F62" i="7"/>
  <c r="C62" i="7"/>
  <c r="F69" i="6"/>
  <c r="C69" i="6"/>
  <c r="F68" i="6"/>
  <c r="C68" i="6"/>
  <c r="F67" i="6"/>
  <c r="C67" i="6"/>
  <c r="F66" i="6"/>
  <c r="C66" i="6"/>
  <c r="F65" i="6"/>
  <c r="C65" i="6"/>
  <c r="F64" i="6"/>
  <c r="C64" i="6"/>
  <c r="F62" i="6"/>
  <c r="C62" i="6"/>
  <c r="F69" i="5"/>
  <c r="C69" i="5"/>
  <c r="F68" i="5"/>
  <c r="C68" i="5"/>
  <c r="F67" i="5"/>
  <c r="C67" i="5"/>
  <c r="F66" i="5"/>
  <c r="C66" i="5"/>
  <c r="F65" i="5"/>
  <c r="C65" i="5"/>
  <c r="F64" i="5"/>
  <c r="C64" i="5"/>
  <c r="F62" i="5"/>
  <c r="C62" i="5"/>
  <c r="F69" i="4"/>
  <c r="C69" i="4"/>
  <c r="F68" i="4"/>
  <c r="C68" i="4"/>
  <c r="F67" i="4"/>
  <c r="C67" i="4"/>
  <c r="F66" i="4"/>
  <c r="C66" i="4"/>
  <c r="F65" i="4"/>
  <c r="C65" i="4"/>
  <c r="F64" i="4"/>
  <c r="C64" i="4"/>
  <c r="F62" i="4"/>
  <c r="C62" i="4"/>
  <c r="D54" i="5" l="1"/>
  <c r="D55" i="5"/>
  <c r="D56" i="5"/>
  <c r="D57" i="5"/>
  <c r="D58" i="5"/>
  <c r="D59" i="5"/>
  <c r="D54" i="6"/>
  <c r="D55" i="6"/>
  <c r="D56" i="6"/>
  <c r="D57" i="6"/>
  <c r="D58" i="6"/>
  <c r="D59" i="6"/>
  <c r="D54" i="7"/>
  <c r="D55" i="7"/>
  <c r="D56" i="7"/>
  <c r="D57" i="7"/>
  <c r="D58" i="7"/>
  <c r="D59" i="7"/>
  <c r="D54" i="8"/>
  <c r="D55" i="8"/>
  <c r="D56" i="8"/>
  <c r="D57" i="8"/>
  <c r="D58" i="8"/>
  <c r="D59" i="8"/>
  <c r="D54" i="4"/>
  <c r="D55" i="4"/>
  <c r="D56" i="4"/>
  <c r="D57" i="4"/>
  <c r="D58" i="4"/>
  <c r="D59" i="4"/>
  <c r="D53" i="5"/>
  <c r="D53" i="6"/>
  <c r="D53" i="7"/>
  <c r="D53" i="8"/>
  <c r="D53" i="4"/>
  <c r="L65" i="8"/>
  <c r="H59" i="8"/>
  <c r="G59" i="8"/>
  <c r="F59" i="8"/>
  <c r="E59" i="8"/>
  <c r="C59" i="8"/>
  <c r="H58" i="8"/>
  <c r="G58" i="8"/>
  <c r="F58" i="8"/>
  <c r="E58" i="8"/>
  <c r="C58" i="8"/>
  <c r="H57" i="8"/>
  <c r="G57" i="8"/>
  <c r="F57" i="8"/>
  <c r="E57" i="8"/>
  <c r="C57" i="8"/>
  <c r="H56" i="8"/>
  <c r="G56" i="8"/>
  <c r="F56" i="8"/>
  <c r="E56" i="8"/>
  <c r="C56" i="8"/>
  <c r="H55" i="8"/>
  <c r="Q63" i="8" s="1"/>
  <c r="G55" i="8"/>
  <c r="F55" i="8"/>
  <c r="E55" i="8"/>
  <c r="C55" i="8"/>
  <c r="H54" i="8"/>
  <c r="G54" i="8"/>
  <c r="F54" i="8"/>
  <c r="E54" i="8"/>
  <c r="N62" i="8" s="1"/>
  <c r="C54" i="8"/>
  <c r="H53" i="8"/>
  <c r="G53" i="8"/>
  <c r="F53" i="8"/>
  <c r="E53" i="8"/>
  <c r="C53" i="8"/>
  <c r="H59" i="7"/>
  <c r="G59" i="7"/>
  <c r="F59" i="7"/>
  <c r="E59" i="7"/>
  <c r="C59" i="7"/>
  <c r="H58" i="7"/>
  <c r="G58" i="7"/>
  <c r="F58" i="7"/>
  <c r="E58" i="7"/>
  <c r="C58" i="7"/>
  <c r="H57" i="7"/>
  <c r="G57" i="7"/>
  <c r="F57" i="7"/>
  <c r="E57" i="7"/>
  <c r="C57" i="7"/>
  <c r="H56" i="7"/>
  <c r="G56" i="7"/>
  <c r="F56" i="7"/>
  <c r="E56" i="7"/>
  <c r="C56" i="7"/>
  <c r="H55" i="7"/>
  <c r="G55" i="7"/>
  <c r="F55" i="7"/>
  <c r="E55" i="7"/>
  <c r="C55" i="7"/>
  <c r="H54" i="7"/>
  <c r="G54" i="7"/>
  <c r="F54" i="7"/>
  <c r="E54" i="7"/>
  <c r="C54" i="7"/>
  <c r="H53" i="7"/>
  <c r="G53" i="7"/>
  <c r="F53" i="7"/>
  <c r="E53" i="7"/>
  <c r="C53" i="7"/>
  <c r="H59" i="6"/>
  <c r="G59" i="6"/>
  <c r="F59" i="6"/>
  <c r="E59" i="6"/>
  <c r="C59" i="6"/>
  <c r="H58" i="6"/>
  <c r="G58" i="6"/>
  <c r="F58" i="6"/>
  <c r="E58" i="6"/>
  <c r="C58" i="6"/>
  <c r="H57" i="6"/>
  <c r="G57" i="6"/>
  <c r="F57" i="6"/>
  <c r="E57" i="6"/>
  <c r="C57" i="6"/>
  <c r="H56" i="6"/>
  <c r="G56" i="6"/>
  <c r="F56" i="6"/>
  <c r="E56" i="6"/>
  <c r="C56" i="6"/>
  <c r="H55" i="6"/>
  <c r="G55" i="6"/>
  <c r="F55" i="6"/>
  <c r="E55" i="6"/>
  <c r="C55" i="6"/>
  <c r="H54" i="6"/>
  <c r="G54" i="6"/>
  <c r="F54" i="6"/>
  <c r="E54" i="6"/>
  <c r="C54" i="6"/>
  <c r="H53" i="6"/>
  <c r="G53" i="6"/>
  <c r="F53" i="6"/>
  <c r="E53" i="6"/>
  <c r="C53" i="6"/>
  <c r="H59" i="5"/>
  <c r="G59" i="5"/>
  <c r="F59" i="5"/>
  <c r="E59" i="5"/>
  <c r="C59" i="5"/>
  <c r="H58" i="5"/>
  <c r="G58" i="5"/>
  <c r="F58" i="5"/>
  <c r="E58" i="5"/>
  <c r="C58" i="5"/>
  <c r="H57" i="5"/>
  <c r="G57" i="5"/>
  <c r="F57" i="5"/>
  <c r="E57" i="5"/>
  <c r="C57" i="5"/>
  <c r="H56" i="5"/>
  <c r="G56" i="5"/>
  <c r="F56" i="5"/>
  <c r="O65" i="5" s="1"/>
  <c r="E56" i="5"/>
  <c r="C56" i="5"/>
  <c r="H55" i="5"/>
  <c r="G55" i="5"/>
  <c r="F55" i="5"/>
  <c r="E55" i="5"/>
  <c r="C55" i="5"/>
  <c r="H54" i="5"/>
  <c r="G54" i="5"/>
  <c r="F54" i="5"/>
  <c r="E54" i="5"/>
  <c r="C54" i="5"/>
  <c r="H53" i="5"/>
  <c r="G53" i="5"/>
  <c r="F53" i="5"/>
  <c r="E53" i="5"/>
  <c r="C53" i="5"/>
  <c r="H59" i="4"/>
  <c r="G59" i="4"/>
  <c r="F59" i="4"/>
  <c r="E59" i="4"/>
  <c r="C59" i="4"/>
  <c r="H58" i="4"/>
  <c r="G58" i="4"/>
  <c r="F58" i="4"/>
  <c r="E58" i="4"/>
  <c r="C58" i="4"/>
  <c r="H57" i="4"/>
  <c r="G57" i="4"/>
  <c r="F57" i="4"/>
  <c r="E57" i="4"/>
  <c r="C57" i="4"/>
  <c r="H56" i="4"/>
  <c r="G56" i="4"/>
  <c r="F56" i="4"/>
  <c r="E56" i="4"/>
  <c r="C56" i="4"/>
  <c r="H55" i="4"/>
  <c r="G55" i="4"/>
  <c r="F55" i="4"/>
  <c r="E55" i="4"/>
  <c r="C55" i="4"/>
  <c r="H54" i="4"/>
  <c r="G54" i="4"/>
  <c r="F54" i="4"/>
  <c r="E54" i="4"/>
  <c r="C54" i="4"/>
  <c r="H53" i="4"/>
  <c r="G53" i="4"/>
  <c r="F53" i="4"/>
  <c r="E53" i="4"/>
  <c r="C53" i="4"/>
  <c r="L66" i="4" l="1"/>
  <c r="L62" i="7"/>
  <c r="P62" i="4"/>
  <c r="O67" i="4"/>
  <c r="N62" i="4"/>
  <c r="Q56" i="5"/>
  <c r="P65" i="5"/>
  <c r="N67" i="5"/>
  <c r="L62" i="6"/>
  <c r="N65" i="6"/>
  <c r="O68" i="6"/>
  <c r="N68" i="6"/>
  <c r="O63" i="7"/>
  <c r="L65" i="7"/>
  <c r="P66" i="7"/>
  <c r="L63" i="8"/>
  <c r="P64" i="8"/>
  <c r="M66" i="7"/>
  <c r="M64" i="6"/>
  <c r="Q64" i="8"/>
  <c r="N62" i="5"/>
  <c r="Q62" i="5"/>
  <c r="N67" i="6"/>
  <c r="Q63" i="7"/>
  <c r="L67" i="7"/>
  <c r="O63" i="8"/>
  <c r="N68" i="8"/>
  <c r="N63" i="4"/>
  <c r="O66" i="4"/>
  <c r="N66" i="4"/>
  <c r="L63" i="5"/>
  <c r="P64" i="5"/>
  <c r="N64" i="5"/>
  <c r="P62" i="6"/>
  <c r="O67" i="6"/>
  <c r="N62" i="6"/>
  <c r="P56" i="7"/>
  <c r="M67" i="7"/>
  <c r="P68" i="7"/>
  <c r="L62" i="8"/>
  <c r="P66" i="8"/>
  <c r="O68" i="8"/>
  <c r="N66" i="8"/>
  <c r="M65" i="7"/>
  <c r="M67" i="5"/>
  <c r="O67" i="5"/>
  <c r="P58" i="5"/>
  <c r="Q68" i="6"/>
  <c r="O68" i="7"/>
  <c r="O63" i="4"/>
  <c r="P66" i="4"/>
  <c r="Q66" i="4"/>
  <c r="N63" i="5"/>
  <c r="O66" i="5"/>
  <c r="O64" i="6"/>
  <c r="L66" i="6"/>
  <c r="Q62" i="6"/>
  <c r="P65" i="7"/>
  <c r="N64" i="7"/>
  <c r="N67" i="7"/>
  <c r="Q68" i="7"/>
  <c r="L67" i="8"/>
  <c r="P68" i="8"/>
  <c r="O66" i="8"/>
  <c r="M68" i="4"/>
  <c r="M62" i="8"/>
  <c r="M68" i="6"/>
  <c r="M66" i="5"/>
  <c r="Q62" i="4"/>
  <c r="P68" i="6"/>
  <c r="Q66" i="7"/>
  <c r="L63" i="4"/>
  <c r="N64" i="4"/>
  <c r="O56" i="7"/>
  <c r="N65" i="8"/>
  <c r="N65" i="4"/>
  <c r="O68" i="4"/>
  <c r="N68" i="4"/>
  <c r="O63" i="5"/>
  <c r="P66" i="5"/>
  <c r="N66" i="5"/>
  <c r="L63" i="6"/>
  <c r="P64" i="6"/>
  <c r="N64" i="6"/>
  <c r="Q65" i="7"/>
  <c r="O64" i="7"/>
  <c r="L66" i="7"/>
  <c r="O67" i="7"/>
  <c r="P62" i="7"/>
  <c r="P56" i="8"/>
  <c r="N67" i="8"/>
  <c r="Q68" i="8"/>
  <c r="L67" i="6"/>
  <c r="N68" i="7"/>
  <c r="O64" i="5"/>
  <c r="O65" i="6"/>
  <c r="L62" i="4"/>
  <c r="Q68" i="4"/>
  <c r="L67" i="4"/>
  <c r="P68" i="4"/>
  <c r="P54" i="5"/>
  <c r="N65" i="5"/>
  <c r="O68" i="5"/>
  <c r="Q66" i="5"/>
  <c r="N63" i="6"/>
  <c r="Q64" i="6"/>
  <c r="O66" i="6"/>
  <c r="N66" i="6"/>
  <c r="L63" i="7"/>
  <c r="P64" i="7"/>
  <c r="N66" i="7"/>
  <c r="P58" i="7"/>
  <c r="Q62" i="7"/>
  <c r="N64" i="8"/>
  <c r="Q56" i="8"/>
  <c r="O67" i="8"/>
  <c r="O64" i="4"/>
  <c r="P62" i="5"/>
  <c r="P54" i="7"/>
  <c r="N63" i="8"/>
  <c r="M66" i="6"/>
  <c r="P64" i="4"/>
  <c r="L66" i="5"/>
  <c r="L68" i="7"/>
  <c r="O65" i="4"/>
  <c r="P65" i="4"/>
  <c r="N67" i="4"/>
  <c r="Q68" i="5"/>
  <c r="O56" i="5"/>
  <c r="L67" i="5"/>
  <c r="P68" i="5"/>
  <c r="N68" i="5"/>
  <c r="O63" i="6"/>
  <c r="P66" i="6"/>
  <c r="Q66" i="6"/>
  <c r="N63" i="7"/>
  <c r="Q64" i="7"/>
  <c r="O66" i="7"/>
  <c r="Q67" i="7"/>
  <c r="L64" i="7"/>
  <c r="O64" i="8"/>
  <c r="L66" i="8"/>
  <c r="P58" i="8"/>
  <c r="O62" i="8"/>
  <c r="M62" i="5"/>
  <c r="M64" i="5"/>
  <c r="M62" i="6"/>
  <c r="M66" i="8"/>
  <c r="M67" i="6"/>
  <c r="M64" i="4"/>
  <c r="M68" i="5"/>
  <c r="M65" i="8"/>
  <c r="M63" i="5"/>
  <c r="M63" i="6"/>
  <c r="M64" i="7"/>
  <c r="M63" i="4"/>
  <c r="M67" i="4"/>
  <c r="M55" i="5"/>
  <c r="M59" i="5"/>
  <c r="M68" i="7"/>
  <c r="M63" i="8"/>
  <c r="M67" i="8"/>
  <c r="M62" i="4"/>
  <c r="M66" i="4"/>
  <c r="L56" i="5"/>
  <c r="O54" i="8"/>
  <c r="P55" i="8"/>
  <c r="O55" i="8"/>
  <c r="O58" i="8"/>
  <c r="O56" i="8"/>
  <c r="Q59" i="8"/>
  <c r="Q57" i="8"/>
  <c r="Q55" i="8"/>
  <c r="Q53" i="8"/>
  <c r="P59" i="8"/>
  <c r="P57" i="8"/>
  <c r="P53" i="8"/>
  <c r="O59" i="8"/>
  <c r="O57" i="8"/>
  <c r="O53" i="8"/>
  <c r="Q54" i="8"/>
  <c r="Q58" i="8"/>
  <c r="L59" i="8"/>
  <c r="L64" i="8"/>
  <c r="Q62" i="8"/>
  <c r="M64" i="8"/>
  <c r="O65" i="8"/>
  <c r="Q66" i="8"/>
  <c r="M68" i="8"/>
  <c r="L55" i="8"/>
  <c r="P65" i="8"/>
  <c r="P63" i="8"/>
  <c r="P67" i="8"/>
  <c r="Q67" i="8"/>
  <c r="P62" i="8"/>
  <c r="L68" i="8"/>
  <c r="Q65" i="8"/>
  <c r="L53" i="8"/>
  <c r="P54" i="8"/>
  <c r="M59" i="7"/>
  <c r="M57" i="7"/>
  <c r="M55" i="7"/>
  <c r="M53" i="7"/>
  <c r="N56" i="7"/>
  <c r="N54" i="7"/>
  <c r="M56" i="7"/>
  <c r="N58" i="7"/>
  <c r="M54" i="7"/>
  <c r="L54" i="7"/>
  <c r="M58" i="7"/>
  <c r="L58" i="7"/>
  <c r="L56" i="7"/>
  <c r="Q58" i="7"/>
  <c r="Q56" i="7"/>
  <c r="Q54" i="7"/>
  <c r="P57" i="7"/>
  <c r="P55" i="7"/>
  <c r="P53" i="7"/>
  <c r="Q57" i="7"/>
  <c r="Q55" i="7"/>
  <c r="Q59" i="7"/>
  <c r="Q53" i="7"/>
  <c r="P59" i="7"/>
  <c r="L55" i="7"/>
  <c r="L59" i="7"/>
  <c r="N53" i="7"/>
  <c r="N55" i="7"/>
  <c r="N57" i="7"/>
  <c r="N59" i="7"/>
  <c r="N62" i="7"/>
  <c r="P63" i="7"/>
  <c r="P67" i="7"/>
  <c r="O53" i="7"/>
  <c r="O55" i="7"/>
  <c r="O57" i="7"/>
  <c r="O59" i="7"/>
  <c r="O62" i="7"/>
  <c r="N65" i="7"/>
  <c r="O65" i="7"/>
  <c r="O54" i="7"/>
  <c r="O58" i="7"/>
  <c r="M63" i="7"/>
  <c r="L53" i="7"/>
  <c r="L57" i="7"/>
  <c r="M62" i="7"/>
  <c r="P63" i="6"/>
  <c r="L65" i="6"/>
  <c r="P67" i="6"/>
  <c r="O62" i="6"/>
  <c r="Q63" i="6"/>
  <c r="M65" i="6"/>
  <c r="Q67" i="6"/>
  <c r="P59" i="6"/>
  <c r="L64" i="6"/>
  <c r="L68" i="6"/>
  <c r="L59" i="6"/>
  <c r="P65" i="6"/>
  <c r="P58" i="6"/>
  <c r="Q65" i="6"/>
  <c r="L57" i="6"/>
  <c r="Q59" i="5"/>
  <c r="Q57" i="5"/>
  <c r="Q55" i="5"/>
  <c r="Q53" i="5"/>
  <c r="Q58" i="5"/>
  <c r="L55" i="5"/>
  <c r="L59" i="5"/>
  <c r="N56" i="5"/>
  <c r="N54" i="5"/>
  <c r="N58" i="5"/>
  <c r="N59" i="5"/>
  <c r="N57" i="5"/>
  <c r="N55" i="5"/>
  <c r="N53" i="5"/>
  <c r="M58" i="5"/>
  <c r="M56" i="5"/>
  <c r="M54" i="5"/>
  <c r="P63" i="5"/>
  <c r="L65" i="5"/>
  <c r="P67" i="5"/>
  <c r="O53" i="5"/>
  <c r="O55" i="5"/>
  <c r="O57" i="5"/>
  <c r="O59" i="5"/>
  <c r="O62" i="5"/>
  <c r="Q63" i="5"/>
  <c r="M65" i="5"/>
  <c r="Q67" i="5"/>
  <c r="P53" i="5"/>
  <c r="L54" i="5"/>
  <c r="P55" i="5"/>
  <c r="P57" i="5"/>
  <c r="L58" i="5"/>
  <c r="P59" i="5"/>
  <c r="L64" i="5"/>
  <c r="L68" i="5"/>
  <c r="O54" i="5"/>
  <c r="O58" i="5"/>
  <c r="Q65" i="5"/>
  <c r="L53" i="5"/>
  <c r="P56" i="5"/>
  <c r="L57" i="5"/>
  <c r="L62" i="5"/>
  <c r="M53" i="5"/>
  <c r="Q54" i="5"/>
  <c r="M57" i="5"/>
  <c r="Q64" i="5"/>
  <c r="P63" i="4"/>
  <c r="L65" i="4"/>
  <c r="P67" i="4"/>
  <c r="O62" i="4"/>
  <c r="Q63" i="4"/>
  <c r="M65" i="4"/>
  <c r="Q67" i="4"/>
  <c r="L64" i="4"/>
  <c r="L68" i="4"/>
  <c r="P56" i="4"/>
  <c r="Q65" i="4"/>
  <c r="M59" i="4"/>
  <c r="L57" i="4"/>
  <c r="Q64" i="4"/>
  <c r="L53" i="6" l="1"/>
  <c r="L58" i="6"/>
  <c r="Q54" i="6"/>
  <c r="P54" i="4"/>
  <c r="L56" i="4"/>
  <c r="L56" i="6"/>
  <c r="M53" i="6"/>
  <c r="M55" i="6"/>
  <c r="L54" i="6"/>
  <c r="M59" i="6"/>
  <c r="L58" i="8"/>
  <c r="L54" i="8"/>
  <c r="N59" i="8"/>
  <c r="N55" i="8"/>
  <c r="N58" i="8"/>
  <c r="N56" i="8"/>
  <c r="N54" i="8"/>
  <c r="M58" i="8"/>
  <c r="M56" i="8"/>
  <c r="M54" i="8"/>
  <c r="L56" i="8"/>
  <c r="N57" i="8"/>
  <c r="N53" i="8"/>
  <c r="M57" i="8"/>
  <c r="M53" i="8"/>
  <c r="L57" i="8"/>
  <c r="M59" i="8"/>
  <c r="M55" i="8"/>
  <c r="Q57" i="6"/>
  <c r="Q55" i="6"/>
  <c r="Q53" i="6"/>
  <c r="Q59" i="6"/>
  <c r="O58" i="6"/>
  <c r="O56" i="6"/>
  <c r="O54" i="6"/>
  <c r="P55" i="6"/>
  <c r="O57" i="6"/>
  <c r="Q56" i="6"/>
  <c r="O55" i="6"/>
  <c r="N56" i="6"/>
  <c r="N54" i="6"/>
  <c r="N58" i="6"/>
  <c r="M56" i="6"/>
  <c r="M54" i="6"/>
  <c r="M58" i="6"/>
  <c r="N59" i="6"/>
  <c r="N57" i="6"/>
  <c r="N55" i="6"/>
  <c r="N53" i="6"/>
  <c r="P53" i="6"/>
  <c r="O53" i="6"/>
  <c r="L55" i="6"/>
  <c r="M57" i="6"/>
  <c r="Q58" i="6"/>
  <c r="P57" i="6"/>
  <c r="O59" i="6"/>
  <c r="P56" i="6"/>
  <c r="P54" i="6"/>
  <c r="M57" i="4"/>
  <c r="Q53" i="4"/>
  <c r="Q59" i="4"/>
  <c r="Q57" i="4"/>
  <c r="Q55" i="4"/>
  <c r="P55" i="4"/>
  <c r="O57" i="4"/>
  <c r="O56" i="4"/>
  <c r="Q54" i="4"/>
  <c r="O58" i="4"/>
  <c r="L54" i="4"/>
  <c r="O55" i="4"/>
  <c r="Q58" i="4"/>
  <c r="M53" i="4"/>
  <c r="O54" i="4"/>
  <c r="P53" i="4"/>
  <c r="O53" i="4"/>
  <c r="P58" i="4"/>
  <c r="L53" i="4"/>
  <c r="P59" i="4"/>
  <c r="N58" i="4"/>
  <c r="N56" i="4"/>
  <c r="N54" i="4"/>
  <c r="M54" i="4"/>
  <c r="N59" i="4"/>
  <c r="N57" i="4"/>
  <c r="N55" i="4"/>
  <c r="N53" i="4"/>
  <c r="M58" i="4"/>
  <c r="M56" i="4"/>
  <c r="L58" i="4"/>
  <c r="L59" i="4"/>
  <c r="M55" i="4"/>
  <c r="P57" i="4"/>
  <c r="O59" i="4"/>
  <c r="Q56" i="4"/>
  <c r="L55" i="4"/>
</calcChain>
</file>

<file path=xl/connections.xml><?xml version="1.0" encoding="utf-8"?>
<connections xmlns="http://schemas.openxmlformats.org/spreadsheetml/2006/main">
  <connection id="1" name="20140722-3plex-PMA_I-QX1_Jurkat" type="4" refreshedVersion="0" background="1">
    <webPr xml="1" sourceData="1" url="E:\Users\endah_000\Documents\Work\Miller-Jensen Lab\BioPlex\BioPlex-20140722-QX1-PMA_I\20140722-3plex-PMA_I-QX1_Jurkat.xml" htmlTables="1" htmlFormat="all"/>
  </connection>
</connections>
</file>

<file path=xl/sharedStrings.xml><?xml version="1.0" encoding="utf-8"?>
<sst xmlns="http://schemas.openxmlformats.org/spreadsheetml/2006/main" count="535" uniqueCount="96">
  <si>
    <t>RowNo</t>
  </si>
  <si>
    <t>ColNo</t>
  </si>
  <si>
    <t>RegionCount</t>
  </si>
  <si>
    <t>Median</t>
  </si>
  <si>
    <t>Mean</t>
  </si>
  <si>
    <t>CV</t>
  </si>
  <si>
    <t>StdDev</t>
  </si>
  <si>
    <t>StdErr</t>
  </si>
  <si>
    <t>TrimmedMean</t>
  </si>
  <si>
    <t>TrimmedCV</t>
  </si>
  <si>
    <t>TrimmedStdDev</t>
  </si>
  <si>
    <t>RegionNumber19</t>
  </si>
  <si>
    <t>p-IkBa</t>
  </si>
  <si>
    <t>B</t>
  </si>
  <si>
    <t>H+E</t>
  </si>
  <si>
    <t>Jurkat 1-0</t>
  </si>
  <si>
    <t>Jurkat 1-15</t>
  </si>
  <si>
    <t>Jurkat 1-1</t>
  </si>
  <si>
    <t>Jurkat 1-4</t>
  </si>
  <si>
    <t>Jurkat 1-8</t>
  </si>
  <si>
    <t>Jurkat 1-16</t>
  </si>
  <si>
    <t>Jurkat 1-24</t>
  </si>
  <si>
    <t>H+T</t>
  </si>
  <si>
    <t>Jurkat 2-0</t>
  </si>
  <si>
    <t>Jurkat 2-15</t>
  </si>
  <si>
    <t>Jurkat 2-1</t>
  </si>
  <si>
    <t>Jurkat 2-4</t>
  </si>
  <si>
    <t>Jurkat 2-8</t>
  </si>
  <si>
    <t>Jurkat 2-16</t>
  </si>
  <si>
    <t>Jurkat 2-24</t>
  </si>
  <si>
    <t>HeLa</t>
  </si>
  <si>
    <t>Jurkat 3-0</t>
  </si>
  <si>
    <t>Jurkat 3-15</t>
  </si>
  <si>
    <t>Jurkat 3-1</t>
  </si>
  <si>
    <t>Jurkat 3-4</t>
  </si>
  <si>
    <t>Jurkat 3-8</t>
  </si>
  <si>
    <t>Jurkat 3-16</t>
  </si>
  <si>
    <t>Jurkat 3-24</t>
  </si>
  <si>
    <t>PBS</t>
  </si>
  <si>
    <t>A</t>
  </si>
  <si>
    <t>C</t>
  </si>
  <si>
    <t>D</t>
  </si>
  <si>
    <t>E</t>
  </si>
  <si>
    <t>F</t>
  </si>
  <si>
    <t>G</t>
  </si>
  <si>
    <t>H</t>
  </si>
  <si>
    <t>RIPA</t>
  </si>
  <si>
    <t>H+I</t>
  </si>
  <si>
    <t>H+A</t>
  </si>
  <si>
    <t>controls</t>
  </si>
  <si>
    <t>HeLa+EGF</t>
  </si>
  <si>
    <t>p-ERK, p-p38</t>
  </si>
  <si>
    <t>HeLa+TNFa</t>
  </si>
  <si>
    <t>HeLa+Ins</t>
  </si>
  <si>
    <t>p-Akt</t>
  </si>
  <si>
    <t>HeLa+Aniso</t>
  </si>
  <si>
    <t>p-JNK</t>
  </si>
  <si>
    <t>all</t>
  </si>
  <si>
    <t>MFI</t>
  </si>
  <si>
    <t>Time (hrs)</t>
  </si>
  <si>
    <t>Infected</t>
  </si>
  <si>
    <t>Uninfected</t>
  </si>
  <si>
    <t>FC</t>
  </si>
  <si>
    <t>Kinetics</t>
  </si>
  <si>
    <t>mean zero</t>
  </si>
  <si>
    <t>Norm to Max</t>
  </si>
  <si>
    <t>Latent HIV infection alters systems-level signaling and regulation of cell death in T cells</t>
  </si>
  <si>
    <r>
      <t>Linda E. Fong</t>
    </r>
    <r>
      <rPr>
        <vertAlign val="superscript"/>
        <sz val="11"/>
        <color theme="1"/>
        <rFont val="Arial"/>
        <family val="2"/>
      </rPr>
      <t>1</t>
    </r>
    <r>
      <rPr>
        <sz val="11"/>
        <color rgb="FF1A1A1A"/>
        <rFont val="Arial"/>
        <family val="2"/>
      </rPr>
      <t>, Endah S. Sulistijo</t>
    </r>
    <r>
      <rPr>
        <vertAlign val="superscript"/>
        <sz val="11"/>
        <color rgb="FF1A1A1A"/>
        <rFont val="Arial"/>
        <family val="2"/>
      </rPr>
      <t>1</t>
    </r>
    <r>
      <rPr>
        <sz val="11"/>
        <color rgb="FF1A1A1A"/>
        <rFont val="Arial"/>
        <family val="2"/>
      </rPr>
      <t>, and Kathryn Miller-Jensen</t>
    </r>
    <r>
      <rPr>
        <vertAlign val="superscript"/>
        <sz val="11"/>
        <color rgb="FF1A1A1A"/>
        <rFont val="Arial"/>
        <family val="2"/>
      </rPr>
      <t>1,2*</t>
    </r>
  </si>
  <si>
    <r>
      <t>1</t>
    </r>
    <r>
      <rPr>
        <sz val="11"/>
        <color rgb="FF222222"/>
        <rFont val="Arial"/>
        <family val="2"/>
      </rPr>
      <t>Department of Biomedical Engineering, Yale University, New Haven, CT, USA</t>
    </r>
  </si>
  <si>
    <r>
      <t>2</t>
    </r>
    <r>
      <rPr>
        <sz val="11"/>
        <color rgb="FF222222"/>
        <rFont val="Arial"/>
        <family val="2"/>
      </rPr>
      <t>Department of Molecular, Cellular, and Developmental Biology, Yale University, New Haven, CT, USA</t>
    </r>
  </si>
  <si>
    <t xml:space="preserve">*Correspondance: kathryn.miller-jensen@yale.edu </t>
  </si>
  <si>
    <t>DHIV 1-0</t>
  </si>
  <si>
    <t>DHIV 2-0</t>
  </si>
  <si>
    <t>DHIV 3-0</t>
  </si>
  <si>
    <t>DHIV 1-15</t>
  </si>
  <si>
    <t>DHIV 2-15</t>
  </si>
  <si>
    <t>DHIV 3-15</t>
  </si>
  <si>
    <t>DHIV 1-1</t>
  </si>
  <si>
    <t>DHIV 2-1</t>
  </si>
  <si>
    <t>DHIV 3-1</t>
  </si>
  <si>
    <t>DHIV 1-4</t>
  </si>
  <si>
    <t>DHIV 2-4</t>
  </si>
  <si>
    <t>DHIV 3-4</t>
  </si>
  <si>
    <t>DHIV 1-8</t>
  </si>
  <si>
    <t>DHIV 2-8</t>
  </si>
  <si>
    <t>DHIV 3-8</t>
  </si>
  <si>
    <t>DHIV 1-16</t>
  </si>
  <si>
    <t>DHIV 2-16</t>
  </si>
  <si>
    <t>DHIV 3-16</t>
  </si>
  <si>
    <t>DHIV 1-24</t>
  </si>
  <si>
    <t>DHIV 2-24</t>
  </si>
  <si>
    <t>DHIV 3-24</t>
  </si>
  <si>
    <t>std deviation (% of signal):</t>
  </si>
  <si>
    <t>Phospho-protein time course data for DHIV and Jurkat cell lines stimulated with 10nM PMA and 1uM Ionomycin</t>
  </si>
  <si>
    <t>mean time course:</t>
  </si>
  <si>
    <t>maximum: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</si>
</sst>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1A1A1A"/>
      <name val="Arial"/>
      <family val="2"/>
    </font>
    <font>
      <vertAlign val="superscript"/>
      <sz val="11"/>
      <color rgb="FF1A1A1A"/>
      <name val="Arial"/>
      <family val="2"/>
    </font>
    <font>
      <b/>
      <sz val="11"/>
      <color theme="1"/>
      <name val="Arial"/>
      <family val="2"/>
    </font>
    <font>
      <vertAlign val="superscript"/>
      <sz val="11"/>
      <color rgb="FF222222"/>
      <name val="Arial"/>
      <family val="2"/>
    </font>
    <font>
      <sz val="11"/>
      <color rgb="FF222222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0" fontId="0" fillId="0" borderId="1" xfId="0" applyFont="1" applyBorder="1"/>
    <xf numFmtId="0" fontId="0" fillId="2" borderId="1" xfId="0" applyFont="1" applyFill="1" applyBorder="1"/>
    <xf numFmtId="0" fontId="0" fillId="2" borderId="2" xfId="0" applyFont="1" applyFill="1" applyBorder="1"/>
    <xf numFmtId="0" fontId="0" fillId="0" borderId="2" xfId="0" applyFont="1" applyBorder="1"/>
    <xf numFmtId="0" fontId="0" fillId="2" borderId="3" xfId="0" applyFont="1" applyFill="1" applyBorder="1"/>
    <xf numFmtId="0" fontId="0" fillId="0" borderId="3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2"/>
    <xf numFmtId="9" fontId="0" fillId="0" borderId="0" xfId="1" applyFont="1"/>
    <xf numFmtId="0" fontId="1" fillId="0" borderId="0" xfId="0" applyFont="1" applyAlignment="1">
      <alignment horizontal="center"/>
    </xf>
    <xf numFmtId="2" fontId="0" fillId="0" borderId="0" xfId="1" applyNumberFormat="1" applyFont="1"/>
    <xf numFmtId="2" fontId="0" fillId="0" borderId="0" xfId="0" applyNumberFormat="1"/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Bio-Rad.com/XMLschema/2007/Bio-Plex_3'">
  <Schema ID="Schema1">
    <xsd:schema xmlns:xsd="http://www.w3.org/2001/XMLSchema" xmlns="">
      <xsd:element nillable="true" type="xsd:string" name="AuthorName"/>
      <xsd:element nillable="true" type="xsd:string" name="NativeDocumentName"/>
      <xsd:element nillable="true" type="xsd:string" name="NativeDocumentLocation"/>
      <xsd:element nillable="true" type="xsd:string" name="Description"/>
      <xsd:element nillable="true" name="PlateDimensions">
        <xsd:complexType>
          <xsd:attribute name="Columns" form="unqualified" type="xsd:integer"/>
          <xsd:attribute name="Rows" form="unqualified" type="xsd:integer"/>
          <xsd:attribute name="TotalWells" form="unqualified" type="xsd:integer"/>
        </xsd:complexType>
      </xsd:element>
      <xsd:element nillable="true" name="Wells">
        <xsd:complexType>
          <xsd:sequence minOccurs="0">
            <xsd:element minOccurs="0" maxOccurs="unbounded" nillable="true" name="Well" form="unqualified">
              <xsd:complexType>
                <xsd:sequence minOccurs="0">
                  <xsd:element minOccurs="0" nillable="true" type="xsd:string" name="PlateID" form="unqualified"/>
                  <xsd:element minOccurs="0" nillable="true" type="xsd:string" name="User" form="unqualified"/>
                  <xsd:element minOccurs="0" nillable="true" type="xsd:dateTime" name="AcquisitionTime" form="unqualified"/>
                  <xsd:element minOccurs="0" nillable="true" name="RunConditions" form="unqualified">
                    <xsd:complexType>
                      <xsd:sequence minOccurs="0">
                        <xsd:element minOccurs="0" nillable="true" name="Platform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FlowRat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Air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heathPressur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oar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DD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1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CL2VoltageAPD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HighVoltage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DDGain" form="unqualified"/>
                        <xsd:element minOccurs="0" nillable="true" type="xsd:integer" name="CL1Gain" form="unqualified"/>
                        <xsd:element minOccurs="0" nillable="true" type="xsd:integer" name="CL2Gain" form="unqualified"/>
                        <xsd:element minOccurs="0" nillable="true" type="xsd:integer" name="RP1Gain" form="unqualified"/>
                      </xsd:sequence>
                    </xsd:complexType>
                  </xsd:element>
                  <xsd:element minOccurs="0" nillable="true" name="RunSettings" form="unqualified">
                    <xsd:complexType>
                      <xsd:sequence minOccurs="0">
                        <xsd:element minOccurs="0" nillable="true" name="SampleVolume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StopReadingCriteria" form="unqualified">
                          <xsd:complexType>
                            <xsd:simpleContent>
                              <xsd:extension base="xsd:string">
                                <xsd:attribute name="BeadCount" form="unqualified" type="xsd:integer"/>
                                <xsd:attribute name="BeadCountIn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P1VoltagePMT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name="BeadMap" form="unqualified">
                          <xsd:complexType>
                            <xsd:simpleContent>
                              <xsd:extension base="xsd:string">
                                <xsd:attribute name="Cod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RegionsOfInterest" form="unqualified">
                          <xsd:complexType>
                            <xsd:sequence minOccurs="0">
                              <xsd:element minOccurs="0" maxOccurs="unbounded" nillable="true" name="Region" form="unqualified">
                                <xsd:complexTyp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OriginalDD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RP1Gates" form="unqualified">
                          <xsd:complexType>
                            <xsd:attribute name="Low" form="unqualified" type="xsd:integer"/>
                            <xsd:attribute name="High" form="unqualified" type="xsd:integer"/>
                          </xsd:complexType>
                        </xsd:element>
                        <xsd:element minOccurs="0" nillable="true" name="PlatformTargetTemp" form="unqualified">
                          <xsd:complexType>
                            <xsd:simpleContent>
                              <xsd:extension base="xsd:double">
                                <xsd:attribute name="Unit" form="unqualified" type="xsd:string"/>
                                <xsd:attribute name="TempControlSet" form="unqualified" type="xsd:boolean"/>
                              </xsd:extension>
                            </xsd:simpleContent>
                          </xsd:complexType>
                        </xsd:element>
                        <xsd:element minOccurs="0" nillable="true" name="SampleTimeout" form="unqualified">
                          <xsd:complexType>
                            <xsd:simpleContent>
                              <xsd:extension base="xsd:integer">
                                <xsd:attribute name="Unit" form="unqualified" type="xsd:string"/>
                              </xsd:extension>
                            </xsd:simpleContent>
                          </xsd:complexType>
                        </xsd:element>
                        <xsd:element minOccurs="0" nillable="true" type="xsd:integer" name="RP1PMTTarget" form="unqualified"/>
                        <xsd:element minOccurs="0" nillable="true" type="xsd:boolean" name="WellRerun" form="unqualified"/>
                      </xsd:sequence>
                    </xsd:complexType>
                  </xsd:element>
                  <xsd:element minOccurs="0" nillable="true" name="MachineInfo" form="unqualified">
                    <xsd:complexType>
                      <xsd:sequence minOccurs="0">
                        <xsd:element minOccurs="0" nillable="true" type="xsd:string" name="MicroControllerVersion" form="unqualified"/>
                        <xsd:element minOccurs="0" nillable="true" type="xsd:string" name="DSPVersion" form="unqualified"/>
                        <xsd:element minOccurs="0" nillable="true" type="xsd:string" name="XYPlatformVersion" form="unqualified"/>
                        <xsd:element minOccurs="0" nillable="true" type="xsd:string" name="SerialNumber" form="unqualified"/>
                        <xsd:element minOccurs="0" nillable="true" type="xsd:string" name="XYPlatformSerialNumber" form="unqualified"/>
                      </xsd:sequence>
                    </xsd:complexType>
                  </xsd:element>
                  <xsd:element minOccurs="0" nillable="true" name="ExternalSWInfo" form="unqualified">
                    <xsd:complexType>
                      <xsd:sequence minOccurs="0">
                        <xsd:element minOccurs="0" nillable="true" type="xsd:string" name="SoftwareVersion" form="unqualified"/>
                        <xsd:element minOccurs="0" nillable="true" type="xsd:string" name="LxrLibVersion" form="unqualified"/>
                      </xsd:sequence>
                    </xsd:complexType>
                  </xsd:element>
                  <xsd:element minOccurs="0" nillable="true" type="xsd:integer" name="TotalEvents" form="unqualified"/>
                  <xsd:element minOccurs="0" nillable="true" type="xsd:integer" name="TotalGatedEvents" form="unqualified"/>
                  <xsd:element minOccurs="0" nillable="true" type="xsd:integer" name="TotalRegionEventCount" form="unqualified"/>
                  <xsd:element minOccurs="0" nillable="true" name="BeadRegions" form="unqualified">
                    <xsd:complexType>
                      <xsd:sequence minOccurs="0">
                        <xsd:element minOccurs="0" maxOccurs="unbounded" nillable="true" name="BeadRegion" form="unqualified">
                          <xsd:complexType>
                            <xsd:sequence minOccurs="0">
                              <xsd:element minOccurs="0" nillable="true" type="xsd:integer" name="RegionCount" form="unqualified"/>
                              <xsd:element minOccurs="0" nillable="true" type="xsd:double" name="Median" form="unqualified"/>
                              <xsd:element minOccurs="0" nillable="true" type="xsd:double" name="Mean" form="unqualified"/>
                              <xsd:element minOccurs="0" nillable="true" type="xsd:double" name="CV" form="unqualified"/>
                              <xsd:element minOccurs="0" nillable="true" type="xsd:double" name="StdDev" form="unqualified"/>
                              <xsd:element minOccurs="0" nillable="true" type="xsd:double" name="StdErr" form="unqualified"/>
                              <xsd:element minOccurs="0" nillable="true" type="xsd:double" name="TrimmedMean" form="unqualified"/>
                              <xsd:element minOccurs="0" nillable="true" type="xsd:double" name="TrimmedCV" form="unqualified"/>
                              <xsd:element minOccurs="0" nillable="true" type="xsd:double" name="TrimmedStdDev" form="unqualified"/>
                            </xsd:sequence>
                            <xsd:attribute name="RegionNumber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  <xsd:attribute name="RowNo" form="unqualified" type="xsd:integer"/>
                <xsd:attribute name="ColNo" form="unqualified" type="xsd:integer"/>
                <xsd:attribute name="WellNo" form="unqualified" type="xsd:integer"/>
              </xsd:complexType>
            </xsd:element>
          </xsd:sequence>
        </xsd:complexType>
      </xsd:element>
      <xsd:element nillable="true" name="NormalizationSettings">
        <xsd:complexType>
          <xsd:sequence minOccurs="0">
            <xsd:element minOccurs="0" nillable="true" type="xsd:string" name="InternalCtrls" form="unqualified"/>
            <xsd:element minOccurs="0" nillable="true" type="xsd:string" name="ExternalCtrl" form="unqualified"/>
            <xsd:element minOccurs="0" nillable="true" type="xsd:boolean" name="UsingNormFIForConcCalcs" form="unqualified"/>
          </xsd:sequence>
          <xsd:attribute name="NormalizationOn" form="unqualified" type="xsd:boolean"/>
        </xsd:complexType>
      </xsd:element>
      <xsd:element nillable="true" name="StandardCurves">
        <xsd:complexType>
          <xsd:sequence minOccurs="0">
            <xsd:element minOccurs="0" nillable="true" name="Interpolators" form="unqualified">
              <xsd:complexType>
                <xsd:sequence minOccurs="0">
                  <xsd:element minOccurs="0" maxOccurs="unbounded" nillable="true" name="Interpolator" form="unqualified">
                    <xsd:complexType>
                      <xsd:sequence minOccurs="0">
                        <xsd:element minOccurs="0" nillable="true" type="xsd:string" name="AnalyteName" form="unqualified"/>
                        <xsd:element minOccurs="0" nillable="true" type="xsd:string" name="ConcentrationUnits" form="unqualified"/>
                        <xsd:element minOccurs="0" nillable="true" name="RecoveryRange" form="unqualified">
                          <xsd:complexType>
                            <xsd:attribute name="Unit" form="unqualified" type="xsd:string"/>
                            <xsd:attribute name="Min" form="unqualified" type="xsd:integer"/>
                            <xsd:attribute name="Max" form="unqualified" type="xsd:integer"/>
                          </xsd:complexType>
                        </xsd:element>
                        <xsd:element minOccurs="0" nillable="true" name="Regression" form="unqualified">
                          <xsd:complexType>
                            <xsd:simpleContent>
                              <xsd:extension base="xsd:string">
                                <xsd:attribute name="Type" form="unqualified" type="xsd:integer"/>
                              </xsd:extension>
                            </xsd:simpleContent>
                          </xsd:complexType>
                        </xsd:element>
                        <xsd:element minOccurs="0" nillable="true" name="LogisticWeighting" form="unqualified">
                          <xsd:complexType>
                            <xsd:sequence minOccurs="0">
                              <xsd:element minOccurs="0" nillable="true" type="xsd:string" name="LogisticWeightingModel" form="unqualified"/>
                              <xsd:element minOccurs="0" nillable="true" name="LogisticWeightingCoefficientA" form="unqualified">
                                <xsd:complexType>
                                  <xsd:simpleContent>
                                    <xsd:extension base="xsd:double">
                                      <xsd:attribute name="AutoCalc" form="unqualified" type="xsd:boolean"/>
                                    </xsd:extension>
                                  </xsd:simpleContent>
                                </xsd:complexType>
                              </xsd:element>
                              <xsd:element minOccurs="0" nillable="true" type="xsd:double" name="LogisticWeightingCoefficientB" form="unqualified"/>
                            </xsd:sequence>
                          </xsd:complexType>
                        </xsd:element>
                      </xsd:sequence>
                      <xsd:attribute name="RegionNumber" form="unqualified" type="xsd:integer"/>
                      <xsd:attribute name="External" form="unqualified" type="xsd:boolean"/>
                    </xsd:complexType>
                  </xsd:element>
                </xsd:sequence>
              </xsd:complexType>
            </xsd:element>
          </xsd:sequence>
        </xsd:complexType>
      </xsd:element>
      <xsd:element nillable="true" name="Samples">
        <xsd:complexType>
          <xsd:sequence minOccurs="0">
            <xsd:element minOccurs="0" nillable="true" name="Blanks" form="unqualified">
              <xsd:complexType>
                <xsd:sequence minOccurs="0">
                  <xsd:element minOccurs="0" nillable="true" name="Blank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maxOccurs="unbounded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Controls" form="unqualified"/>
            <xsd:element minOccurs="0" nillable="true" type="xsd:string" name="Standards" form="unqualified"/>
            <xsd:element minOccurs="0" nillable="true" name="Unknowns" form="unqualified">
              <xsd:complexType>
                <xsd:sequence minOccurs="0">
                  <xsd:element minOccurs="0" maxOccurs="unbounded" nillable="true" name="Unknown" form="unqualified">
                    <xsd:complexType>
                      <xsd:sequence minOccurs="0">
                        <xsd:element minOccurs="0" nillable="true" type="xsd:string" name="Description" form="unqualified"/>
                        <xsd:element minOccurs="0" nillable="true" type="xsd:string" name="Label" form="unqualified"/>
                        <xsd:element minOccurs="0" nillable="true" type="xsd:double" name="Dilution" form="unqualified"/>
                        <xsd:element minOccurs="0" nillable="true" name="Analytes" form="unqualified">
                          <xsd:complexType>
                            <xsd:sequence minOccurs="0">
                              <xsd:element minOccurs="0" maxOccurs="unbounded" nillable="true" name="Analyte" form="unqualified">
                                <xsd:complexType>
                                  <xsd:sequence minOccurs="0">
                                    <xsd:element minOccurs="0" nillable="true" type="xsd:string" name="AnalyteName" form="unqualified"/>
                                    <xsd:element minOccurs="0" nillable="true" type="xsd:integer" name="ReplicateCount" form="unqualified"/>
                                    <xsd:element minOccurs="0" nillable="true" name="StatsErrorCode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  <xsd:element minOccurs="0" nillable="true" type="xsd:double" name="RawMean" form="unqualified"/>
                                    <xsd:element minOccurs="0" nillable="true" type="xsd:double" name="Mean" form="unqualified"/>
                                    <xsd:element minOccurs="0" nillable="true" type="xsd:double" name="StdDeviation" form="unqualified"/>
                                    <xsd:element minOccurs="0" nillable="true" type="xsd:double" name="StdError" form="unqualified"/>
                                    <xsd:element minOccurs="0" nillable="true" type="xsd:double" name="CV" form="unqualified"/>
                                    <xsd:element minOccurs="0" nillable="true" type="xsd:double" name="PercentCV" form="unqualified"/>
                                    <xsd:element minOccurs="0" nillable="true" name="ObsConc" form="unqualified">
                                      <xsd:complexType>
                                        <xsd:sequence minOccurs="0">
                                          <xsd:element minOccurs="0" nillable="true" type="xsd:double" name="StdDeviation" form="unqualified"/>
                                          <xsd:element minOccurs="0" nillable="true" type="xsd:double" name="StdError" form="unqualified"/>
                                          <xsd:element minOccurs="0" nillable="true" type="xsd:double" name="CV" form="unqualified"/>
                                          <xsd:element minOccurs="0" nillable="true" type="xsd:double" name="PercentCV" form="unqualified"/>
                                        </xsd:sequence>
                                        <xsd:attribute name="RecoveryRange" form="unqualified" type="xsd:string"/>
                                      </xsd:complexType>
                                    </xsd:element>
                                    <xsd:element minOccurs="0" nillable="true" name="ObsConcValidationFlag" form="unqualified">
                                      <xsd:complexType>
                                        <xsd:simpleContent>
                                          <xsd:extension base="xsd:string">
                                            <xsd:attribute name="Code" form="unqualified" type="xsd:integer"/>
                                          </xsd:extension>
                                        </xsd:simpleContent>
                                      </xsd:complexType>
                                    </xsd:element>
                                  </xsd:sequence>
                                  <xsd:attribute name="Region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MemberWells" form="unqualified">
                          <xsd:complexType>
                            <xsd:sequence minOccurs="0">
                              <xsd:element minOccurs="0" nillable="true" name="MemberWell" form="unqualified">
                                <xsd:complexType>
                                  <xsd:sequence minOccurs="0">
                                    <xsd:element minOccurs="0" nillable="true" name="MWAnalytes" form="unqualified">
                                      <xsd:complexType>
                                        <xsd:sequence minOccurs="0">
                                          <xsd:element minOccurs="0" maxOccurs="unbounded" nillable="true" name="MWAnalyte" form="unqualified">
                                            <xsd:complexType>
                                              <xsd:sequence minOccurs="0">
                                                <xsd:element minOccurs="0" nillable="true" type="xsd:string" name="AnalyteName" form="unqualified"/>
                                                <xsd:element minOccurs="0" nillable="true" name="Reading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Valid" form="unqualified" type="xsd:boolean"/>
                                                        <xsd:attribute name="Code" form="unqualified" type="xsd:integer"/>
                                                        <xsd:attribute name="OutlierTyp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  <xsd:element minOccurs="0" nillable="true" name="MWObsConc" form="unqualified">
                                                  <xsd:complexType>
                                                    <xsd:simpleContent>
                                                      <xsd:extension base="xsd:double">
                                                        <xsd:attribute name="ReadingOK" form="unqualified" type="xsd:boolean"/>
                                                        <xsd:attribute name="ReadError" form="unqualified" type="xsd:string"/>
                                                        <xsd:attribute name="RecoveryRange" form="unqualified" type="xsd:string"/>
                                                      </xsd:extension>
                                                    </xsd:simpleContent>
                                                  </xsd:complexType>
                                                </xsd:element>
                                              </xsd:sequence>
                                              <xsd:attribute name="RegionNumber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RowNo" form="unqualified" type="xsd:integer"/>
                                  <xsd:attribute name="ColNo" form="unqualified" type="xsd:integer"/>
                                  <xsd:attribute name="WellNumber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www.Bio-Rad.com/XMLschema/2007/Bio-Plex_3">
    <xsd:schema xmlns:xsd="http://www.w3.org/2001/XMLSchema" xmlns:ns0="http://www.Bio-Rad.com/XMLschema/2007/Bio-Plex_3" xmlns="" targetNamespace="http://www.Bio-Rad.com/XMLschema/2007/Bio-Plex_3">
      <xsd:import/>
      <xsd:element nillable="true" name="BioPlexManager">
        <xsd:complexType>
          <xsd:sequence minOccurs="0">
            <xsd:element minOccurs="0" ref="AuthorName"/>
            <xsd:element minOccurs="0" ref="NativeDocumentName"/>
            <xsd:element minOccurs="0" ref="NativeDocumentLocation"/>
            <xsd:element minOccurs="0" ref="Description"/>
            <xsd:element minOccurs="0" ref="PlateDimensions"/>
            <xsd:element minOccurs="0" ref="Wells"/>
            <xsd:element minOccurs="0" ref="NormalizationSettings"/>
            <xsd:element minOccurs="0" ref="StandardCurves"/>
            <xsd:element minOccurs="0" ref="Samples"/>
          </xsd:sequence>
          <xsd:attribute name="BioPlexManagerVersion" form="unqualified" type="xsd:string"/>
        </xsd:complexType>
      </xsd:element>
    </xsd:schema>
  </Schema>
  <Map ID="1" Name="BioPlexManager_Map" RootElement="BioPlexManager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thryn.miller-jensen@yale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tabSelected="1" workbookViewId="0">
      <selection activeCell="E31" sqref="E31"/>
    </sheetView>
  </sheetViews>
  <sheetFormatPr defaultRowHeight="15" x14ac:dyDescent="0.25"/>
  <sheetData>
    <row r="2" spans="1:1" ht="18" x14ac:dyDescent="0.25">
      <c r="A2" s="10" t="s">
        <v>66</v>
      </c>
    </row>
    <row r="4" spans="1:1" ht="16.5" x14ac:dyDescent="0.25">
      <c r="A4" s="11" t="s">
        <v>67</v>
      </c>
    </row>
    <row r="5" spans="1:1" x14ac:dyDescent="0.25">
      <c r="A5" s="12"/>
    </row>
    <row r="6" spans="1:1" ht="16.5" x14ac:dyDescent="0.25">
      <c r="A6" s="13" t="s">
        <v>68</v>
      </c>
    </row>
    <row r="7" spans="1:1" ht="16.5" x14ac:dyDescent="0.25">
      <c r="A7" s="13" t="s">
        <v>69</v>
      </c>
    </row>
    <row r="8" spans="1:1" x14ac:dyDescent="0.25">
      <c r="A8" s="14" t="s">
        <v>70</v>
      </c>
    </row>
    <row r="11" spans="1:1" x14ac:dyDescent="0.25">
      <c r="A11" t="s">
        <v>93</v>
      </c>
    </row>
  </sheetData>
  <hyperlinks>
    <hyperlink ref="A8" r:id="rId1" display="mailto:kathryn.miller-jensen@yale.ed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M17" sqref="M17"/>
    </sheetView>
  </sheetViews>
  <sheetFormatPr defaultRowHeight="15" x14ac:dyDescent="0.25"/>
  <sheetData>
    <row r="1" spans="1:14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 t="s">
        <v>39</v>
      </c>
      <c r="B2" t="s">
        <v>71</v>
      </c>
      <c r="C2" t="s">
        <v>72</v>
      </c>
      <c r="D2" t="s">
        <v>73</v>
      </c>
      <c r="E2" t="s">
        <v>15</v>
      </c>
      <c r="F2" t="s">
        <v>23</v>
      </c>
      <c r="G2" t="s">
        <v>31</v>
      </c>
      <c r="H2" t="s">
        <v>71</v>
      </c>
      <c r="I2" t="s">
        <v>72</v>
      </c>
      <c r="J2" t="s">
        <v>73</v>
      </c>
      <c r="K2" t="s">
        <v>15</v>
      </c>
      <c r="L2" t="s">
        <v>23</v>
      </c>
      <c r="M2" t="s">
        <v>31</v>
      </c>
      <c r="N2">
        <v>0</v>
      </c>
    </row>
    <row r="3" spans="1:14" x14ac:dyDescent="0.25">
      <c r="A3" t="s">
        <v>13</v>
      </c>
      <c r="B3" t="s">
        <v>74</v>
      </c>
      <c r="C3" t="s">
        <v>75</v>
      </c>
      <c r="D3" t="s">
        <v>76</v>
      </c>
      <c r="E3" t="s">
        <v>16</v>
      </c>
      <c r="F3" t="s">
        <v>24</v>
      </c>
      <c r="G3" t="s">
        <v>32</v>
      </c>
      <c r="H3" t="s">
        <v>74</v>
      </c>
      <c r="I3" t="s">
        <v>75</v>
      </c>
      <c r="J3" t="s">
        <v>76</v>
      </c>
      <c r="K3" t="s">
        <v>16</v>
      </c>
      <c r="L3" t="s">
        <v>24</v>
      </c>
      <c r="M3" t="s">
        <v>32</v>
      </c>
      <c r="N3">
        <v>15</v>
      </c>
    </row>
    <row r="4" spans="1:14" x14ac:dyDescent="0.25">
      <c r="A4" t="s">
        <v>40</v>
      </c>
      <c r="B4" t="s">
        <v>77</v>
      </c>
      <c r="C4" t="s">
        <v>78</v>
      </c>
      <c r="D4" s="1" t="s">
        <v>79</v>
      </c>
      <c r="E4" s="1" t="s">
        <v>17</v>
      </c>
      <c r="F4" t="s">
        <v>25</v>
      </c>
      <c r="G4" t="s">
        <v>33</v>
      </c>
      <c r="H4" t="s">
        <v>77</v>
      </c>
      <c r="I4" t="s">
        <v>78</v>
      </c>
      <c r="J4" t="s">
        <v>79</v>
      </c>
      <c r="K4" t="s">
        <v>17</v>
      </c>
      <c r="L4" t="s">
        <v>25</v>
      </c>
      <c r="M4" t="s">
        <v>33</v>
      </c>
      <c r="N4">
        <v>1</v>
      </c>
    </row>
    <row r="5" spans="1:14" x14ac:dyDescent="0.25">
      <c r="A5" t="s">
        <v>41</v>
      </c>
      <c r="B5" t="s">
        <v>80</v>
      </c>
      <c r="C5" t="s">
        <v>81</v>
      </c>
      <c r="D5" t="s">
        <v>82</v>
      </c>
      <c r="E5" t="s">
        <v>18</v>
      </c>
      <c r="F5" t="s">
        <v>26</v>
      </c>
      <c r="G5" t="s">
        <v>34</v>
      </c>
      <c r="H5" t="s">
        <v>80</v>
      </c>
      <c r="I5" t="s">
        <v>81</v>
      </c>
      <c r="J5" t="s">
        <v>82</v>
      </c>
      <c r="K5" t="s">
        <v>18</v>
      </c>
      <c r="L5" t="s">
        <v>26</v>
      </c>
      <c r="M5" t="s">
        <v>34</v>
      </c>
      <c r="N5">
        <v>4</v>
      </c>
    </row>
    <row r="6" spans="1:14" x14ac:dyDescent="0.25">
      <c r="A6" t="s">
        <v>42</v>
      </c>
      <c r="B6" t="s">
        <v>83</v>
      </c>
      <c r="C6" t="s">
        <v>84</v>
      </c>
      <c r="D6" t="s">
        <v>85</v>
      </c>
      <c r="E6" t="s">
        <v>19</v>
      </c>
      <c r="F6" t="s">
        <v>27</v>
      </c>
      <c r="G6" t="s">
        <v>35</v>
      </c>
      <c r="H6" t="s">
        <v>83</v>
      </c>
      <c r="I6" t="s">
        <v>84</v>
      </c>
      <c r="J6" t="s">
        <v>85</v>
      </c>
      <c r="K6" t="s">
        <v>19</v>
      </c>
      <c r="L6" t="s">
        <v>27</v>
      </c>
      <c r="M6" t="s">
        <v>35</v>
      </c>
      <c r="N6">
        <v>8</v>
      </c>
    </row>
    <row r="7" spans="1:14" x14ac:dyDescent="0.25">
      <c r="A7" t="s">
        <v>43</v>
      </c>
      <c r="B7" t="s">
        <v>86</v>
      </c>
      <c r="C7" t="s">
        <v>87</v>
      </c>
      <c r="D7" t="s">
        <v>88</v>
      </c>
      <c r="E7" t="s">
        <v>20</v>
      </c>
      <c r="F7" t="s">
        <v>28</v>
      </c>
      <c r="G7" t="s">
        <v>36</v>
      </c>
      <c r="H7" t="s">
        <v>86</v>
      </c>
      <c r="I7" t="s">
        <v>87</v>
      </c>
      <c r="J7" t="s">
        <v>88</v>
      </c>
      <c r="K7" t="s">
        <v>20</v>
      </c>
      <c r="L7" t="s">
        <v>28</v>
      </c>
      <c r="M7" t="s">
        <v>36</v>
      </c>
      <c r="N7">
        <v>16</v>
      </c>
    </row>
    <row r="8" spans="1:14" x14ac:dyDescent="0.25">
      <c r="A8" t="s">
        <v>44</v>
      </c>
      <c r="B8" t="s">
        <v>89</v>
      </c>
      <c r="C8" t="s">
        <v>90</v>
      </c>
      <c r="D8" t="s">
        <v>91</v>
      </c>
      <c r="E8" t="s">
        <v>21</v>
      </c>
      <c r="F8" t="s">
        <v>29</v>
      </c>
      <c r="G8" t="s">
        <v>37</v>
      </c>
      <c r="H8" t="s">
        <v>89</v>
      </c>
      <c r="I8" t="s">
        <v>90</v>
      </c>
      <c r="J8" t="s">
        <v>91</v>
      </c>
      <c r="K8" t="s">
        <v>21</v>
      </c>
      <c r="L8" t="s">
        <v>29</v>
      </c>
      <c r="M8" t="s">
        <v>37</v>
      </c>
      <c r="N8">
        <v>24</v>
      </c>
    </row>
    <row r="9" spans="1:14" x14ac:dyDescent="0.25">
      <c r="A9" t="s">
        <v>45</v>
      </c>
      <c r="B9" t="s">
        <v>46</v>
      </c>
      <c r="C9" t="s">
        <v>46</v>
      </c>
      <c r="D9" t="s">
        <v>14</v>
      </c>
      <c r="E9" t="s">
        <v>22</v>
      </c>
      <c r="F9" t="s">
        <v>30</v>
      </c>
      <c r="G9" t="s">
        <v>38</v>
      </c>
      <c r="H9" t="s">
        <v>46</v>
      </c>
      <c r="I9" t="s">
        <v>46</v>
      </c>
      <c r="J9" t="s">
        <v>47</v>
      </c>
      <c r="K9" t="s">
        <v>48</v>
      </c>
      <c r="L9" t="s">
        <v>30</v>
      </c>
      <c r="M9" t="s">
        <v>38</v>
      </c>
    </row>
    <row r="15" spans="1:14" x14ac:dyDescent="0.25">
      <c r="B15" t="s">
        <v>49</v>
      </c>
      <c r="C15" t="s">
        <v>50</v>
      </c>
      <c r="D15" t="s">
        <v>14</v>
      </c>
      <c r="E15" t="s">
        <v>51</v>
      </c>
    </row>
    <row r="16" spans="1:14" x14ac:dyDescent="0.25">
      <c r="C16" t="s">
        <v>52</v>
      </c>
      <c r="D16" t="s">
        <v>22</v>
      </c>
      <c r="E16" t="s">
        <v>12</v>
      </c>
    </row>
    <row r="17" spans="3:5" x14ac:dyDescent="0.25">
      <c r="C17" t="s">
        <v>53</v>
      </c>
      <c r="D17" t="s">
        <v>47</v>
      </c>
      <c r="E17" t="s">
        <v>54</v>
      </c>
    </row>
    <row r="18" spans="3:5" x14ac:dyDescent="0.25">
      <c r="C18" t="s">
        <v>55</v>
      </c>
      <c r="D18" t="s">
        <v>48</v>
      </c>
      <c r="E18" t="s">
        <v>56</v>
      </c>
    </row>
    <row r="19" spans="3:5" x14ac:dyDescent="0.25">
      <c r="C19" t="s">
        <v>30</v>
      </c>
      <c r="E19" t="s">
        <v>57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2" workbookViewId="0">
      <selection activeCell="L71" sqref="L71:Q77"/>
    </sheetView>
  </sheetViews>
  <sheetFormatPr defaultRowHeight="15" x14ac:dyDescent="0.25"/>
  <cols>
    <col min="1" max="1" width="14.1406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71</v>
      </c>
      <c r="B2" s="4">
        <v>1</v>
      </c>
      <c r="C2" s="3">
        <v>1</v>
      </c>
      <c r="D2" s="3">
        <v>36</v>
      </c>
      <c r="E2" s="3">
        <v>59</v>
      </c>
      <c r="F2" s="3">
        <v>417</v>
      </c>
      <c r="G2" s="3">
        <v>561.72882080078125</v>
      </c>
      <c r="H2" s="3">
        <v>1.1062785387039185</v>
      </c>
      <c r="I2" s="3">
        <v>621.42852783203125</v>
      </c>
      <c r="J2" s="3">
        <v>80.903099060058594</v>
      </c>
      <c r="K2" s="3">
        <v>440.6981201171875</v>
      </c>
      <c r="L2" s="3">
        <v>0.31072786450386047</v>
      </c>
      <c r="M2" s="6">
        <v>136.93717956542969</v>
      </c>
    </row>
    <row r="3" spans="1:13" x14ac:dyDescent="0.25">
      <c r="A3" t="s">
        <v>74</v>
      </c>
      <c r="B3" s="5">
        <v>2</v>
      </c>
      <c r="C3" s="2">
        <v>1</v>
      </c>
      <c r="D3" s="2">
        <v>36</v>
      </c>
      <c r="E3" s="2">
        <v>50</v>
      </c>
      <c r="F3" s="2">
        <v>3169</v>
      </c>
      <c r="G3" s="2">
        <v>3206.0400390625</v>
      </c>
      <c r="H3" s="2">
        <v>0.31947571039199829</v>
      </c>
      <c r="I3" s="2">
        <v>1024.2518310546875</v>
      </c>
      <c r="J3" s="2">
        <v>144.85108947753906</v>
      </c>
      <c r="K3" s="2">
        <v>3200.6591796875</v>
      </c>
      <c r="L3" s="2">
        <v>0.18611682951450348</v>
      </c>
      <c r="M3" s="7">
        <v>595.69647216796875</v>
      </c>
    </row>
    <row r="4" spans="1:13" x14ac:dyDescent="0.25">
      <c r="A4" t="s">
        <v>77</v>
      </c>
      <c r="B4" s="4">
        <v>3</v>
      </c>
      <c r="C4" s="3">
        <v>1</v>
      </c>
      <c r="D4" s="3">
        <v>36</v>
      </c>
      <c r="E4" s="3">
        <v>50</v>
      </c>
      <c r="F4" s="3">
        <v>567</v>
      </c>
      <c r="G4" s="3">
        <v>650.3800048828125</v>
      </c>
      <c r="H4" s="3">
        <v>0.68600237369537354</v>
      </c>
      <c r="I4" s="3">
        <v>446.1622314453125</v>
      </c>
      <c r="J4" s="3">
        <v>63.096866607666016</v>
      </c>
      <c r="K4" s="3">
        <v>602.31817626953125</v>
      </c>
      <c r="L4" s="3">
        <v>0.25612163543701172</v>
      </c>
      <c r="M4" s="6">
        <v>154.2667236328125</v>
      </c>
    </row>
    <row r="5" spans="1:13" x14ac:dyDescent="0.25">
      <c r="A5" t="s">
        <v>80</v>
      </c>
      <c r="B5" s="5">
        <v>4</v>
      </c>
      <c r="C5" s="2">
        <v>1</v>
      </c>
      <c r="D5" s="2">
        <v>36</v>
      </c>
      <c r="E5" s="2">
        <v>58</v>
      </c>
      <c r="F5" s="2">
        <v>2515.5</v>
      </c>
      <c r="G5" s="2">
        <v>2521.689697265625</v>
      </c>
      <c r="H5" s="2">
        <v>0.31842130422592163</v>
      </c>
      <c r="I5" s="2">
        <v>802.959716796875</v>
      </c>
      <c r="J5" s="2">
        <v>105.43377685546875</v>
      </c>
      <c r="K5" s="2">
        <v>2554.615478515625</v>
      </c>
      <c r="L5" s="2">
        <v>0.2131890207529068</v>
      </c>
      <c r="M5" s="7">
        <v>544.615966796875</v>
      </c>
    </row>
    <row r="6" spans="1:13" x14ac:dyDescent="0.25">
      <c r="A6" t="s">
        <v>83</v>
      </c>
      <c r="B6" s="4">
        <v>5</v>
      </c>
      <c r="C6" s="3">
        <v>1</v>
      </c>
      <c r="D6" s="3">
        <v>36</v>
      </c>
      <c r="E6" s="3">
        <v>50</v>
      </c>
      <c r="F6" s="3">
        <v>951.5</v>
      </c>
      <c r="G6" s="3">
        <v>1009.3800048828125</v>
      </c>
      <c r="H6" s="3">
        <v>0.39748433232307434</v>
      </c>
      <c r="I6" s="3">
        <v>401.21273803710937</v>
      </c>
      <c r="J6" s="3">
        <v>56.74005126953125</v>
      </c>
      <c r="K6" s="3">
        <v>977.43182373046875</v>
      </c>
      <c r="L6" s="3">
        <v>0.2343049943447113</v>
      </c>
      <c r="M6" s="6">
        <v>229.01715087890625</v>
      </c>
    </row>
    <row r="7" spans="1:13" x14ac:dyDescent="0.25">
      <c r="A7" t="s">
        <v>86</v>
      </c>
      <c r="B7" s="5">
        <v>6</v>
      </c>
      <c r="C7" s="2">
        <v>1</v>
      </c>
      <c r="D7" s="2">
        <v>36</v>
      </c>
      <c r="E7" s="2">
        <v>61</v>
      </c>
      <c r="F7" s="2">
        <v>875</v>
      </c>
      <c r="G7" s="2">
        <v>928.29510498046875</v>
      </c>
      <c r="H7" s="2">
        <v>0.42135307192802429</v>
      </c>
      <c r="I7" s="2">
        <v>391.13998413085937</v>
      </c>
      <c r="J7" s="2">
        <v>50.080341339111328</v>
      </c>
      <c r="K7" s="2">
        <v>908.78179931640625</v>
      </c>
      <c r="L7" s="2">
        <v>0.25482600927352905</v>
      </c>
      <c r="M7" s="7">
        <v>231.58125305175781</v>
      </c>
    </row>
    <row r="8" spans="1:13" x14ac:dyDescent="0.25">
      <c r="A8" t="s">
        <v>89</v>
      </c>
      <c r="B8" s="4">
        <v>7</v>
      </c>
      <c r="C8" s="3">
        <v>1</v>
      </c>
      <c r="D8" s="3">
        <v>36</v>
      </c>
      <c r="E8" s="3">
        <v>50</v>
      </c>
      <c r="F8" s="3">
        <v>698.5</v>
      </c>
      <c r="G8" s="3">
        <v>678.34002685546875</v>
      </c>
      <c r="H8" s="3">
        <v>0.28126037120819092</v>
      </c>
      <c r="I8" s="3">
        <v>190.79014587402344</v>
      </c>
      <c r="J8" s="3">
        <v>26.981801986694336</v>
      </c>
      <c r="K8" s="3">
        <v>673.8636474609375</v>
      </c>
      <c r="L8" s="3">
        <v>0.2070174515247345</v>
      </c>
      <c r="M8" s="6">
        <v>139.50154113769531</v>
      </c>
    </row>
    <row r="9" spans="1:13" x14ac:dyDescent="0.25">
      <c r="A9" t="s">
        <v>46</v>
      </c>
      <c r="B9" s="5">
        <v>8</v>
      </c>
      <c r="C9" s="2">
        <v>1</v>
      </c>
      <c r="D9" s="2">
        <v>36</v>
      </c>
      <c r="E9" s="2">
        <v>50</v>
      </c>
      <c r="F9" s="2">
        <v>138</v>
      </c>
      <c r="G9" s="2">
        <v>169.08000183105469</v>
      </c>
      <c r="H9" s="2">
        <v>0.54390835762023926</v>
      </c>
      <c r="I9" s="2">
        <v>91.964019775390625</v>
      </c>
      <c r="J9" s="2">
        <v>13.00567626953125</v>
      </c>
      <c r="K9" s="2">
        <v>159.97727966308594</v>
      </c>
      <c r="L9" s="2">
        <v>0.38894876837730408</v>
      </c>
      <c r="M9" s="7">
        <v>62.22296142578125</v>
      </c>
    </row>
    <row r="10" spans="1:13" x14ac:dyDescent="0.25">
      <c r="A10" t="s">
        <v>72</v>
      </c>
      <c r="B10" s="4">
        <v>1</v>
      </c>
      <c r="C10" s="3">
        <v>2</v>
      </c>
      <c r="D10" s="3">
        <v>36</v>
      </c>
      <c r="E10" s="3">
        <v>57</v>
      </c>
      <c r="F10" s="3">
        <v>434</v>
      </c>
      <c r="G10" s="3">
        <v>498.45614624023437</v>
      </c>
      <c r="H10" s="3">
        <v>0.79988449811935425</v>
      </c>
      <c r="I10" s="3">
        <v>398.70733642578125</v>
      </c>
      <c r="J10" s="3">
        <v>52.810077667236328</v>
      </c>
      <c r="K10" s="3">
        <v>453.313720703125</v>
      </c>
      <c r="L10" s="3">
        <v>0.28261098265647888</v>
      </c>
      <c r="M10" s="6">
        <v>128.11143493652344</v>
      </c>
    </row>
    <row r="11" spans="1:13" x14ac:dyDescent="0.25">
      <c r="A11" t="s">
        <v>75</v>
      </c>
      <c r="B11" s="5">
        <v>2</v>
      </c>
      <c r="C11" s="2">
        <v>2</v>
      </c>
      <c r="D11" s="2">
        <v>36</v>
      </c>
      <c r="E11" s="2">
        <v>50</v>
      </c>
      <c r="F11" s="2">
        <v>3036</v>
      </c>
      <c r="G11" s="2">
        <v>2961.580078125</v>
      </c>
      <c r="H11" s="2">
        <v>0.25498437881469727</v>
      </c>
      <c r="I11" s="2">
        <v>755.15667724609375</v>
      </c>
      <c r="J11" s="2">
        <v>106.79528045654297</v>
      </c>
      <c r="K11" s="2">
        <v>2995.818115234375</v>
      </c>
      <c r="L11" s="2">
        <v>0.16198348999023438</v>
      </c>
      <c r="M11" s="7">
        <v>485.2730712890625</v>
      </c>
    </row>
    <row r="12" spans="1:13" x14ac:dyDescent="0.25">
      <c r="A12" t="s">
        <v>78</v>
      </c>
      <c r="B12" s="4">
        <v>3</v>
      </c>
      <c r="C12" s="3">
        <v>2</v>
      </c>
      <c r="D12" s="3">
        <v>36</v>
      </c>
      <c r="E12" s="3">
        <v>50</v>
      </c>
      <c r="F12" s="3">
        <v>831.5</v>
      </c>
      <c r="G12" s="3">
        <v>874.719970703125</v>
      </c>
      <c r="H12" s="3">
        <v>0.34196007251739502</v>
      </c>
      <c r="I12" s="3">
        <v>299.11932373046875</v>
      </c>
      <c r="J12" s="3">
        <v>42.301860809326172</v>
      </c>
      <c r="K12" s="3">
        <v>867.15911865234375</v>
      </c>
      <c r="L12" s="3">
        <v>0.25917273759841919</v>
      </c>
      <c r="M12" s="6">
        <v>224.74398803710937</v>
      </c>
    </row>
    <row r="13" spans="1:13" x14ac:dyDescent="0.25">
      <c r="A13" t="s">
        <v>81</v>
      </c>
      <c r="B13" s="5">
        <v>4</v>
      </c>
      <c r="C13" s="2">
        <v>2</v>
      </c>
      <c r="D13" s="2">
        <v>36</v>
      </c>
      <c r="E13" s="2">
        <v>50</v>
      </c>
      <c r="F13" s="2">
        <v>2499</v>
      </c>
      <c r="G13" s="2">
        <v>2534.56005859375</v>
      </c>
      <c r="H13" s="2">
        <v>0.32778730988502502</v>
      </c>
      <c r="I13" s="2">
        <v>830.796630859375</v>
      </c>
      <c r="J13" s="2">
        <v>117.49238586425781</v>
      </c>
      <c r="K13" s="2">
        <v>2551.9091796875</v>
      </c>
      <c r="L13" s="2">
        <v>0.1971476823091507</v>
      </c>
      <c r="M13" s="7">
        <v>503.10296630859375</v>
      </c>
    </row>
    <row r="14" spans="1:13" x14ac:dyDescent="0.25">
      <c r="A14" t="s">
        <v>84</v>
      </c>
      <c r="B14" s="4">
        <v>5</v>
      </c>
      <c r="C14" s="3">
        <v>2</v>
      </c>
      <c r="D14" s="3">
        <v>36</v>
      </c>
      <c r="E14" s="3">
        <v>50</v>
      </c>
      <c r="F14" s="3">
        <v>1068</v>
      </c>
      <c r="G14" s="3">
        <v>1257.3199462890625</v>
      </c>
      <c r="H14" s="3">
        <v>0.56288349628448486</v>
      </c>
      <c r="I14" s="3">
        <v>707.7247314453125</v>
      </c>
      <c r="J14" s="3">
        <v>100.08738708496094</v>
      </c>
      <c r="K14" s="3">
        <v>1174.70458984375</v>
      </c>
      <c r="L14" s="3">
        <v>0.41734415292739868</v>
      </c>
      <c r="M14" s="6">
        <v>490.25607299804687</v>
      </c>
    </row>
    <row r="15" spans="1:13" x14ac:dyDescent="0.25">
      <c r="A15" t="s">
        <v>87</v>
      </c>
      <c r="B15" s="5">
        <v>6</v>
      </c>
      <c r="C15" s="2">
        <v>2</v>
      </c>
      <c r="D15" s="2">
        <v>36</v>
      </c>
      <c r="E15" s="2">
        <v>50</v>
      </c>
      <c r="F15" s="2">
        <v>925.5</v>
      </c>
      <c r="G15" s="2">
        <v>943.84002685546875</v>
      </c>
      <c r="H15" s="2">
        <v>0.34948828816413879</v>
      </c>
      <c r="I15" s="2">
        <v>329.86102294921875</v>
      </c>
      <c r="J15" s="2">
        <v>46.649394989013672</v>
      </c>
      <c r="K15" s="2">
        <v>918.8863525390625</v>
      </c>
      <c r="L15" s="2">
        <v>0.23880989849567413</v>
      </c>
      <c r="M15" s="7">
        <v>219.43916320800781</v>
      </c>
    </row>
    <row r="16" spans="1:13" x14ac:dyDescent="0.25">
      <c r="A16" t="s">
        <v>90</v>
      </c>
      <c r="B16" s="4">
        <v>7</v>
      </c>
      <c r="C16" s="3">
        <v>2</v>
      </c>
      <c r="D16" s="3">
        <v>36</v>
      </c>
      <c r="E16" s="3">
        <v>50</v>
      </c>
      <c r="F16" s="3">
        <v>748.5</v>
      </c>
      <c r="G16" s="3">
        <v>767.52001953125</v>
      </c>
      <c r="H16" s="3">
        <v>0.21310068666934967</v>
      </c>
      <c r="I16" s="3">
        <v>163.55903625488281</v>
      </c>
      <c r="J16" s="3">
        <v>23.130741119384766</v>
      </c>
      <c r="K16" s="3">
        <v>767.04547119140625</v>
      </c>
      <c r="L16" s="3">
        <v>0.16274002194404602</v>
      </c>
      <c r="M16" s="6">
        <v>124.82898712158203</v>
      </c>
    </row>
    <row r="17" spans="1:13" x14ac:dyDescent="0.25">
      <c r="A17" t="s">
        <v>46</v>
      </c>
      <c r="B17" s="5">
        <v>8</v>
      </c>
      <c r="C17" s="2">
        <v>2</v>
      </c>
      <c r="D17" s="2">
        <v>36</v>
      </c>
      <c r="E17" s="2">
        <v>50</v>
      </c>
      <c r="F17" s="2">
        <v>145</v>
      </c>
      <c r="G17" s="2">
        <v>206.82000732421875</v>
      </c>
      <c r="H17" s="2">
        <v>1.1186394691467285</v>
      </c>
      <c r="I17" s="2">
        <v>231.35700988769531</v>
      </c>
      <c r="J17" s="2">
        <v>32.718822479248047</v>
      </c>
      <c r="K17" s="2">
        <v>169.70454406738281</v>
      </c>
      <c r="L17" s="2">
        <v>0.480430006980896</v>
      </c>
      <c r="M17" s="7">
        <v>81.531158447265625</v>
      </c>
    </row>
    <row r="18" spans="1:13" x14ac:dyDescent="0.25">
      <c r="A18" t="s">
        <v>73</v>
      </c>
      <c r="B18" s="4">
        <v>1</v>
      </c>
      <c r="C18" s="3">
        <v>3</v>
      </c>
      <c r="D18" s="3">
        <v>36</v>
      </c>
      <c r="E18" s="3">
        <v>50</v>
      </c>
      <c r="F18" s="3">
        <v>390.5</v>
      </c>
      <c r="G18" s="3">
        <v>571.1199951171875</v>
      </c>
      <c r="H18" s="3">
        <v>1.1422839164733887</v>
      </c>
      <c r="I18" s="3">
        <v>652.38116455078125</v>
      </c>
      <c r="J18" s="3">
        <v>92.260635375976563</v>
      </c>
      <c r="K18" s="3">
        <v>445.27273559570312</v>
      </c>
      <c r="L18" s="3">
        <v>0.3299730122089386</v>
      </c>
      <c r="M18" s="6">
        <v>146.927978515625</v>
      </c>
    </row>
    <row r="19" spans="1:13" x14ac:dyDescent="0.25">
      <c r="A19" t="s">
        <v>76</v>
      </c>
      <c r="B19" s="5">
        <v>2</v>
      </c>
      <c r="C19" s="2">
        <v>3</v>
      </c>
      <c r="D19" s="2">
        <v>36</v>
      </c>
      <c r="E19" s="2">
        <v>50</v>
      </c>
      <c r="F19" s="2">
        <v>3310.5</v>
      </c>
      <c r="G19" s="2">
        <v>3303.679931640625</v>
      </c>
      <c r="H19" s="2">
        <v>0.28551599383354187</v>
      </c>
      <c r="I19" s="2">
        <v>943.2535400390625</v>
      </c>
      <c r="J19" s="2">
        <v>133.39619445800781</v>
      </c>
      <c r="K19" s="2">
        <v>3354.818115234375</v>
      </c>
      <c r="L19" s="2">
        <v>0.17650975286960602</v>
      </c>
      <c r="M19" s="7">
        <v>592.15814208984375</v>
      </c>
    </row>
    <row r="20" spans="1:13" x14ac:dyDescent="0.25">
      <c r="A20" s="1" t="s">
        <v>79</v>
      </c>
      <c r="B20" s="4">
        <v>3</v>
      </c>
      <c r="C20" s="3">
        <v>3</v>
      </c>
      <c r="D20" s="3">
        <v>36</v>
      </c>
      <c r="E20" s="3">
        <v>52</v>
      </c>
      <c r="F20" s="3">
        <v>841.5</v>
      </c>
      <c r="G20" s="3">
        <v>903.48077392578125</v>
      </c>
      <c r="H20" s="3">
        <v>0.38679760694503784</v>
      </c>
      <c r="I20" s="3">
        <v>349.46420288085937</v>
      </c>
      <c r="J20" s="3">
        <v>48.461967468261719</v>
      </c>
      <c r="K20" s="3">
        <v>864.54345703125</v>
      </c>
      <c r="L20" s="3">
        <v>0.21975153684616089</v>
      </c>
      <c r="M20" s="6">
        <v>189.98475646972656</v>
      </c>
    </row>
    <row r="21" spans="1:13" x14ac:dyDescent="0.25">
      <c r="A21" t="s">
        <v>82</v>
      </c>
      <c r="B21" s="5">
        <v>4</v>
      </c>
      <c r="C21" s="2">
        <v>3</v>
      </c>
      <c r="D21" s="2">
        <v>36</v>
      </c>
      <c r="E21" s="2">
        <v>50</v>
      </c>
      <c r="F21" s="2">
        <v>2630</v>
      </c>
      <c r="G21" s="2">
        <v>2597.419921875</v>
      </c>
      <c r="H21" s="2">
        <v>0.27013912796974182</v>
      </c>
      <c r="I21" s="2">
        <v>701.664794921875</v>
      </c>
      <c r="J21" s="2">
        <v>99.230384826660156</v>
      </c>
      <c r="K21" s="2">
        <v>2613.477294921875</v>
      </c>
      <c r="L21" s="2">
        <v>0.18450114130973816</v>
      </c>
      <c r="M21" s="7">
        <v>482.18954467773437</v>
      </c>
    </row>
    <row r="22" spans="1:13" x14ac:dyDescent="0.25">
      <c r="A22" t="s">
        <v>85</v>
      </c>
      <c r="B22" s="4">
        <v>5</v>
      </c>
      <c r="C22" s="3">
        <v>3</v>
      </c>
      <c r="D22" s="3">
        <v>36</v>
      </c>
      <c r="E22" s="3">
        <v>53</v>
      </c>
      <c r="F22" s="3">
        <v>1047</v>
      </c>
      <c r="G22" s="3">
        <v>1062.6226806640625</v>
      </c>
      <c r="H22" s="3">
        <v>0.26546880602836609</v>
      </c>
      <c r="I22" s="3">
        <v>282.0931396484375</v>
      </c>
      <c r="J22" s="3">
        <v>38.74847412109375</v>
      </c>
      <c r="K22" s="3">
        <v>1057</v>
      </c>
      <c r="L22" s="3">
        <v>0.20098417997360229</v>
      </c>
      <c r="M22" s="6">
        <v>212.44027709960937</v>
      </c>
    </row>
    <row r="23" spans="1:13" x14ac:dyDescent="0.25">
      <c r="A23" t="s">
        <v>88</v>
      </c>
      <c r="B23" s="5">
        <v>6</v>
      </c>
      <c r="C23" s="2">
        <v>3</v>
      </c>
      <c r="D23" s="2">
        <v>36</v>
      </c>
      <c r="E23" s="2">
        <v>50</v>
      </c>
      <c r="F23" s="2">
        <v>957</v>
      </c>
      <c r="G23" s="2">
        <v>959.780029296875</v>
      </c>
      <c r="H23" s="2">
        <v>0.29387858510017395</v>
      </c>
      <c r="I23" s="2">
        <v>282.05877685546875</v>
      </c>
      <c r="J23" s="2">
        <v>39.889133453369141</v>
      </c>
      <c r="K23" s="2">
        <v>944.84088134765625</v>
      </c>
      <c r="L23" s="2">
        <v>0.24731485545635223</v>
      </c>
      <c r="M23" s="7">
        <v>233.67318725585937</v>
      </c>
    </row>
    <row r="24" spans="1:13" x14ac:dyDescent="0.25">
      <c r="A24" t="s">
        <v>91</v>
      </c>
      <c r="B24" s="4">
        <v>7</v>
      </c>
      <c r="C24" s="3">
        <v>3</v>
      </c>
      <c r="D24" s="3">
        <v>36</v>
      </c>
      <c r="E24" s="3">
        <v>50</v>
      </c>
      <c r="F24" s="3">
        <v>763.5</v>
      </c>
      <c r="G24" s="3">
        <v>822.94000244140625</v>
      </c>
      <c r="H24" s="3">
        <v>0.3673255443572998</v>
      </c>
      <c r="I24" s="3">
        <v>302.28689575195312</v>
      </c>
      <c r="J24" s="3">
        <v>42.749820709228516</v>
      </c>
      <c r="K24" s="3">
        <v>816.43182373046875</v>
      </c>
      <c r="L24" s="3">
        <v>0.26740273833274841</v>
      </c>
      <c r="M24" s="6">
        <v>218.31611633300781</v>
      </c>
    </row>
    <row r="25" spans="1:13" x14ac:dyDescent="0.25">
      <c r="A25" t="s">
        <v>14</v>
      </c>
      <c r="B25" s="5">
        <v>8</v>
      </c>
      <c r="C25" s="2">
        <v>3</v>
      </c>
      <c r="D25" s="2">
        <v>36</v>
      </c>
      <c r="E25" s="2">
        <v>50</v>
      </c>
      <c r="F25" s="2">
        <v>2765</v>
      </c>
      <c r="G25" s="2">
        <v>2772.260009765625</v>
      </c>
      <c r="H25" s="2">
        <v>0.29976433515548706</v>
      </c>
      <c r="I25" s="2">
        <v>831.02471923828125</v>
      </c>
      <c r="J25" s="2">
        <v>117.52464294433594</v>
      </c>
      <c r="K25" s="2">
        <v>2780.5</v>
      </c>
      <c r="L25" s="2">
        <v>0.22558405995368958</v>
      </c>
      <c r="M25" s="7">
        <v>627.23651123046875</v>
      </c>
    </row>
    <row r="26" spans="1:13" x14ac:dyDescent="0.25">
      <c r="A26" t="s">
        <v>15</v>
      </c>
      <c r="B26" s="4">
        <v>1</v>
      </c>
      <c r="C26" s="3">
        <v>4</v>
      </c>
      <c r="D26" s="3">
        <v>36</v>
      </c>
      <c r="E26" s="3">
        <v>50</v>
      </c>
      <c r="F26" s="3">
        <v>417.5</v>
      </c>
      <c r="G26" s="3">
        <v>419.70001220703125</v>
      </c>
      <c r="H26" s="3">
        <v>0.32480922341346741</v>
      </c>
      <c r="I26" s="3">
        <v>136.32243347167969</v>
      </c>
      <c r="J26" s="3">
        <v>19.278903961181641</v>
      </c>
      <c r="K26" s="3">
        <v>409.1363525390625</v>
      </c>
      <c r="L26" s="3">
        <v>0.24523194134235382</v>
      </c>
      <c r="M26" s="6">
        <v>100.33330535888672</v>
      </c>
    </row>
    <row r="27" spans="1:13" x14ac:dyDescent="0.25">
      <c r="A27" t="s">
        <v>16</v>
      </c>
      <c r="B27" s="5">
        <v>2</v>
      </c>
      <c r="C27" s="2">
        <v>4</v>
      </c>
      <c r="D27" s="2">
        <v>36</v>
      </c>
      <c r="E27" s="2">
        <v>50</v>
      </c>
      <c r="F27" s="2">
        <v>827.5</v>
      </c>
      <c r="G27" s="2">
        <v>820.55999755859375</v>
      </c>
      <c r="H27" s="2">
        <v>0.44004359841346741</v>
      </c>
      <c r="I27" s="2">
        <v>361.08218383789062</v>
      </c>
      <c r="J27" s="2">
        <v>51.064731597900391</v>
      </c>
      <c r="K27" s="2">
        <v>792.022705078125</v>
      </c>
      <c r="L27" s="2">
        <v>0.22201496362686157</v>
      </c>
      <c r="M27" s="7">
        <v>175.84089660644531</v>
      </c>
    </row>
    <row r="28" spans="1:13" x14ac:dyDescent="0.25">
      <c r="A28" s="1" t="s">
        <v>17</v>
      </c>
      <c r="B28" s="4">
        <v>3</v>
      </c>
      <c r="C28" s="3">
        <v>4</v>
      </c>
      <c r="D28" s="3">
        <v>36</v>
      </c>
      <c r="E28" s="3">
        <v>50</v>
      </c>
      <c r="F28" s="3">
        <v>485.5</v>
      </c>
      <c r="G28" s="3">
        <v>521.8599853515625</v>
      </c>
      <c r="H28" s="3">
        <v>0.37729901075363159</v>
      </c>
      <c r="I28" s="3">
        <v>196.89726257324219</v>
      </c>
      <c r="J28" s="3">
        <v>27.845478057861328</v>
      </c>
      <c r="K28" s="3">
        <v>522.772705078125</v>
      </c>
      <c r="L28" s="3">
        <v>0.25647416710853577</v>
      </c>
      <c r="M28" s="6">
        <v>134.07769775390625</v>
      </c>
    </row>
    <row r="29" spans="1:13" x14ac:dyDescent="0.25">
      <c r="A29" t="s">
        <v>18</v>
      </c>
      <c r="B29" s="5">
        <v>4</v>
      </c>
      <c r="C29" s="2">
        <v>4</v>
      </c>
      <c r="D29" s="2">
        <v>36</v>
      </c>
      <c r="E29" s="2">
        <v>50</v>
      </c>
      <c r="F29" s="2">
        <v>1006.5</v>
      </c>
      <c r="G29" s="2">
        <v>1090.3599853515625</v>
      </c>
      <c r="H29" s="2">
        <v>0.39347842335700989</v>
      </c>
      <c r="I29" s="2">
        <v>429.03311157226562</v>
      </c>
      <c r="J29" s="2">
        <v>60.674446105957031</v>
      </c>
      <c r="K29" s="2">
        <v>1069.45458984375</v>
      </c>
      <c r="L29" s="2">
        <v>0.25480136275291443</v>
      </c>
      <c r="M29" s="7">
        <v>272.49847412109375</v>
      </c>
    </row>
    <row r="30" spans="1:13" x14ac:dyDescent="0.25">
      <c r="A30" t="s">
        <v>19</v>
      </c>
      <c r="B30" s="4">
        <v>5</v>
      </c>
      <c r="C30" s="3">
        <v>4</v>
      </c>
      <c r="D30" s="3">
        <v>36</v>
      </c>
      <c r="E30" s="3">
        <v>50</v>
      </c>
      <c r="F30" s="3">
        <v>768.5</v>
      </c>
      <c r="G30" s="3">
        <v>938.08001708984375</v>
      </c>
      <c r="H30" s="3">
        <v>1.2026889324188232</v>
      </c>
      <c r="I30" s="3">
        <v>1128.218505859375</v>
      </c>
      <c r="J30" s="3">
        <v>159.55418395996094</v>
      </c>
      <c r="K30" s="3">
        <v>772.6363525390625</v>
      </c>
      <c r="L30" s="3">
        <v>0.30129045248031616</v>
      </c>
      <c r="M30" s="6">
        <v>232.7879638671875</v>
      </c>
    </row>
    <row r="31" spans="1:13" x14ac:dyDescent="0.25">
      <c r="A31" t="s">
        <v>20</v>
      </c>
      <c r="B31" s="5">
        <v>6</v>
      </c>
      <c r="C31" s="2">
        <v>4</v>
      </c>
      <c r="D31" s="2">
        <v>36</v>
      </c>
      <c r="E31" s="2">
        <v>50</v>
      </c>
      <c r="F31" s="2">
        <v>478</v>
      </c>
      <c r="G31" s="2">
        <v>544.32000732421875</v>
      </c>
      <c r="H31" s="2">
        <v>0.35119456052780151</v>
      </c>
      <c r="I31" s="2">
        <v>191.1622314453125</v>
      </c>
      <c r="J31" s="2">
        <v>27.034421920776367</v>
      </c>
      <c r="K31" s="2">
        <v>526.6136474609375</v>
      </c>
      <c r="L31" s="2">
        <v>0.29268166422843933</v>
      </c>
      <c r="M31" s="7">
        <v>154.13014221191406</v>
      </c>
    </row>
    <row r="32" spans="1:13" x14ac:dyDescent="0.25">
      <c r="A32" t="s">
        <v>21</v>
      </c>
      <c r="B32" s="4">
        <v>7</v>
      </c>
      <c r="C32" s="3">
        <v>4</v>
      </c>
      <c r="D32" s="3">
        <v>36</v>
      </c>
      <c r="E32" s="3">
        <v>50</v>
      </c>
      <c r="F32" s="3">
        <v>383</v>
      </c>
      <c r="G32" s="3">
        <v>446.3599853515625</v>
      </c>
      <c r="H32" s="3">
        <v>0.43978732824325562</v>
      </c>
      <c r="I32" s="3">
        <v>196.303466796875</v>
      </c>
      <c r="J32" s="3">
        <v>27.761503219604492</v>
      </c>
      <c r="K32" s="3">
        <v>432.54544067382812</v>
      </c>
      <c r="L32" s="3">
        <v>0.3555590808391571</v>
      </c>
      <c r="M32" s="6">
        <v>153.79545593261719</v>
      </c>
    </row>
    <row r="33" spans="1:13" x14ac:dyDescent="0.25">
      <c r="A33" t="s">
        <v>22</v>
      </c>
      <c r="B33" s="5">
        <v>8</v>
      </c>
      <c r="C33" s="2">
        <v>4</v>
      </c>
      <c r="D33" s="2">
        <v>36</v>
      </c>
      <c r="E33" s="2">
        <v>50</v>
      </c>
      <c r="F33" s="2">
        <v>1075.5</v>
      </c>
      <c r="G33" s="2">
        <v>1115.8599853515625</v>
      </c>
      <c r="H33" s="2">
        <v>0.23644578456878662</v>
      </c>
      <c r="I33" s="2">
        <v>263.84039306640625</v>
      </c>
      <c r="J33" s="2">
        <v>37.312667846679688</v>
      </c>
      <c r="K33" s="2">
        <v>1102.1817626953125</v>
      </c>
      <c r="L33" s="2">
        <v>0.16025508940219879</v>
      </c>
      <c r="M33" s="7">
        <v>176.6302490234375</v>
      </c>
    </row>
    <row r="34" spans="1:13" x14ac:dyDescent="0.25">
      <c r="A34" t="s">
        <v>23</v>
      </c>
      <c r="B34" s="4">
        <v>1</v>
      </c>
      <c r="C34" s="3">
        <v>5</v>
      </c>
      <c r="D34" s="3">
        <v>36</v>
      </c>
      <c r="E34" s="3">
        <v>50</v>
      </c>
      <c r="F34" s="3">
        <v>398</v>
      </c>
      <c r="G34" s="3">
        <v>439.739990234375</v>
      </c>
      <c r="H34" s="3">
        <v>0.49207815527915955</v>
      </c>
      <c r="I34" s="3">
        <v>216.38644409179687</v>
      </c>
      <c r="J34" s="3">
        <v>30.601665496826172</v>
      </c>
      <c r="K34" s="3">
        <v>413.79544067382812</v>
      </c>
      <c r="L34" s="3">
        <v>0.29435244202613831</v>
      </c>
      <c r="M34" s="6">
        <v>121.80170440673828</v>
      </c>
    </row>
    <row r="35" spans="1:13" x14ac:dyDescent="0.25">
      <c r="A35" t="s">
        <v>24</v>
      </c>
      <c r="B35" s="5">
        <v>2</v>
      </c>
      <c r="C35" s="2">
        <v>5</v>
      </c>
      <c r="D35" s="2">
        <v>36</v>
      </c>
      <c r="E35" s="2">
        <v>50</v>
      </c>
      <c r="F35" s="2">
        <v>735.5</v>
      </c>
      <c r="G35" s="2">
        <v>734.8599853515625</v>
      </c>
      <c r="H35" s="2">
        <v>0.3742181658744812</v>
      </c>
      <c r="I35" s="2">
        <v>274.99795532226562</v>
      </c>
      <c r="J35" s="2">
        <v>38.890583038330078</v>
      </c>
      <c r="K35" s="2">
        <v>723.022705078125</v>
      </c>
      <c r="L35" s="2">
        <v>0.25920048356056213</v>
      </c>
      <c r="M35" s="7">
        <v>187.4078369140625</v>
      </c>
    </row>
    <row r="36" spans="1:13" x14ac:dyDescent="0.25">
      <c r="A36" t="s">
        <v>25</v>
      </c>
      <c r="B36" s="4">
        <v>3</v>
      </c>
      <c r="C36" s="3">
        <v>5</v>
      </c>
      <c r="D36" s="3">
        <v>36</v>
      </c>
      <c r="E36" s="3">
        <v>50</v>
      </c>
      <c r="F36" s="3">
        <v>517.5</v>
      </c>
      <c r="G36" s="3">
        <v>531.15997314453125</v>
      </c>
      <c r="H36" s="3">
        <v>0.34625235199928284</v>
      </c>
      <c r="I36" s="3">
        <v>183.91539001464844</v>
      </c>
      <c r="J36" s="3">
        <v>26.009563446044922</v>
      </c>
      <c r="K36" s="3">
        <v>531.25</v>
      </c>
      <c r="L36" s="3">
        <v>0.25167346000671387</v>
      </c>
      <c r="M36" s="6">
        <v>133.70152282714844</v>
      </c>
    </row>
    <row r="37" spans="1:13" x14ac:dyDescent="0.25">
      <c r="A37" t="s">
        <v>26</v>
      </c>
      <c r="B37" s="5">
        <v>4</v>
      </c>
      <c r="C37" s="2">
        <v>5</v>
      </c>
      <c r="D37" s="2">
        <v>36</v>
      </c>
      <c r="E37" s="2">
        <v>50</v>
      </c>
      <c r="F37" s="2">
        <v>1170.5</v>
      </c>
      <c r="G37" s="2">
        <v>1220.93994140625</v>
      </c>
      <c r="H37" s="2">
        <v>0.21450869739055634</v>
      </c>
      <c r="I37" s="2">
        <v>261.90225219726562</v>
      </c>
      <c r="J37" s="2">
        <v>37.03857421875</v>
      </c>
      <c r="K37" s="2">
        <v>1210.54541015625</v>
      </c>
      <c r="L37" s="2">
        <v>0.1633804589509964</v>
      </c>
      <c r="M37" s="7">
        <v>197.77946472167969</v>
      </c>
    </row>
    <row r="38" spans="1:13" x14ac:dyDescent="0.25">
      <c r="A38" t="s">
        <v>27</v>
      </c>
      <c r="B38" s="4">
        <v>5</v>
      </c>
      <c r="C38" s="3">
        <v>5</v>
      </c>
      <c r="D38" s="3">
        <v>36</v>
      </c>
      <c r="E38" s="3">
        <v>50</v>
      </c>
      <c r="F38" s="3">
        <v>703</v>
      </c>
      <c r="G38" s="3">
        <v>694.719970703125</v>
      </c>
      <c r="H38" s="3">
        <v>0.31689685583114624</v>
      </c>
      <c r="I38" s="3">
        <v>220.15458679199219</v>
      </c>
      <c r="J38" s="3">
        <v>31.134559631347656</v>
      </c>
      <c r="K38" s="3">
        <v>703.6363525390625</v>
      </c>
      <c r="L38" s="3">
        <v>0.21556206047534943</v>
      </c>
      <c r="M38" s="6">
        <v>151.67730712890625</v>
      </c>
    </row>
    <row r="39" spans="1:13" x14ac:dyDescent="0.25">
      <c r="A39" t="s">
        <v>28</v>
      </c>
      <c r="B39" s="5">
        <v>6</v>
      </c>
      <c r="C39" s="2">
        <v>5</v>
      </c>
      <c r="D39" s="2">
        <v>36</v>
      </c>
      <c r="E39" s="2">
        <v>50</v>
      </c>
      <c r="F39" s="2">
        <v>522</v>
      </c>
      <c r="G39" s="2">
        <v>537.67999267578125</v>
      </c>
      <c r="H39" s="2">
        <v>0.37625226378440857</v>
      </c>
      <c r="I39" s="2">
        <v>202.30331420898437</v>
      </c>
      <c r="J39" s="2">
        <v>28.610008239746094</v>
      </c>
      <c r="K39" s="2">
        <v>520.65911865234375</v>
      </c>
      <c r="L39" s="2">
        <v>0.24634350836277008</v>
      </c>
      <c r="M39" s="7">
        <v>128.260986328125</v>
      </c>
    </row>
    <row r="40" spans="1:13" x14ac:dyDescent="0.25">
      <c r="A40" t="s">
        <v>29</v>
      </c>
      <c r="B40" s="4">
        <v>7</v>
      </c>
      <c r="C40" s="3">
        <v>5</v>
      </c>
      <c r="D40" s="3">
        <v>36</v>
      </c>
      <c r="E40" s="3">
        <v>50</v>
      </c>
      <c r="F40" s="3">
        <v>411.5</v>
      </c>
      <c r="G40" s="3">
        <v>431.05999755859375</v>
      </c>
      <c r="H40" s="3">
        <v>0.36862105131149292</v>
      </c>
      <c r="I40" s="3">
        <v>158.89778137207031</v>
      </c>
      <c r="J40" s="3">
        <v>22.471540451049805</v>
      </c>
      <c r="K40" s="3">
        <v>425.29544067382812</v>
      </c>
      <c r="L40" s="3">
        <v>0.30450189113616943</v>
      </c>
      <c r="M40" s="6">
        <v>129.50326538085937</v>
      </c>
    </row>
    <row r="41" spans="1:13" x14ac:dyDescent="0.25">
      <c r="A41" t="s">
        <v>30</v>
      </c>
      <c r="B41" s="5">
        <v>8</v>
      </c>
      <c r="C41" s="2">
        <v>5</v>
      </c>
      <c r="D41" s="2">
        <v>36</v>
      </c>
      <c r="E41" s="2">
        <v>50</v>
      </c>
      <c r="F41" s="2">
        <v>822.5</v>
      </c>
      <c r="G41" s="2">
        <v>870.0999755859375</v>
      </c>
      <c r="H41" s="2">
        <v>0.55158346891403198</v>
      </c>
      <c r="I41" s="2">
        <v>479.93280029296875</v>
      </c>
      <c r="J41" s="2">
        <v>67.872749328613281</v>
      </c>
      <c r="K41" s="2">
        <v>812.6136474609375</v>
      </c>
      <c r="L41" s="2">
        <v>0.25761151313781738</v>
      </c>
      <c r="M41" s="7">
        <v>209.338623046875</v>
      </c>
    </row>
    <row r="42" spans="1:13" x14ac:dyDescent="0.25">
      <c r="A42" t="s">
        <v>31</v>
      </c>
      <c r="B42" s="4">
        <v>1</v>
      </c>
      <c r="C42" s="3">
        <v>6</v>
      </c>
      <c r="D42" s="3">
        <v>36</v>
      </c>
      <c r="E42" s="3">
        <v>50</v>
      </c>
      <c r="F42" s="3">
        <v>400</v>
      </c>
      <c r="G42" s="3">
        <v>406.55999755859375</v>
      </c>
      <c r="H42" s="3">
        <v>0.33007460832595825</v>
      </c>
      <c r="I42" s="3">
        <v>134.19512939453125</v>
      </c>
      <c r="J42" s="3">
        <v>18.978057861328125</v>
      </c>
      <c r="K42" s="3">
        <v>400.8863525390625</v>
      </c>
      <c r="L42" s="3">
        <v>0.27327600121498108</v>
      </c>
      <c r="M42" s="6">
        <v>109.55262756347656</v>
      </c>
    </row>
    <row r="43" spans="1:13" x14ac:dyDescent="0.25">
      <c r="A43" t="s">
        <v>32</v>
      </c>
      <c r="B43" s="5">
        <v>2</v>
      </c>
      <c r="C43" s="2">
        <v>6</v>
      </c>
      <c r="D43" s="2">
        <v>36</v>
      </c>
      <c r="E43" s="2">
        <v>50</v>
      </c>
      <c r="F43" s="2">
        <v>714</v>
      </c>
      <c r="G43" s="2">
        <v>731.02001953125</v>
      </c>
      <c r="H43" s="2">
        <v>0.33646529912948608</v>
      </c>
      <c r="I43" s="2">
        <v>245.96287536621094</v>
      </c>
      <c r="J43" s="2">
        <v>34.784404754638672</v>
      </c>
      <c r="K43" s="2">
        <v>737.6363525390625</v>
      </c>
      <c r="L43" s="2">
        <v>0.2167440801858902</v>
      </c>
      <c r="M43" s="7">
        <v>159.87831115722656</v>
      </c>
    </row>
    <row r="44" spans="1:13" x14ac:dyDescent="0.25">
      <c r="A44" t="s">
        <v>33</v>
      </c>
      <c r="B44" s="4">
        <v>3</v>
      </c>
      <c r="C44" s="3">
        <v>6</v>
      </c>
      <c r="D44" s="3">
        <v>36</v>
      </c>
      <c r="E44" s="3">
        <v>50</v>
      </c>
      <c r="F44" s="3">
        <v>635.5</v>
      </c>
      <c r="G44" s="3">
        <v>656.8800048828125</v>
      </c>
      <c r="H44" s="3">
        <v>0.29506582021713257</v>
      </c>
      <c r="I44" s="3">
        <v>193.82283020019531</v>
      </c>
      <c r="J44" s="3">
        <v>27.410688400268555</v>
      </c>
      <c r="K44" s="3">
        <v>656.06817626953125</v>
      </c>
      <c r="L44" s="3">
        <v>0.25202915072441101</v>
      </c>
      <c r="M44" s="6">
        <v>165.34831237792969</v>
      </c>
    </row>
    <row r="45" spans="1:13" x14ac:dyDescent="0.25">
      <c r="A45" t="s">
        <v>34</v>
      </c>
      <c r="B45" s="5">
        <v>4</v>
      </c>
      <c r="C45" s="2">
        <v>6</v>
      </c>
      <c r="D45" s="2">
        <v>36</v>
      </c>
      <c r="E45" s="2">
        <v>50</v>
      </c>
      <c r="F45" s="2">
        <v>1437</v>
      </c>
      <c r="G45" s="2">
        <v>1487.1400146484375</v>
      </c>
      <c r="H45" s="2">
        <v>0.26608824729919434</v>
      </c>
      <c r="I45" s="2">
        <v>395.71047973632812</v>
      </c>
      <c r="J45" s="2">
        <v>55.961910247802734</v>
      </c>
      <c r="K45" s="2">
        <v>1489.8409423828125</v>
      </c>
      <c r="L45" s="2">
        <v>0.20518450438976288</v>
      </c>
      <c r="M45" s="7">
        <v>305.6922607421875</v>
      </c>
    </row>
    <row r="46" spans="1:13" x14ac:dyDescent="0.25">
      <c r="A46" t="s">
        <v>35</v>
      </c>
      <c r="B46" s="4">
        <v>5</v>
      </c>
      <c r="C46" s="3">
        <v>6</v>
      </c>
      <c r="D46" s="3">
        <v>36</v>
      </c>
      <c r="E46" s="3">
        <v>50</v>
      </c>
      <c r="F46" s="3">
        <v>672.5</v>
      </c>
      <c r="G46" s="3">
        <v>696.46002197265625</v>
      </c>
      <c r="H46" s="3">
        <v>0.34195181727409363</v>
      </c>
      <c r="I46" s="3">
        <v>238.15577697753906</v>
      </c>
      <c r="J46" s="3">
        <v>33.680313110351562</v>
      </c>
      <c r="K46" s="3">
        <v>679.272705078125</v>
      </c>
      <c r="L46" s="3">
        <v>0.22702349722385406</v>
      </c>
      <c r="M46" s="6">
        <v>154.21087646484375</v>
      </c>
    </row>
    <row r="47" spans="1:13" x14ac:dyDescent="0.25">
      <c r="A47" t="s">
        <v>36</v>
      </c>
      <c r="B47" s="5">
        <v>6</v>
      </c>
      <c r="C47" s="2">
        <v>6</v>
      </c>
      <c r="D47" s="2">
        <v>36</v>
      </c>
      <c r="E47" s="2">
        <v>50</v>
      </c>
      <c r="F47" s="2">
        <v>501.5</v>
      </c>
      <c r="G47" s="2">
        <v>529.8599853515625</v>
      </c>
      <c r="H47" s="2">
        <v>0.39325475692749023</v>
      </c>
      <c r="I47" s="2">
        <v>208.36996459960937</v>
      </c>
      <c r="J47" s="2">
        <v>29.467962265014648</v>
      </c>
      <c r="K47" s="2">
        <v>518.65911865234375</v>
      </c>
      <c r="L47" s="2">
        <v>0.30019786953926086</v>
      </c>
      <c r="M47" s="7">
        <v>155.70036315917969</v>
      </c>
    </row>
    <row r="48" spans="1:13" x14ac:dyDescent="0.25">
      <c r="A48" t="s">
        <v>37</v>
      </c>
      <c r="B48" s="4">
        <v>7</v>
      </c>
      <c r="C48" s="3">
        <v>6</v>
      </c>
      <c r="D48" s="3">
        <v>36</v>
      </c>
      <c r="E48" s="3">
        <v>50</v>
      </c>
      <c r="F48" s="3">
        <v>368.5</v>
      </c>
      <c r="G48" s="3">
        <v>980.260009765625</v>
      </c>
      <c r="H48" s="3">
        <v>4.3990268707275391</v>
      </c>
      <c r="I48" s="3">
        <v>4312.18994140625</v>
      </c>
      <c r="J48" s="3">
        <v>609.83575439453125</v>
      </c>
      <c r="K48" s="3">
        <v>372.59091186523437</v>
      </c>
      <c r="L48" s="3">
        <v>0.29872071743011475</v>
      </c>
      <c r="M48" s="6">
        <v>111.30062103271484</v>
      </c>
    </row>
    <row r="49" spans="1:17" x14ac:dyDescent="0.25">
      <c r="A49" t="s">
        <v>38</v>
      </c>
      <c r="B49" s="5">
        <v>8</v>
      </c>
      <c r="C49" s="2">
        <v>6</v>
      </c>
      <c r="D49" s="2">
        <v>36</v>
      </c>
      <c r="E49" s="2">
        <v>50</v>
      </c>
      <c r="F49" s="2">
        <v>171</v>
      </c>
      <c r="G49" s="2">
        <v>184.97999572753906</v>
      </c>
      <c r="H49" s="2">
        <v>0.46114683151245117</v>
      </c>
      <c r="I49" s="2">
        <v>85.302940368652344</v>
      </c>
      <c r="J49" s="2">
        <v>12.063657760620117</v>
      </c>
      <c r="K49" s="2">
        <v>178.79545593261719</v>
      </c>
      <c r="L49" s="2">
        <v>0.30013298988342285</v>
      </c>
      <c r="M49" s="7">
        <v>53.66241455078125</v>
      </c>
    </row>
    <row r="52" spans="1:17" x14ac:dyDescent="0.25">
      <c r="A52" t="s">
        <v>58</v>
      </c>
      <c r="B52" s="8" t="s">
        <v>59</v>
      </c>
      <c r="C52" s="19" t="s">
        <v>60</v>
      </c>
      <c r="D52" s="19"/>
      <c r="E52" s="19"/>
      <c r="F52" s="19" t="s">
        <v>61</v>
      </c>
      <c r="G52" s="19"/>
      <c r="H52" s="19"/>
      <c r="J52" t="s">
        <v>62</v>
      </c>
      <c r="K52" s="8" t="s">
        <v>59</v>
      </c>
      <c r="L52" s="19" t="s">
        <v>60</v>
      </c>
      <c r="M52" s="19"/>
      <c r="N52" s="19"/>
      <c r="O52" s="19" t="s">
        <v>61</v>
      </c>
      <c r="P52" s="19"/>
      <c r="Q52" s="19"/>
    </row>
    <row r="53" spans="1:17" x14ac:dyDescent="0.25">
      <c r="B53" s="9">
        <v>0</v>
      </c>
      <c r="C53" s="3">
        <f>K2</f>
        <v>440.6981201171875</v>
      </c>
      <c r="D53" s="3">
        <f>K10</f>
        <v>453.313720703125</v>
      </c>
      <c r="E53" s="3">
        <f>K18</f>
        <v>445.27273559570312</v>
      </c>
      <c r="F53" s="3">
        <f>K26</f>
        <v>409.1363525390625</v>
      </c>
      <c r="G53" s="3">
        <f>K34</f>
        <v>413.79544067382812</v>
      </c>
      <c r="H53" s="3">
        <f>K42</f>
        <v>400.8863525390625</v>
      </c>
      <c r="K53" s="9">
        <v>0</v>
      </c>
      <c r="L53">
        <f>C53/$C$62</f>
        <v>0.98716462776682246</v>
      </c>
      <c r="M53">
        <f t="shared" ref="M53:N59" si="0">D53/$C$62</f>
        <v>1.0154235970884078</v>
      </c>
      <c r="N53">
        <f t="shared" si="0"/>
        <v>0.99741177514476986</v>
      </c>
      <c r="O53">
        <f>F53/$F$62</f>
        <v>1.002934187467067</v>
      </c>
      <c r="P53">
        <f t="shared" ref="P53:Q59" si="1">G53/$F$62</f>
        <v>1.0143552179958377</v>
      </c>
      <c r="Q53">
        <f t="shared" si="1"/>
        <v>0.98271059453709542</v>
      </c>
    </row>
    <row r="54" spans="1:17" x14ac:dyDescent="0.25">
      <c r="B54" s="9">
        <v>0.25</v>
      </c>
      <c r="C54" s="3">
        <f t="shared" ref="C54:C59" si="2">K3</f>
        <v>3200.6591796875</v>
      </c>
      <c r="D54" s="3">
        <f t="shared" ref="D54:D59" si="3">K11</f>
        <v>2995.818115234375</v>
      </c>
      <c r="E54" s="3">
        <f t="shared" ref="E54:E59" si="4">K19</f>
        <v>3354.818115234375</v>
      </c>
      <c r="F54" s="3">
        <f t="shared" ref="F54:F59" si="5">K27</f>
        <v>792.022705078125</v>
      </c>
      <c r="G54" s="3">
        <f t="shared" ref="G54:G59" si="6">K35</f>
        <v>723.022705078125</v>
      </c>
      <c r="H54" s="3">
        <f t="shared" ref="H54:H59" si="7">K43</f>
        <v>737.6363525390625</v>
      </c>
      <c r="K54" s="9">
        <v>0.25</v>
      </c>
      <c r="L54">
        <f t="shared" ref="L54:L59" si="8">C54/$C$62</f>
        <v>7.169482653759677</v>
      </c>
      <c r="M54">
        <f t="shared" si="0"/>
        <v>6.7106382795461945</v>
      </c>
      <c r="N54">
        <f t="shared" si="0"/>
        <v>7.5147989627686504</v>
      </c>
      <c r="O54">
        <f t="shared" ref="O54:O59" si="9">F54/$F$62</f>
        <v>1.9415205792478609</v>
      </c>
      <c r="P54">
        <f t="shared" si="1"/>
        <v>1.7723778020153722</v>
      </c>
      <c r="Q54">
        <f t="shared" si="1"/>
        <v>1.8082008877695674</v>
      </c>
    </row>
    <row r="55" spans="1:17" x14ac:dyDescent="0.25">
      <c r="B55" s="9">
        <v>1</v>
      </c>
      <c r="C55" s="3">
        <f t="shared" si="2"/>
        <v>602.31817626953125</v>
      </c>
      <c r="D55" s="3">
        <f t="shared" si="3"/>
        <v>867.15911865234375</v>
      </c>
      <c r="E55" s="3">
        <f t="shared" si="4"/>
        <v>864.54345703125</v>
      </c>
      <c r="F55" s="3">
        <f t="shared" si="5"/>
        <v>522.772705078125</v>
      </c>
      <c r="G55" s="3">
        <f t="shared" si="6"/>
        <v>531.25</v>
      </c>
      <c r="H55" s="3">
        <f t="shared" si="7"/>
        <v>656.06817626953125</v>
      </c>
      <c r="K55" s="9">
        <v>1</v>
      </c>
      <c r="L55">
        <f t="shared" si="8"/>
        <v>1.3491938611315031</v>
      </c>
      <c r="M55">
        <f t="shared" si="0"/>
        <v>1.9424380760948499</v>
      </c>
      <c r="N55">
        <f t="shared" si="0"/>
        <v>1.9365789890856646</v>
      </c>
      <c r="O55">
        <f t="shared" si="9"/>
        <v>1.281496046351519</v>
      </c>
      <c r="P55">
        <f t="shared" si="1"/>
        <v>1.3022768174602846</v>
      </c>
      <c r="Q55">
        <f t="shared" si="1"/>
        <v>1.608249179537427</v>
      </c>
    </row>
    <row r="56" spans="1:17" x14ac:dyDescent="0.25">
      <c r="B56" s="9">
        <v>4</v>
      </c>
      <c r="C56" s="3">
        <f t="shared" si="2"/>
        <v>2554.615478515625</v>
      </c>
      <c r="D56" s="3">
        <f t="shared" si="3"/>
        <v>2551.9091796875</v>
      </c>
      <c r="E56" s="3">
        <f t="shared" si="4"/>
        <v>2613.477294921875</v>
      </c>
      <c r="F56" s="3">
        <f t="shared" si="5"/>
        <v>1069.45458984375</v>
      </c>
      <c r="G56" s="3">
        <f t="shared" si="6"/>
        <v>1210.54541015625</v>
      </c>
      <c r="H56" s="3">
        <f t="shared" si="7"/>
        <v>1489.8409423828125</v>
      </c>
      <c r="K56" s="9">
        <v>4</v>
      </c>
      <c r="L56">
        <f t="shared" si="8"/>
        <v>5.7223435336317134</v>
      </c>
      <c r="M56">
        <f t="shared" si="0"/>
        <v>5.7162814191062834</v>
      </c>
      <c r="N56">
        <f t="shared" si="0"/>
        <v>5.854194114403203</v>
      </c>
      <c r="O56">
        <f t="shared" si="9"/>
        <v>2.6216017311623765</v>
      </c>
      <c r="P56">
        <f t="shared" si="1"/>
        <v>2.9674639513024679</v>
      </c>
      <c r="Q56">
        <f t="shared" si="1"/>
        <v>3.6521135453521318</v>
      </c>
    </row>
    <row r="57" spans="1:17" x14ac:dyDescent="0.25">
      <c r="B57" s="9">
        <v>8</v>
      </c>
      <c r="C57" s="3">
        <f t="shared" si="2"/>
        <v>977.43182373046875</v>
      </c>
      <c r="D57" s="3">
        <f t="shared" si="3"/>
        <v>1174.70458984375</v>
      </c>
      <c r="E57" s="3">
        <f t="shared" si="4"/>
        <v>1057</v>
      </c>
      <c r="F57" s="3">
        <f t="shared" si="5"/>
        <v>772.6363525390625</v>
      </c>
      <c r="G57" s="3">
        <f t="shared" si="6"/>
        <v>703.6363525390625</v>
      </c>
      <c r="H57" s="3">
        <f t="shared" si="7"/>
        <v>679.272705078125</v>
      </c>
      <c r="K57" s="9">
        <v>8</v>
      </c>
      <c r="L57">
        <f t="shared" si="8"/>
        <v>2.18944914533277</v>
      </c>
      <c r="M57">
        <f t="shared" si="0"/>
        <v>2.631340516861572</v>
      </c>
      <c r="N57">
        <f t="shared" si="0"/>
        <v>2.3676820116048343</v>
      </c>
      <c r="O57">
        <f t="shared" si="9"/>
        <v>1.8939979486845979</v>
      </c>
      <c r="P57">
        <f t="shared" si="1"/>
        <v>1.7248551714521092</v>
      </c>
      <c r="Q57">
        <f t="shared" si="1"/>
        <v>1.6651314758715841</v>
      </c>
    </row>
    <row r="58" spans="1:17" x14ac:dyDescent="0.25">
      <c r="B58" s="9">
        <v>16</v>
      </c>
      <c r="C58" s="3">
        <f t="shared" si="2"/>
        <v>908.78179931640625</v>
      </c>
      <c r="D58" s="3">
        <f t="shared" si="3"/>
        <v>918.8863525390625</v>
      </c>
      <c r="E58" s="3">
        <f t="shared" si="4"/>
        <v>944.84088134765625</v>
      </c>
      <c r="F58" s="3">
        <f t="shared" si="5"/>
        <v>526.6136474609375</v>
      </c>
      <c r="G58" s="3">
        <f t="shared" si="6"/>
        <v>520.65911865234375</v>
      </c>
      <c r="H58" s="3">
        <f t="shared" si="7"/>
        <v>518.65911865234375</v>
      </c>
      <c r="K58" s="9">
        <v>16</v>
      </c>
      <c r="L58">
        <f t="shared" si="8"/>
        <v>2.0356729599955812</v>
      </c>
      <c r="M58">
        <f t="shared" si="0"/>
        <v>2.0583071784445752</v>
      </c>
      <c r="N58">
        <f t="shared" si="0"/>
        <v>2.1164453723705798</v>
      </c>
      <c r="O58">
        <f t="shared" si="9"/>
        <v>1.2909115197112131</v>
      </c>
      <c r="P58">
        <f t="shared" si="1"/>
        <v>1.276314917685178</v>
      </c>
      <c r="Q58">
        <f t="shared" si="1"/>
        <v>1.2714122284900335</v>
      </c>
    </row>
    <row r="59" spans="1:17" x14ac:dyDescent="0.25">
      <c r="B59" s="9">
        <v>24</v>
      </c>
      <c r="C59" s="3">
        <f t="shared" si="2"/>
        <v>673.8636474609375</v>
      </c>
      <c r="D59" s="3">
        <f t="shared" si="3"/>
        <v>767.04547119140625</v>
      </c>
      <c r="E59" s="3">
        <f t="shared" si="4"/>
        <v>816.43182373046875</v>
      </c>
      <c r="F59" s="3">
        <f t="shared" si="5"/>
        <v>432.54544067382812</v>
      </c>
      <c r="G59" s="3">
        <f t="shared" si="6"/>
        <v>425.29544067382812</v>
      </c>
      <c r="H59" s="3">
        <f t="shared" si="7"/>
        <v>372.59091186523437</v>
      </c>
      <c r="K59" s="9">
        <v>24</v>
      </c>
      <c r="L59">
        <f t="shared" si="8"/>
        <v>1.5094558527603437</v>
      </c>
      <c r="M59">
        <f t="shared" si="0"/>
        <v>1.7181833152534025</v>
      </c>
      <c r="N59">
        <f t="shared" si="0"/>
        <v>1.8288088389293846</v>
      </c>
      <c r="O59">
        <f t="shared" si="9"/>
        <v>1.0603179292003184</v>
      </c>
      <c r="P59">
        <f t="shared" si="1"/>
        <v>1.0425456808679192</v>
      </c>
      <c r="Q59">
        <f t="shared" si="1"/>
        <v>0.91334871890537928</v>
      </c>
    </row>
    <row r="61" spans="1:17" x14ac:dyDescent="0.25">
      <c r="C61" s="19" t="s">
        <v>60</v>
      </c>
      <c r="D61" s="19"/>
      <c r="E61" s="19"/>
      <c r="F61" s="19" t="s">
        <v>61</v>
      </c>
      <c r="G61" s="19"/>
      <c r="H61" s="19"/>
      <c r="J61" t="s">
        <v>63</v>
      </c>
      <c r="K61" s="8" t="s">
        <v>59</v>
      </c>
      <c r="L61" s="19" t="s">
        <v>60</v>
      </c>
      <c r="M61" s="19"/>
      <c r="N61" s="19"/>
      <c r="O61" s="19" t="s">
        <v>61</v>
      </c>
      <c r="P61" s="19"/>
      <c r="Q61" s="19"/>
    </row>
    <row r="62" spans="1:17" x14ac:dyDescent="0.25">
      <c r="A62" t="s">
        <v>64</v>
      </c>
      <c r="C62">
        <f>AVERAGE(C53:E53)</f>
        <v>446.42819213867187</v>
      </c>
      <c r="F62">
        <f>AVERAGE(F53:H53)</f>
        <v>407.93938191731769</v>
      </c>
      <c r="K62" s="9">
        <v>0</v>
      </c>
      <c r="L62">
        <f>C53/MAX($C$53:$C$59)</f>
        <v>0.13768979931197034</v>
      </c>
      <c r="M62">
        <f>D53/MAX(D$53:D$59)</f>
        <v>0.15131550156464035</v>
      </c>
      <c r="N62">
        <f>E53/MAX(E$53:E$59)</f>
        <v>0.13272634172735037</v>
      </c>
      <c r="O62">
        <f t="shared" ref="O62:Q68" si="10">F53/MAX(F$53:F$59)</f>
        <v>0.38256542767172408</v>
      </c>
      <c r="P62">
        <f t="shared" si="10"/>
        <v>0.34182562438563779</v>
      </c>
      <c r="Q62">
        <f t="shared" si="10"/>
        <v>0.26907996762251368</v>
      </c>
    </row>
    <row r="63" spans="1:17" x14ac:dyDescent="0.25">
      <c r="K63" s="9">
        <v>0.25</v>
      </c>
      <c r="L63">
        <f t="shared" ref="L63:L68" si="11">C54/MAX($C$53:$C$59)</f>
        <v>1</v>
      </c>
      <c r="M63">
        <f t="shared" ref="M63:N68" si="12">D54/MAX(D$53:D$59)</f>
        <v>1</v>
      </c>
      <c r="N63">
        <f t="shared" si="12"/>
        <v>1</v>
      </c>
      <c r="O63">
        <f t="shared" si="10"/>
        <v>0.74058563364886909</v>
      </c>
      <c r="P63">
        <f t="shared" si="10"/>
        <v>0.59727020482841819</v>
      </c>
      <c r="Q63">
        <f t="shared" si="10"/>
        <v>0.49511080784188027</v>
      </c>
    </row>
    <row r="64" spans="1:17" x14ac:dyDescent="0.25">
      <c r="A64" t="s">
        <v>92</v>
      </c>
      <c r="C64" s="15">
        <f>STDEV(C53:E53)/ AVERAGE(C53:E53)</f>
        <v>1.4306170616398276E-2</v>
      </c>
      <c r="F64" s="15">
        <f>STDEV(F53:H53)/ AVERAGE(F53:H53)</f>
        <v>1.6025062886937964E-2</v>
      </c>
      <c r="K64" s="9">
        <v>1</v>
      </c>
      <c r="L64">
        <f t="shared" si="11"/>
        <v>0.18818566503176989</v>
      </c>
      <c r="M64">
        <f t="shared" si="12"/>
        <v>0.28945653083631961</v>
      </c>
      <c r="N64">
        <f t="shared" si="12"/>
        <v>0.25770203550091747</v>
      </c>
      <c r="O64">
        <f t="shared" si="10"/>
        <v>0.48882178826732925</v>
      </c>
      <c r="P64">
        <f t="shared" si="10"/>
        <v>0.43885177337662157</v>
      </c>
      <c r="Q64">
        <f t="shared" si="10"/>
        <v>0.4403612208563909</v>
      </c>
    </row>
    <row r="65" spans="1:17" x14ac:dyDescent="0.25">
      <c r="C65" s="15">
        <f t="shared" ref="C65:C70" si="13">STDEV(C54:E54)/ AVERAGE(C54:E54)</f>
        <v>5.6566757575131417E-2</v>
      </c>
      <c r="F65" s="15">
        <f t="shared" ref="F65:F70" si="14">STDEV(F54:H54)/ AVERAGE(F54:H54)</f>
        <v>4.842270216954369E-2</v>
      </c>
      <c r="K65" s="9">
        <v>4</v>
      </c>
      <c r="L65">
        <f t="shared" si="11"/>
        <v>0.79815292260047754</v>
      </c>
      <c r="M65">
        <f t="shared" si="12"/>
        <v>0.85182380289060167</v>
      </c>
      <c r="N65">
        <f t="shared" si="12"/>
        <v>0.77902205280636849</v>
      </c>
      <c r="O65">
        <f t="shared" si="10"/>
        <v>1</v>
      </c>
      <c r="P65">
        <f t="shared" si="10"/>
        <v>1</v>
      </c>
      <c r="Q65">
        <f t="shared" si="10"/>
        <v>1</v>
      </c>
    </row>
    <row r="66" spans="1:17" x14ac:dyDescent="0.25">
      <c r="C66" s="15">
        <f t="shared" si="13"/>
        <v>0.19557221179094875</v>
      </c>
      <c r="F66" s="15">
        <f t="shared" si="14"/>
        <v>0.13092541859603443</v>
      </c>
      <c r="K66" s="9">
        <v>8</v>
      </c>
      <c r="L66">
        <f t="shared" si="11"/>
        <v>0.3053845376394938</v>
      </c>
      <c r="M66">
        <f t="shared" si="12"/>
        <v>0.39211478956954238</v>
      </c>
      <c r="N66">
        <f t="shared" si="12"/>
        <v>0.31506924181675217</v>
      </c>
      <c r="O66">
        <f t="shared" si="10"/>
        <v>0.72245830713760983</v>
      </c>
      <c r="P66">
        <f t="shared" si="10"/>
        <v>0.58125564446875344</v>
      </c>
      <c r="Q66">
        <f t="shared" si="10"/>
        <v>0.45593639277473075</v>
      </c>
    </row>
    <row r="67" spans="1:17" x14ac:dyDescent="0.25">
      <c r="C67" s="15">
        <f t="shared" si="13"/>
        <v>1.3519990418252666E-2</v>
      </c>
      <c r="F67" s="15">
        <f t="shared" si="14"/>
        <v>0.17025597520635591</v>
      </c>
      <c r="K67" s="9">
        <v>16</v>
      </c>
      <c r="L67">
        <f t="shared" si="11"/>
        <v>0.28393582330910228</v>
      </c>
      <c r="M67">
        <f t="shared" si="12"/>
        <v>0.30672301094192905</v>
      </c>
      <c r="N67">
        <f t="shared" si="12"/>
        <v>0.28163699160234429</v>
      </c>
      <c r="O67">
        <f t="shared" si="10"/>
        <v>0.49241328473598589</v>
      </c>
      <c r="P67">
        <f t="shared" si="10"/>
        <v>0.4301029224381927</v>
      </c>
      <c r="Q67">
        <f t="shared" si="10"/>
        <v>0.34813053118463366</v>
      </c>
    </row>
    <row r="68" spans="1:17" x14ac:dyDescent="0.25">
      <c r="C68" s="15">
        <f t="shared" si="13"/>
        <v>9.2780898596253603E-2</v>
      </c>
      <c r="F68" s="15">
        <f t="shared" si="14"/>
        <v>6.7399466526703214E-2</v>
      </c>
      <c r="K68" s="9">
        <v>24</v>
      </c>
      <c r="L68">
        <f t="shared" si="11"/>
        <v>0.21053902012982556</v>
      </c>
      <c r="M68">
        <f t="shared" si="12"/>
        <v>0.25603873188789938</v>
      </c>
      <c r="N68">
        <f t="shared" si="12"/>
        <v>0.2433609798465724</v>
      </c>
      <c r="O68">
        <f t="shared" si="10"/>
        <v>0.40445423749784842</v>
      </c>
      <c r="P68">
        <f t="shared" si="10"/>
        <v>0.3513254745387317</v>
      </c>
      <c r="Q68">
        <f t="shared" si="10"/>
        <v>0.25008771155753196</v>
      </c>
    </row>
    <row r="69" spans="1:17" x14ac:dyDescent="0.25">
      <c r="C69" s="15">
        <f t="shared" si="13"/>
        <v>2.012732300097763E-2</v>
      </c>
      <c r="F69" s="15">
        <f t="shared" si="14"/>
        <v>7.9272653832069585E-3</v>
      </c>
    </row>
    <row r="70" spans="1:17" x14ac:dyDescent="0.25">
      <c r="C70" s="15">
        <f t="shared" si="13"/>
        <v>9.6214797902176921E-2</v>
      </c>
      <c r="F70" s="15">
        <f t="shared" si="14"/>
        <v>7.9784851191245273E-2</v>
      </c>
      <c r="J70" t="s">
        <v>65</v>
      </c>
      <c r="K70" s="16" t="s">
        <v>59</v>
      </c>
      <c r="L70" s="19" t="s">
        <v>60</v>
      </c>
      <c r="M70" s="19"/>
      <c r="N70" s="19"/>
      <c r="O70" s="19" t="s">
        <v>61</v>
      </c>
      <c r="P70" s="19"/>
      <c r="Q70" s="19"/>
    </row>
    <row r="71" spans="1:17" x14ac:dyDescent="0.25">
      <c r="C71" s="15"/>
      <c r="K71" s="9">
        <v>0</v>
      </c>
      <c r="L71">
        <f>C53/$C$80</f>
        <v>0.13842042399251206</v>
      </c>
      <c r="M71">
        <f t="shared" ref="M71:Q77" si="15">D53/$C$80</f>
        <v>0.1423829023928313</v>
      </c>
      <c r="N71">
        <f t="shared" si="15"/>
        <v>0.13985728107275205</v>
      </c>
      <c r="O71">
        <f t="shared" si="15"/>
        <v>0.12850707730304703</v>
      </c>
      <c r="P71">
        <f t="shared" si="15"/>
        <v>0.12997046669726828</v>
      </c>
      <c r="Q71">
        <f t="shared" si="15"/>
        <v>0.12591580575953656</v>
      </c>
    </row>
    <row r="72" spans="1:17" x14ac:dyDescent="0.25">
      <c r="A72" t="s">
        <v>94</v>
      </c>
      <c r="C72" s="17">
        <f>AVERAGE(C53:E53)</f>
        <v>446.42819213867187</v>
      </c>
      <c r="F72" s="17">
        <f>AVERAGE(F53:H53)</f>
        <v>407.93938191731769</v>
      </c>
      <c r="K72" s="9">
        <v>0.25</v>
      </c>
      <c r="L72">
        <f t="shared" ref="L72:L77" si="16">C54/$C$80</f>
        <v>1.0053063094302745</v>
      </c>
      <c r="M72">
        <f t="shared" si="15"/>
        <v>0.94096705836848349</v>
      </c>
      <c r="N72">
        <f t="shared" si="15"/>
        <v>1.053726632201242</v>
      </c>
      <c r="O72">
        <f t="shared" si="15"/>
        <v>0.24876919969492439</v>
      </c>
      <c r="P72">
        <f t="shared" si="15"/>
        <v>0.22709674678556416</v>
      </c>
      <c r="Q72">
        <f t="shared" si="15"/>
        <v>0.23168679876282733</v>
      </c>
    </row>
    <row r="73" spans="1:17" x14ac:dyDescent="0.25">
      <c r="C73" s="17">
        <f t="shared" ref="C73:C78" si="17">AVERAGE(C54:E54)</f>
        <v>3183.76513671875</v>
      </c>
      <c r="F73" s="17">
        <f t="shared" ref="F73:F78" si="18">AVERAGE(F54:H54)</f>
        <v>750.8939208984375</v>
      </c>
      <c r="K73" s="9">
        <v>1</v>
      </c>
      <c r="L73">
        <f t="shared" si="16"/>
        <v>0.18918423640077045</v>
      </c>
      <c r="M73">
        <f t="shared" si="15"/>
        <v>0.27236906034659791</v>
      </c>
      <c r="N73">
        <f t="shared" si="15"/>
        <v>0.27154749797978667</v>
      </c>
      <c r="O73">
        <f t="shared" si="15"/>
        <v>0.16419951932035562</v>
      </c>
      <c r="P73">
        <f t="shared" si="15"/>
        <v>0.16686218272605263</v>
      </c>
      <c r="Q73">
        <f t="shared" si="15"/>
        <v>0.20606676312364167</v>
      </c>
    </row>
    <row r="74" spans="1:17" x14ac:dyDescent="0.25">
      <c r="C74" s="17">
        <f t="shared" si="17"/>
        <v>778.00691731770837</v>
      </c>
      <c r="F74" s="17">
        <f t="shared" si="18"/>
        <v>570.03029378255212</v>
      </c>
      <c r="K74" s="9">
        <v>4</v>
      </c>
      <c r="L74">
        <f t="shared" si="16"/>
        <v>0.8023881689804736</v>
      </c>
      <c r="M74">
        <f t="shared" si="15"/>
        <v>0.80153813805422436</v>
      </c>
      <c r="N74">
        <f t="shared" si="15"/>
        <v>0.8208762841141527</v>
      </c>
      <c r="O74">
        <f t="shared" si="15"/>
        <v>0.33590875705924422</v>
      </c>
      <c r="P74">
        <f t="shared" si="15"/>
        <v>0.38022446951092048</v>
      </c>
      <c r="Q74">
        <f t="shared" si="15"/>
        <v>0.46794938646707823</v>
      </c>
    </row>
    <row r="75" spans="1:17" x14ac:dyDescent="0.25">
      <c r="C75" s="17">
        <f t="shared" si="17"/>
        <v>2573.333984375</v>
      </c>
      <c r="F75" s="17">
        <f t="shared" si="18"/>
        <v>1256.6136474609375</v>
      </c>
      <c r="K75" s="9">
        <v>8</v>
      </c>
      <c r="L75">
        <f t="shared" si="16"/>
        <v>0.30700500249143031</v>
      </c>
      <c r="M75">
        <f t="shared" si="15"/>
        <v>0.36896710008402922</v>
      </c>
      <c r="N75">
        <f t="shared" si="15"/>
        <v>0.33199685108976495</v>
      </c>
      <c r="O75">
        <f t="shared" si="15"/>
        <v>0.24268007197772021</v>
      </c>
      <c r="P75">
        <f t="shared" si="15"/>
        <v>0.22100761906835997</v>
      </c>
      <c r="Q75">
        <f t="shared" si="15"/>
        <v>0.21335515526694807</v>
      </c>
    </row>
    <row r="76" spans="1:17" x14ac:dyDescent="0.25">
      <c r="C76" s="17">
        <f t="shared" si="17"/>
        <v>1069.712137858073</v>
      </c>
      <c r="F76" s="17">
        <f t="shared" si="18"/>
        <v>718.51513671875</v>
      </c>
      <c r="K76" s="9">
        <v>16</v>
      </c>
      <c r="L76">
        <f t="shared" si="16"/>
        <v>0.28544247464592015</v>
      </c>
      <c r="M76">
        <f t="shared" si="15"/>
        <v>0.28861624933995117</v>
      </c>
      <c r="N76">
        <f t="shared" si="15"/>
        <v>0.29676839866442772</v>
      </c>
      <c r="O76">
        <f t="shared" si="15"/>
        <v>0.16540593443512475</v>
      </c>
      <c r="P76">
        <f t="shared" si="15"/>
        <v>0.16353565551915841</v>
      </c>
      <c r="Q76">
        <f t="shared" si="15"/>
        <v>0.16290746847830737</v>
      </c>
    </row>
    <row r="77" spans="1:17" x14ac:dyDescent="0.25">
      <c r="C77" s="17">
        <f t="shared" si="17"/>
        <v>924.169677734375</v>
      </c>
      <c r="F77" s="17">
        <f t="shared" si="18"/>
        <v>521.977294921875</v>
      </c>
      <c r="K77" s="9">
        <v>24</v>
      </c>
      <c r="L77">
        <f t="shared" si="16"/>
        <v>0.2116562053177812</v>
      </c>
      <c r="M77">
        <f t="shared" si="15"/>
        <v>0.24092401237295355</v>
      </c>
      <c r="N77">
        <f t="shared" si="15"/>
        <v>0.25643594570292305</v>
      </c>
      <c r="O77">
        <f t="shared" si="15"/>
        <v>0.13585972020524661</v>
      </c>
      <c r="P77">
        <f t="shared" si="15"/>
        <v>0.13358254218216167</v>
      </c>
      <c r="Q77">
        <f t="shared" si="15"/>
        <v>0.1170283911863027</v>
      </c>
    </row>
    <row r="78" spans="1:17" x14ac:dyDescent="0.25">
      <c r="C78" s="17">
        <f t="shared" si="17"/>
        <v>752.44698079427087</v>
      </c>
      <c r="F78" s="17">
        <f t="shared" si="18"/>
        <v>410.14393107096356</v>
      </c>
    </row>
    <row r="79" spans="1:17" x14ac:dyDescent="0.25">
      <c r="C79" s="17"/>
    </row>
    <row r="80" spans="1:17" x14ac:dyDescent="0.25">
      <c r="A80" t="s">
        <v>95</v>
      </c>
      <c r="C80" s="18">
        <f>MAX(C72:F78)</f>
        <v>3183.76513671875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8" workbookViewId="0">
      <selection activeCell="L71" sqref="L71:Q77"/>
    </sheetView>
  </sheetViews>
  <sheetFormatPr defaultRowHeight="15" x14ac:dyDescent="0.25"/>
  <cols>
    <col min="1" max="1" width="14.1406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71</v>
      </c>
      <c r="B2" s="4">
        <v>1</v>
      </c>
      <c r="C2" s="3">
        <v>1</v>
      </c>
      <c r="D2" s="3">
        <v>38</v>
      </c>
      <c r="E2" s="3">
        <v>50</v>
      </c>
      <c r="F2" s="3">
        <v>193</v>
      </c>
      <c r="G2" s="3">
        <v>199.75999450683594</v>
      </c>
      <c r="H2" s="3">
        <v>0.38882860541343689</v>
      </c>
      <c r="I2" s="3">
        <v>77.672401428222656</v>
      </c>
      <c r="J2" s="3">
        <v>10.984537124633789</v>
      </c>
      <c r="K2" s="3">
        <v>195.06817626953125</v>
      </c>
      <c r="L2" s="3">
        <v>0.3079826831817627</v>
      </c>
      <c r="M2" s="6">
        <v>60.077621459960938</v>
      </c>
    </row>
    <row r="3" spans="1:13" x14ac:dyDescent="0.25">
      <c r="A3" t="s">
        <v>74</v>
      </c>
      <c r="B3" s="5">
        <v>2</v>
      </c>
      <c r="C3" s="2">
        <v>1</v>
      </c>
      <c r="D3" s="2">
        <v>38</v>
      </c>
      <c r="E3" s="2">
        <v>64</v>
      </c>
      <c r="F3" s="2">
        <v>17295</v>
      </c>
      <c r="G3" s="2">
        <v>17317.609375</v>
      </c>
      <c r="H3" s="2">
        <v>0.23241221904754639</v>
      </c>
      <c r="I3" s="2">
        <v>4024.823974609375</v>
      </c>
      <c r="J3" s="2">
        <v>503.10299682617187</v>
      </c>
      <c r="K3" s="2">
        <v>17582.44921875</v>
      </c>
      <c r="L3" s="2">
        <v>0.16496884822845459</v>
      </c>
      <c r="M3" s="7">
        <v>2900.556396484375</v>
      </c>
    </row>
    <row r="4" spans="1:13" x14ac:dyDescent="0.25">
      <c r="A4" t="s">
        <v>77</v>
      </c>
      <c r="B4" s="4">
        <v>3</v>
      </c>
      <c r="C4" s="3">
        <v>1</v>
      </c>
      <c r="D4" s="3">
        <v>38</v>
      </c>
      <c r="E4" s="3">
        <v>56</v>
      </c>
      <c r="F4" s="3">
        <v>9064</v>
      </c>
      <c r="G4" s="3">
        <v>9293.892578125</v>
      </c>
      <c r="H4" s="3">
        <v>0.19988885521888733</v>
      </c>
      <c r="I4" s="3">
        <v>1857.74560546875</v>
      </c>
      <c r="J4" s="3">
        <v>248.25169372558594</v>
      </c>
      <c r="K4" s="3">
        <v>9227.9404296875</v>
      </c>
      <c r="L4" s="3">
        <v>0.14433577656745911</v>
      </c>
      <c r="M4" s="6">
        <v>1331.921875</v>
      </c>
    </row>
    <row r="5" spans="1:13" x14ac:dyDescent="0.25">
      <c r="A5" t="s">
        <v>80</v>
      </c>
      <c r="B5" s="5">
        <v>4</v>
      </c>
      <c r="C5" s="2">
        <v>1</v>
      </c>
      <c r="D5" s="2">
        <v>38</v>
      </c>
      <c r="E5" s="2">
        <v>50</v>
      </c>
      <c r="F5" s="2">
        <v>5260.5</v>
      </c>
      <c r="G5" s="2">
        <v>5494.27978515625</v>
      </c>
      <c r="H5" s="2">
        <v>0.29139608144760132</v>
      </c>
      <c r="I5" s="2">
        <v>1601.0115966796875</v>
      </c>
      <c r="J5" s="2">
        <v>226.417236328125</v>
      </c>
      <c r="K5" s="2">
        <v>5372.681640625</v>
      </c>
      <c r="L5" s="2">
        <v>0.15458197891712189</v>
      </c>
      <c r="M5" s="7">
        <v>830.519775390625</v>
      </c>
    </row>
    <row r="6" spans="1:13" x14ac:dyDescent="0.25">
      <c r="A6" t="s">
        <v>83</v>
      </c>
      <c r="B6" s="4">
        <v>5</v>
      </c>
      <c r="C6" s="3">
        <v>1</v>
      </c>
      <c r="D6" s="3">
        <v>38</v>
      </c>
      <c r="E6" s="3">
        <v>57</v>
      </c>
      <c r="F6" s="3">
        <v>5241</v>
      </c>
      <c r="G6" s="3">
        <v>5248.6142578125</v>
      </c>
      <c r="H6" s="3">
        <v>0.21030017733573914</v>
      </c>
      <c r="I6" s="3">
        <v>1103.7845458984375</v>
      </c>
      <c r="J6" s="3">
        <v>146.1998291015625</v>
      </c>
      <c r="K6" s="3">
        <v>5186.92138671875</v>
      </c>
      <c r="L6" s="3">
        <v>0.15560024976730347</v>
      </c>
      <c r="M6" s="6">
        <v>807.08624267578125</v>
      </c>
    </row>
    <row r="7" spans="1:13" x14ac:dyDescent="0.25">
      <c r="A7" t="s">
        <v>86</v>
      </c>
      <c r="B7" s="5">
        <v>6</v>
      </c>
      <c r="C7" s="2">
        <v>1</v>
      </c>
      <c r="D7" s="2">
        <v>38</v>
      </c>
      <c r="E7" s="2">
        <v>50</v>
      </c>
      <c r="F7" s="2">
        <v>4596.5</v>
      </c>
      <c r="G7" s="2">
        <v>4645.02001953125</v>
      </c>
      <c r="H7" s="2">
        <v>0.18544614315032959</v>
      </c>
      <c r="I7" s="2">
        <v>861.4010009765625</v>
      </c>
      <c r="J7" s="2">
        <v>121.82050323486328</v>
      </c>
      <c r="K7" s="2">
        <v>4649.88623046875</v>
      </c>
      <c r="L7" s="2">
        <v>0.15027613937854767</v>
      </c>
      <c r="M7" s="7">
        <v>698.7669677734375</v>
      </c>
    </row>
    <row r="8" spans="1:13" x14ac:dyDescent="0.25">
      <c r="A8" t="s">
        <v>89</v>
      </c>
      <c r="B8" s="4">
        <v>7</v>
      </c>
      <c r="C8" s="3">
        <v>1</v>
      </c>
      <c r="D8" s="3">
        <v>38</v>
      </c>
      <c r="E8" s="3">
        <v>61</v>
      </c>
      <c r="F8" s="3">
        <v>2368</v>
      </c>
      <c r="G8" s="3">
        <v>2483.6884765625</v>
      </c>
      <c r="H8" s="3">
        <v>0.23688872158527374</v>
      </c>
      <c r="I8" s="3">
        <v>588.3577880859375</v>
      </c>
      <c r="J8" s="3">
        <v>75.331497192382813</v>
      </c>
      <c r="K8" s="3">
        <v>2467.236328125</v>
      </c>
      <c r="L8" s="3">
        <v>0.18624040484428406</v>
      </c>
      <c r="M8" s="6">
        <v>459.49908447265625</v>
      </c>
    </row>
    <row r="9" spans="1:13" x14ac:dyDescent="0.25">
      <c r="A9" t="s">
        <v>46</v>
      </c>
      <c r="B9" s="5">
        <v>8</v>
      </c>
      <c r="C9" s="2">
        <v>1</v>
      </c>
      <c r="D9" s="2">
        <v>38</v>
      </c>
      <c r="E9" s="2">
        <v>64</v>
      </c>
      <c r="F9" s="2">
        <v>82</v>
      </c>
      <c r="G9" s="2">
        <v>144.25</v>
      </c>
      <c r="H9" s="2">
        <v>2.0165169239044189</v>
      </c>
      <c r="I9" s="2">
        <v>290.882568359375</v>
      </c>
      <c r="J9" s="2">
        <v>36.360321044921875</v>
      </c>
      <c r="K9" s="2">
        <v>101.44827270507812</v>
      </c>
      <c r="L9" s="2">
        <v>0.59924602508544922</v>
      </c>
      <c r="M9" s="7">
        <v>60.792476654052734</v>
      </c>
    </row>
    <row r="10" spans="1:13" x14ac:dyDescent="0.25">
      <c r="A10" t="s">
        <v>72</v>
      </c>
      <c r="B10" s="4">
        <v>1</v>
      </c>
      <c r="C10" s="3">
        <v>2</v>
      </c>
      <c r="D10" s="3">
        <v>38</v>
      </c>
      <c r="E10" s="3">
        <v>50</v>
      </c>
      <c r="F10" s="3">
        <v>170</v>
      </c>
      <c r="G10" s="3">
        <v>187.24000549316406</v>
      </c>
      <c r="H10" s="3">
        <v>0.6583591103553772</v>
      </c>
      <c r="I10" s="3">
        <v>123.27115631103516</v>
      </c>
      <c r="J10" s="3">
        <v>17.433174133300781</v>
      </c>
      <c r="K10" s="3">
        <v>171.93182373046875</v>
      </c>
      <c r="L10" s="3">
        <v>0.32954147458076477</v>
      </c>
      <c r="M10" s="6">
        <v>56.658668518066406</v>
      </c>
    </row>
    <row r="11" spans="1:13" x14ac:dyDescent="0.25">
      <c r="A11" t="s">
        <v>75</v>
      </c>
      <c r="B11" s="5">
        <v>2</v>
      </c>
      <c r="C11" s="2">
        <v>2</v>
      </c>
      <c r="D11" s="2">
        <v>38</v>
      </c>
      <c r="E11" s="2">
        <v>69</v>
      </c>
      <c r="F11" s="2">
        <v>18294</v>
      </c>
      <c r="G11" s="2">
        <v>17084.59375</v>
      </c>
      <c r="H11" s="2">
        <v>0.33028507232666016</v>
      </c>
      <c r="I11" s="2">
        <v>5642.78662109375</v>
      </c>
      <c r="J11" s="2">
        <v>679.3116455078125</v>
      </c>
      <c r="K11" s="2">
        <v>17552.25390625</v>
      </c>
      <c r="L11" s="2">
        <v>0.2453770786523819</v>
      </c>
      <c r="M11" s="7">
        <v>4306.9208984375</v>
      </c>
    </row>
    <row r="12" spans="1:13" x14ac:dyDescent="0.25">
      <c r="A12" t="s">
        <v>78</v>
      </c>
      <c r="B12" s="4">
        <v>3</v>
      </c>
      <c r="C12" s="3">
        <v>2</v>
      </c>
      <c r="D12" s="3">
        <v>38</v>
      </c>
      <c r="E12" s="3">
        <v>50</v>
      </c>
      <c r="F12" s="3">
        <v>10693.5</v>
      </c>
      <c r="G12" s="3">
        <v>10601.8203125</v>
      </c>
      <c r="H12" s="3">
        <v>0.26445391774177551</v>
      </c>
      <c r="I12" s="3">
        <v>2803.69287109375</v>
      </c>
      <c r="J12" s="3">
        <v>396.50204467773437</v>
      </c>
      <c r="K12" s="3">
        <v>10661.25</v>
      </c>
      <c r="L12" s="3">
        <v>0.17113202810287476</v>
      </c>
      <c r="M12" s="6">
        <v>1824.4813232421875</v>
      </c>
    </row>
    <row r="13" spans="1:13" x14ac:dyDescent="0.25">
      <c r="A13" t="s">
        <v>81</v>
      </c>
      <c r="B13" s="5">
        <v>4</v>
      </c>
      <c r="C13" s="2">
        <v>2</v>
      </c>
      <c r="D13" s="2">
        <v>38</v>
      </c>
      <c r="E13" s="2">
        <v>65</v>
      </c>
      <c r="F13" s="2">
        <v>4692</v>
      </c>
      <c r="G13" s="2">
        <v>4777.95361328125</v>
      </c>
      <c r="H13" s="2">
        <v>0.25878000259399414</v>
      </c>
      <c r="I13" s="2">
        <v>1236.4388427734375</v>
      </c>
      <c r="J13" s="2">
        <v>153.36137390136719</v>
      </c>
      <c r="K13" s="2">
        <v>4736.55908203125</v>
      </c>
      <c r="L13" s="2">
        <v>0.18676625192165375</v>
      </c>
      <c r="M13" s="7">
        <v>884.62945556640625</v>
      </c>
    </row>
    <row r="14" spans="1:13" x14ac:dyDescent="0.25">
      <c r="A14" t="s">
        <v>84</v>
      </c>
      <c r="B14" s="4">
        <v>5</v>
      </c>
      <c r="C14" s="3">
        <v>2</v>
      </c>
      <c r="D14" s="3">
        <v>38</v>
      </c>
      <c r="E14" s="3">
        <v>72</v>
      </c>
      <c r="F14" s="3">
        <v>5621.5</v>
      </c>
      <c r="G14" s="3">
        <v>5691.4443359375</v>
      </c>
      <c r="H14" s="3">
        <v>0.28170362114906311</v>
      </c>
      <c r="I14" s="3">
        <v>1603.300537109375</v>
      </c>
      <c r="J14" s="3">
        <v>188.95079040527344</v>
      </c>
      <c r="K14" s="3">
        <v>5668.96875</v>
      </c>
      <c r="L14" s="3">
        <v>0.15400911867618561</v>
      </c>
      <c r="M14" s="6">
        <v>873.0728759765625</v>
      </c>
    </row>
    <row r="15" spans="1:13" x14ac:dyDescent="0.25">
      <c r="A15" t="s">
        <v>87</v>
      </c>
      <c r="B15" s="5">
        <v>6</v>
      </c>
      <c r="C15" s="2">
        <v>2</v>
      </c>
      <c r="D15" s="2">
        <v>38</v>
      </c>
      <c r="E15" s="2">
        <v>76</v>
      </c>
      <c r="F15" s="2">
        <v>4352</v>
      </c>
      <c r="G15" s="2">
        <v>4330.7236328125</v>
      </c>
      <c r="H15" s="2">
        <v>0.25229343771934509</v>
      </c>
      <c r="I15" s="2">
        <v>1092.6131591796875</v>
      </c>
      <c r="J15" s="2">
        <v>125.33132171630859</v>
      </c>
      <c r="K15" s="2">
        <v>4318.220703125</v>
      </c>
      <c r="L15" s="2">
        <v>0.18641114234924316</v>
      </c>
      <c r="M15" s="7">
        <v>804.96441650390625</v>
      </c>
    </row>
    <row r="16" spans="1:13" x14ac:dyDescent="0.25">
      <c r="A16" t="s">
        <v>90</v>
      </c>
      <c r="B16" s="4">
        <v>7</v>
      </c>
      <c r="C16" s="3">
        <v>2</v>
      </c>
      <c r="D16" s="3">
        <v>38</v>
      </c>
      <c r="E16" s="3">
        <v>68</v>
      </c>
      <c r="F16" s="3">
        <v>2560.5</v>
      </c>
      <c r="G16" s="3">
        <v>2544.529296875</v>
      </c>
      <c r="H16" s="3">
        <v>0.24638143181800842</v>
      </c>
      <c r="I16" s="3">
        <v>626.9248046875</v>
      </c>
      <c r="J16" s="3">
        <v>76.025794982910156</v>
      </c>
      <c r="K16" s="3">
        <v>2524.838623046875</v>
      </c>
      <c r="L16" s="3">
        <v>0.18419440090656281</v>
      </c>
      <c r="M16" s="6">
        <v>465.0611572265625</v>
      </c>
    </row>
    <row r="17" spans="1:13" x14ac:dyDescent="0.25">
      <c r="A17" t="s">
        <v>46</v>
      </c>
      <c r="B17" s="5">
        <v>8</v>
      </c>
      <c r="C17" s="2">
        <v>2</v>
      </c>
      <c r="D17" s="2">
        <v>38</v>
      </c>
      <c r="E17" s="2">
        <v>105</v>
      </c>
      <c r="F17" s="2">
        <v>97</v>
      </c>
      <c r="G17" s="2">
        <v>106.12380981445312</v>
      </c>
      <c r="H17" s="2">
        <v>0.53605943918228149</v>
      </c>
      <c r="I17" s="2">
        <v>56.888671875</v>
      </c>
      <c r="J17" s="2">
        <v>5.5517659187316895</v>
      </c>
      <c r="K17" s="2">
        <v>103.34736633300781</v>
      </c>
      <c r="L17" s="2">
        <v>0.44569069147109985</v>
      </c>
      <c r="M17" s="7">
        <v>46.060958862304688</v>
      </c>
    </row>
    <row r="18" spans="1:13" x14ac:dyDescent="0.25">
      <c r="A18" t="s">
        <v>73</v>
      </c>
      <c r="B18" s="4">
        <v>1</v>
      </c>
      <c r="C18" s="3">
        <v>3</v>
      </c>
      <c r="D18" s="3">
        <v>38</v>
      </c>
      <c r="E18" s="3">
        <v>72</v>
      </c>
      <c r="F18" s="3">
        <v>174</v>
      </c>
      <c r="G18" s="3">
        <v>198.34722900390625</v>
      </c>
      <c r="H18" s="3">
        <v>0.47004503011703491</v>
      </c>
      <c r="I18" s="3">
        <v>93.232131958007813</v>
      </c>
      <c r="J18" s="3">
        <v>10.98751163482666</v>
      </c>
      <c r="K18" s="3">
        <v>190.609375</v>
      </c>
      <c r="L18" s="3">
        <v>0.36429247260093689</v>
      </c>
      <c r="M18" s="6">
        <v>69.43756103515625</v>
      </c>
    </row>
    <row r="19" spans="1:13" x14ac:dyDescent="0.25">
      <c r="A19" t="s">
        <v>76</v>
      </c>
      <c r="B19" s="5">
        <v>2</v>
      </c>
      <c r="C19" s="2">
        <v>3</v>
      </c>
      <c r="D19" s="2">
        <v>38</v>
      </c>
      <c r="E19" s="2">
        <v>70</v>
      </c>
      <c r="F19" s="2">
        <v>17607</v>
      </c>
      <c r="G19" s="2">
        <v>17017.470703125</v>
      </c>
      <c r="H19" s="2">
        <v>0.22817958891391754</v>
      </c>
      <c r="I19" s="2">
        <v>3883.03955078125</v>
      </c>
      <c r="J19" s="2">
        <v>464.11199951171875</v>
      </c>
      <c r="K19" s="2">
        <v>17200.2578125</v>
      </c>
      <c r="L19" s="2">
        <v>0.17182119190692902</v>
      </c>
      <c r="M19" s="7">
        <v>2955.368896484375</v>
      </c>
    </row>
    <row r="20" spans="1:13" x14ac:dyDescent="0.25">
      <c r="A20" s="1" t="s">
        <v>79</v>
      </c>
      <c r="B20" s="4">
        <v>3</v>
      </c>
      <c r="C20" s="3">
        <v>3</v>
      </c>
      <c r="D20" s="3">
        <v>38</v>
      </c>
      <c r="E20" s="3">
        <v>50</v>
      </c>
      <c r="F20" s="3">
        <v>9463</v>
      </c>
      <c r="G20" s="3">
        <v>10038.5</v>
      </c>
      <c r="H20" s="3">
        <v>0.299467533826828</v>
      </c>
      <c r="I20" s="3">
        <v>3006.20458984375</v>
      </c>
      <c r="J20" s="3">
        <v>425.14154052734375</v>
      </c>
      <c r="K20" s="3">
        <v>9936.181640625</v>
      </c>
      <c r="L20" s="3">
        <v>0.17725467681884766</v>
      </c>
      <c r="M20" s="6">
        <v>1761.2347412109375</v>
      </c>
    </row>
    <row r="21" spans="1:13" x14ac:dyDescent="0.25">
      <c r="A21" t="s">
        <v>82</v>
      </c>
      <c r="B21" s="5">
        <v>4</v>
      </c>
      <c r="C21" s="2">
        <v>3</v>
      </c>
      <c r="D21" s="2">
        <v>38</v>
      </c>
      <c r="E21" s="2">
        <v>81</v>
      </c>
      <c r="F21" s="2">
        <v>5008</v>
      </c>
      <c r="G21" s="2">
        <v>5278.9384765625</v>
      </c>
      <c r="H21" s="2">
        <v>0.47506594657897949</v>
      </c>
      <c r="I21" s="2">
        <v>2507.84375</v>
      </c>
      <c r="J21" s="2">
        <v>278.64932250976562</v>
      </c>
      <c r="K21" s="2">
        <v>4994.3974609375</v>
      </c>
      <c r="L21" s="2">
        <v>0.21393963694572449</v>
      </c>
      <c r="M21" s="7">
        <v>1068.49951171875</v>
      </c>
    </row>
    <row r="22" spans="1:13" x14ac:dyDescent="0.25">
      <c r="A22" t="s">
        <v>85</v>
      </c>
      <c r="B22" s="4">
        <v>5</v>
      </c>
      <c r="C22" s="3">
        <v>3</v>
      </c>
      <c r="D22" s="3">
        <v>38</v>
      </c>
      <c r="E22" s="3">
        <v>50</v>
      </c>
      <c r="F22" s="3">
        <v>5295</v>
      </c>
      <c r="G22" s="3">
        <v>5308.6201171875</v>
      </c>
      <c r="H22" s="3">
        <v>0.29408702254295349</v>
      </c>
      <c r="I22" s="3">
        <v>1561.1961669921875</v>
      </c>
      <c r="J22" s="3">
        <v>220.78648376464844</v>
      </c>
      <c r="K22" s="3">
        <v>5352.25</v>
      </c>
      <c r="L22" s="3">
        <v>0.2230663001537323</v>
      </c>
      <c r="M22" s="6">
        <v>1193.9066162109375</v>
      </c>
    </row>
    <row r="23" spans="1:13" x14ac:dyDescent="0.25">
      <c r="A23" t="s">
        <v>88</v>
      </c>
      <c r="B23" s="5">
        <v>6</v>
      </c>
      <c r="C23" s="2">
        <v>3</v>
      </c>
      <c r="D23" s="2">
        <v>38</v>
      </c>
      <c r="E23" s="2">
        <v>66</v>
      </c>
      <c r="F23" s="2">
        <v>4491</v>
      </c>
      <c r="G23" s="2">
        <v>4566.57568359375</v>
      </c>
      <c r="H23" s="2">
        <v>0.2825605571269989</v>
      </c>
      <c r="I23" s="2">
        <v>1290.334228515625</v>
      </c>
      <c r="J23" s="2">
        <v>158.82916259765625</v>
      </c>
      <c r="K23" s="2">
        <v>4508.5498046875</v>
      </c>
      <c r="L23" s="2">
        <v>0.19497041404247284</v>
      </c>
      <c r="M23" s="7">
        <v>879.0338134765625</v>
      </c>
    </row>
    <row r="24" spans="1:13" x14ac:dyDescent="0.25">
      <c r="A24" t="s">
        <v>91</v>
      </c>
      <c r="B24" s="4">
        <v>7</v>
      </c>
      <c r="C24" s="3">
        <v>3</v>
      </c>
      <c r="D24" s="3">
        <v>38</v>
      </c>
      <c r="E24" s="3">
        <v>62</v>
      </c>
      <c r="F24" s="3">
        <v>2620</v>
      </c>
      <c r="G24" s="3">
        <v>2604.935546875</v>
      </c>
      <c r="H24" s="3">
        <v>0.27505907416343689</v>
      </c>
      <c r="I24" s="3">
        <v>716.51116943359375</v>
      </c>
      <c r="J24" s="3">
        <v>90.99700927734375</v>
      </c>
      <c r="K24" s="3">
        <v>2561.303466796875</v>
      </c>
      <c r="L24" s="3">
        <v>0.20876769721508026</v>
      </c>
      <c r="M24" s="6">
        <v>534.71746826171875</v>
      </c>
    </row>
    <row r="25" spans="1:13" x14ac:dyDescent="0.25">
      <c r="A25" t="s">
        <v>14</v>
      </c>
      <c r="B25" s="5">
        <v>8</v>
      </c>
      <c r="C25" s="2">
        <v>3</v>
      </c>
      <c r="D25" s="2">
        <v>38</v>
      </c>
      <c r="E25" s="2">
        <v>85</v>
      </c>
      <c r="F25" s="2">
        <v>9483</v>
      </c>
      <c r="G25" s="2">
        <v>9444.611328125</v>
      </c>
      <c r="H25" s="2">
        <v>0.34693673253059387</v>
      </c>
      <c r="I25" s="2">
        <v>3276.682861328125</v>
      </c>
      <c r="J25" s="2">
        <v>355.40615844726562</v>
      </c>
      <c r="K25" s="2">
        <v>9348.5712890625</v>
      </c>
      <c r="L25" s="2">
        <v>0.15548709034919739</v>
      </c>
      <c r="M25" s="7">
        <v>1453.5821533203125</v>
      </c>
    </row>
    <row r="26" spans="1:13" x14ac:dyDescent="0.25">
      <c r="A26" t="s">
        <v>15</v>
      </c>
      <c r="B26" s="4">
        <v>1</v>
      </c>
      <c r="C26" s="3">
        <v>4</v>
      </c>
      <c r="D26" s="3">
        <v>38</v>
      </c>
      <c r="E26" s="3">
        <v>65</v>
      </c>
      <c r="F26" s="3">
        <v>161</v>
      </c>
      <c r="G26" s="3">
        <v>320.33847045898437</v>
      </c>
      <c r="H26" s="3">
        <v>3.255589485168457</v>
      </c>
      <c r="I26" s="3">
        <v>1042.8905029296875</v>
      </c>
      <c r="J26" s="3">
        <v>129.35464477539062</v>
      </c>
      <c r="K26" s="3">
        <v>179.98304748535156</v>
      </c>
      <c r="L26" s="3">
        <v>0.37624993920326233</v>
      </c>
      <c r="M26" s="6">
        <v>67.718612670898437</v>
      </c>
    </row>
    <row r="27" spans="1:13" x14ac:dyDescent="0.25">
      <c r="A27" t="s">
        <v>16</v>
      </c>
      <c r="B27" s="5">
        <v>2</v>
      </c>
      <c r="C27" s="2">
        <v>4</v>
      </c>
      <c r="D27" s="2">
        <v>38</v>
      </c>
      <c r="E27" s="2">
        <v>59</v>
      </c>
      <c r="F27" s="2">
        <v>14140</v>
      </c>
      <c r="G27" s="2">
        <v>13708.94921875</v>
      </c>
      <c r="H27" s="2">
        <v>0.27469682693481445</v>
      </c>
      <c r="I27" s="2">
        <v>3765.804931640625</v>
      </c>
      <c r="J27" s="2">
        <v>490.26602172851562</v>
      </c>
      <c r="K27" s="2">
        <v>13998.4716796875</v>
      </c>
      <c r="L27" s="2">
        <v>0.17781722545623779</v>
      </c>
      <c r="M27" s="7">
        <v>2489.16943359375</v>
      </c>
    </row>
    <row r="28" spans="1:13" x14ac:dyDescent="0.25">
      <c r="A28" s="1" t="s">
        <v>17</v>
      </c>
      <c r="B28" s="4">
        <v>3</v>
      </c>
      <c r="C28" s="3">
        <v>4</v>
      </c>
      <c r="D28" s="3">
        <v>38</v>
      </c>
      <c r="E28" s="3">
        <v>67</v>
      </c>
      <c r="F28" s="3">
        <v>8806</v>
      </c>
      <c r="G28" s="3">
        <v>9002.65625</v>
      </c>
      <c r="H28" s="3">
        <v>0.29272487759590149</v>
      </c>
      <c r="I28" s="3">
        <v>2635.301513671875</v>
      </c>
      <c r="J28" s="3">
        <v>321.95333862304688</v>
      </c>
      <c r="K28" s="3">
        <v>8961.623046875</v>
      </c>
      <c r="L28" s="3">
        <v>0.1939551830291748</v>
      </c>
      <c r="M28" s="6">
        <v>1738.1533203125</v>
      </c>
    </row>
    <row r="29" spans="1:13" x14ac:dyDescent="0.25">
      <c r="A29" t="s">
        <v>18</v>
      </c>
      <c r="B29" s="5">
        <v>4</v>
      </c>
      <c r="C29" s="2">
        <v>4</v>
      </c>
      <c r="D29" s="2">
        <v>38</v>
      </c>
      <c r="E29" s="2">
        <v>79</v>
      </c>
      <c r="F29" s="2">
        <v>4850</v>
      </c>
      <c r="G29" s="2">
        <v>5036.5947265625</v>
      </c>
      <c r="H29" s="2">
        <v>0.24929070472717285</v>
      </c>
      <c r="I29" s="2">
        <v>1255.5762939453125</v>
      </c>
      <c r="J29" s="2">
        <v>141.26336669921875</v>
      </c>
      <c r="K29" s="2">
        <v>4985.68994140625</v>
      </c>
      <c r="L29" s="2">
        <v>0.19487074017524719</v>
      </c>
      <c r="M29" s="7">
        <v>971.5650634765625</v>
      </c>
    </row>
    <row r="30" spans="1:13" x14ac:dyDescent="0.25">
      <c r="A30" t="s">
        <v>19</v>
      </c>
      <c r="B30" s="4">
        <v>5</v>
      </c>
      <c r="C30" s="3">
        <v>4</v>
      </c>
      <c r="D30" s="3">
        <v>38</v>
      </c>
      <c r="E30" s="3">
        <v>71</v>
      </c>
      <c r="F30" s="3">
        <v>4849</v>
      </c>
      <c r="G30" s="3">
        <v>4572.9013671875</v>
      </c>
      <c r="H30" s="3">
        <v>0.35644710063934326</v>
      </c>
      <c r="I30" s="3">
        <v>1629.9974365234375</v>
      </c>
      <c r="J30" s="3">
        <v>193.44509887695312</v>
      </c>
      <c r="K30" s="3">
        <v>4674.79345703125</v>
      </c>
      <c r="L30" s="3">
        <v>0.2698839008808136</v>
      </c>
      <c r="M30" s="6">
        <v>1261.6514892578125</v>
      </c>
    </row>
    <row r="31" spans="1:13" x14ac:dyDescent="0.25">
      <c r="A31" t="s">
        <v>20</v>
      </c>
      <c r="B31" s="5">
        <v>6</v>
      </c>
      <c r="C31" s="2">
        <v>4</v>
      </c>
      <c r="D31" s="2">
        <v>38</v>
      </c>
      <c r="E31" s="2">
        <v>81</v>
      </c>
      <c r="F31" s="2">
        <v>4875</v>
      </c>
      <c r="G31" s="2">
        <v>4916.4814453125</v>
      </c>
      <c r="H31" s="2">
        <v>0.28082937002182007</v>
      </c>
      <c r="I31" s="2">
        <v>1380.6923828125</v>
      </c>
      <c r="J31" s="2">
        <v>153.41026306152344</v>
      </c>
      <c r="K31" s="2">
        <v>4880.4794921875</v>
      </c>
      <c r="L31" s="2">
        <v>0.18461275100708008</v>
      </c>
      <c r="M31" s="7">
        <v>900.99871826171875</v>
      </c>
    </row>
    <row r="32" spans="1:13" x14ac:dyDescent="0.25">
      <c r="A32" t="s">
        <v>21</v>
      </c>
      <c r="B32" s="4">
        <v>7</v>
      </c>
      <c r="C32" s="3">
        <v>4</v>
      </c>
      <c r="D32" s="3">
        <v>38</v>
      </c>
      <c r="E32" s="3">
        <v>98</v>
      </c>
      <c r="F32" s="3">
        <v>2655.5</v>
      </c>
      <c r="G32" s="3">
        <v>2646</v>
      </c>
      <c r="H32" s="3">
        <v>0.33781710267066956</v>
      </c>
      <c r="I32" s="3">
        <v>893.864013671875</v>
      </c>
      <c r="J32" s="3">
        <v>90.293907165527344</v>
      </c>
      <c r="K32" s="3">
        <v>2629.9091796875</v>
      </c>
      <c r="L32" s="3">
        <v>0.23000985383987427</v>
      </c>
      <c r="M32" s="6">
        <v>604.905029296875</v>
      </c>
    </row>
    <row r="33" spans="1:13" x14ac:dyDescent="0.25">
      <c r="A33" t="s">
        <v>22</v>
      </c>
      <c r="B33" s="5">
        <v>8</v>
      </c>
      <c r="C33" s="2">
        <v>4</v>
      </c>
      <c r="D33" s="2">
        <v>38</v>
      </c>
      <c r="E33" s="2">
        <v>62</v>
      </c>
      <c r="F33" s="2">
        <v>607.5</v>
      </c>
      <c r="G33" s="2">
        <v>603.6129150390625</v>
      </c>
      <c r="H33" s="2">
        <v>0.3271273672580719</v>
      </c>
      <c r="I33" s="2">
        <v>197.45829772949219</v>
      </c>
      <c r="J33" s="2">
        <v>25.077230453491211</v>
      </c>
      <c r="K33" s="2">
        <v>600.1964111328125</v>
      </c>
      <c r="L33" s="2">
        <v>0.27155840396881104</v>
      </c>
      <c r="M33" s="7">
        <v>162.98838806152344</v>
      </c>
    </row>
    <row r="34" spans="1:13" x14ac:dyDescent="0.25">
      <c r="A34" t="s">
        <v>23</v>
      </c>
      <c r="B34" s="4">
        <v>1</v>
      </c>
      <c r="C34" s="3">
        <v>5</v>
      </c>
      <c r="D34" s="3">
        <v>38</v>
      </c>
      <c r="E34" s="3">
        <v>63</v>
      </c>
      <c r="F34" s="3">
        <v>172</v>
      </c>
      <c r="G34" s="3">
        <v>190.63491821289062</v>
      </c>
      <c r="H34" s="3">
        <v>0.66782855987548828</v>
      </c>
      <c r="I34" s="3">
        <v>127.31143951416016</v>
      </c>
      <c r="J34" s="3">
        <v>16.03973388671875</v>
      </c>
      <c r="K34" s="3">
        <v>177.19297790527344</v>
      </c>
      <c r="L34" s="3">
        <v>0.39654028415679932</v>
      </c>
      <c r="M34" s="6">
        <v>70.264152526855469</v>
      </c>
    </row>
    <row r="35" spans="1:13" x14ac:dyDescent="0.25">
      <c r="A35" t="s">
        <v>24</v>
      </c>
      <c r="B35" s="5">
        <v>2</v>
      </c>
      <c r="C35" s="2">
        <v>5</v>
      </c>
      <c r="D35" s="2">
        <v>38</v>
      </c>
      <c r="E35" s="2">
        <v>69</v>
      </c>
      <c r="F35" s="2">
        <v>15464</v>
      </c>
      <c r="G35" s="2">
        <v>15071.4638671875</v>
      </c>
      <c r="H35" s="2">
        <v>0.31257191300392151</v>
      </c>
      <c r="I35" s="2">
        <v>4710.916015625</v>
      </c>
      <c r="J35" s="2">
        <v>567.127685546875</v>
      </c>
      <c r="K35" s="2">
        <v>15333.9365234375</v>
      </c>
      <c r="L35" s="2">
        <v>0.21280713379383087</v>
      </c>
      <c r="M35" s="7">
        <v>3263.171142578125</v>
      </c>
    </row>
    <row r="36" spans="1:13" x14ac:dyDescent="0.25">
      <c r="A36" t="s">
        <v>25</v>
      </c>
      <c r="B36" s="4">
        <v>3</v>
      </c>
      <c r="C36" s="3">
        <v>5</v>
      </c>
      <c r="D36" s="3">
        <v>38</v>
      </c>
      <c r="E36" s="3">
        <v>76</v>
      </c>
      <c r="F36" s="3">
        <v>8363.5</v>
      </c>
      <c r="G36" s="3">
        <v>8263.552734375</v>
      </c>
      <c r="H36" s="3">
        <v>0.28622549772262573</v>
      </c>
      <c r="I36" s="3">
        <v>2365.2392578125</v>
      </c>
      <c r="J36" s="3">
        <v>271.31155395507812</v>
      </c>
      <c r="K36" s="3">
        <v>8200.220703125</v>
      </c>
      <c r="L36" s="3">
        <v>0.1810278445482254</v>
      </c>
      <c r="M36" s="6">
        <v>1484.46826171875</v>
      </c>
    </row>
    <row r="37" spans="1:13" x14ac:dyDescent="0.25">
      <c r="A37" t="s">
        <v>26</v>
      </c>
      <c r="B37" s="5">
        <v>4</v>
      </c>
      <c r="C37" s="2">
        <v>5</v>
      </c>
      <c r="D37" s="2">
        <v>38</v>
      </c>
      <c r="E37" s="2">
        <v>78</v>
      </c>
      <c r="F37" s="2">
        <v>4941</v>
      </c>
      <c r="G37" s="2">
        <v>4985.91015625</v>
      </c>
      <c r="H37" s="2">
        <v>0.24254371225833893</v>
      </c>
      <c r="I37" s="2">
        <v>1209.3011474609375</v>
      </c>
      <c r="J37" s="2">
        <v>136.9263916015625</v>
      </c>
      <c r="K37" s="2">
        <v>4935.8857421875</v>
      </c>
      <c r="L37" s="2">
        <v>0.1520204097032547</v>
      </c>
      <c r="M37" s="7">
        <v>750.35540771484375</v>
      </c>
    </row>
    <row r="38" spans="1:13" x14ac:dyDescent="0.25">
      <c r="A38" t="s">
        <v>27</v>
      </c>
      <c r="B38" s="4">
        <v>5</v>
      </c>
      <c r="C38" s="3">
        <v>5</v>
      </c>
      <c r="D38" s="3">
        <v>38</v>
      </c>
      <c r="E38" s="3">
        <v>102</v>
      </c>
      <c r="F38" s="3">
        <v>4746</v>
      </c>
      <c r="G38" s="3">
        <v>4838.990234375</v>
      </c>
      <c r="H38" s="3">
        <v>0.27866175770759583</v>
      </c>
      <c r="I38" s="3">
        <v>1348.44140625</v>
      </c>
      <c r="J38" s="3">
        <v>133.51559448242187</v>
      </c>
      <c r="K38" s="3">
        <v>4858.55419921875</v>
      </c>
      <c r="L38" s="3">
        <v>0.19945663213729858</v>
      </c>
      <c r="M38" s="6">
        <v>969.0709228515625</v>
      </c>
    </row>
    <row r="39" spans="1:13" x14ac:dyDescent="0.25">
      <c r="A39" t="s">
        <v>28</v>
      </c>
      <c r="B39" s="5">
        <v>6</v>
      </c>
      <c r="C39" s="2">
        <v>5</v>
      </c>
      <c r="D39" s="2">
        <v>38</v>
      </c>
      <c r="E39" s="2">
        <v>68</v>
      </c>
      <c r="F39" s="2">
        <v>5042</v>
      </c>
      <c r="G39" s="2">
        <v>4952.7939453125</v>
      </c>
      <c r="H39" s="2">
        <v>0.23097997903823853</v>
      </c>
      <c r="I39" s="2">
        <v>1143.9962158203125</v>
      </c>
      <c r="J39" s="2">
        <v>138.72991943359375</v>
      </c>
      <c r="K39" s="2">
        <v>4980.306640625</v>
      </c>
      <c r="L39" s="2">
        <v>0.18262177705764771</v>
      </c>
      <c r="M39" s="7">
        <v>909.51239013671875</v>
      </c>
    </row>
    <row r="40" spans="1:13" x14ac:dyDescent="0.25">
      <c r="A40" t="s">
        <v>29</v>
      </c>
      <c r="B40" s="4">
        <v>7</v>
      </c>
      <c r="C40" s="3">
        <v>5</v>
      </c>
      <c r="D40" s="3">
        <v>38</v>
      </c>
      <c r="E40" s="3">
        <v>70</v>
      </c>
      <c r="F40" s="3">
        <v>3541.5</v>
      </c>
      <c r="G40" s="3">
        <v>3530.071533203125</v>
      </c>
      <c r="H40" s="3">
        <v>0.22014614939689636</v>
      </c>
      <c r="I40" s="3">
        <v>777.13165283203125</v>
      </c>
      <c r="J40" s="3">
        <v>92.884994506835938</v>
      </c>
      <c r="K40" s="3">
        <v>3556</v>
      </c>
      <c r="L40" s="3">
        <v>0.15186840295791626</v>
      </c>
      <c r="M40" s="6">
        <v>540.0440673828125</v>
      </c>
    </row>
    <row r="41" spans="1:13" x14ac:dyDescent="0.25">
      <c r="A41" t="s">
        <v>30</v>
      </c>
      <c r="B41" s="5">
        <v>8</v>
      </c>
      <c r="C41" s="2">
        <v>5</v>
      </c>
      <c r="D41" s="2">
        <v>38</v>
      </c>
      <c r="E41" s="2">
        <v>66</v>
      </c>
      <c r="F41" s="2">
        <v>683</v>
      </c>
      <c r="G41" s="2">
        <v>704.9697265625</v>
      </c>
      <c r="H41" s="2">
        <v>0.2380509078502655</v>
      </c>
      <c r="I41" s="2">
        <v>167.81867980957031</v>
      </c>
      <c r="J41" s="2">
        <v>20.657051086425781</v>
      </c>
      <c r="K41" s="2">
        <v>700.26666259765625</v>
      </c>
      <c r="L41" s="2">
        <v>0.18823243677616119</v>
      </c>
      <c r="M41" s="7">
        <v>131.81289672851562</v>
      </c>
    </row>
    <row r="42" spans="1:13" x14ac:dyDescent="0.25">
      <c r="A42" t="s">
        <v>31</v>
      </c>
      <c r="B42" s="4">
        <v>1</v>
      </c>
      <c r="C42" s="3">
        <v>6</v>
      </c>
      <c r="D42" s="3">
        <v>38</v>
      </c>
      <c r="E42" s="3">
        <v>68</v>
      </c>
      <c r="F42" s="3">
        <v>166</v>
      </c>
      <c r="G42" s="3">
        <v>203.98529052734375</v>
      </c>
      <c r="H42" s="3">
        <v>0.76004892587661743</v>
      </c>
      <c r="I42" s="3">
        <v>155.03880310058594</v>
      </c>
      <c r="J42" s="3">
        <v>18.801216125488281</v>
      </c>
      <c r="K42" s="3">
        <v>186.35484313964844</v>
      </c>
      <c r="L42" s="3">
        <v>0.40004819631576538</v>
      </c>
      <c r="M42" s="6">
        <v>74.550918579101562</v>
      </c>
    </row>
    <row r="43" spans="1:13" x14ac:dyDescent="0.25">
      <c r="A43" t="s">
        <v>32</v>
      </c>
      <c r="B43" s="5">
        <v>2</v>
      </c>
      <c r="C43" s="2">
        <v>6</v>
      </c>
      <c r="D43" s="2">
        <v>38</v>
      </c>
      <c r="E43" s="2">
        <v>80</v>
      </c>
      <c r="F43" s="2">
        <v>13406.5</v>
      </c>
      <c r="G43" s="2">
        <v>13234.400390625</v>
      </c>
      <c r="H43" s="2">
        <v>0.28200042247772217</v>
      </c>
      <c r="I43" s="2">
        <v>3732.1064453125</v>
      </c>
      <c r="J43" s="2">
        <v>417.26220703125</v>
      </c>
      <c r="K43" s="2">
        <v>13388.09765625</v>
      </c>
      <c r="L43" s="2">
        <v>0.19325262308120728</v>
      </c>
      <c r="M43" s="7">
        <v>2587.284912109375</v>
      </c>
    </row>
    <row r="44" spans="1:13" x14ac:dyDescent="0.25">
      <c r="A44" t="s">
        <v>33</v>
      </c>
      <c r="B44" s="4">
        <v>3</v>
      </c>
      <c r="C44" s="3">
        <v>6</v>
      </c>
      <c r="D44" s="3">
        <v>38</v>
      </c>
      <c r="E44" s="3">
        <v>70</v>
      </c>
      <c r="F44" s="3">
        <v>9408.5</v>
      </c>
      <c r="G44" s="3">
        <v>9193.828125</v>
      </c>
      <c r="H44" s="3">
        <v>0.25437638163566589</v>
      </c>
      <c r="I44" s="3">
        <v>2338.69287109375</v>
      </c>
      <c r="J44" s="3">
        <v>279.52728271484375</v>
      </c>
      <c r="K44" s="3">
        <v>9278.5966796875</v>
      </c>
      <c r="L44" s="3">
        <v>0.17476958036422729</v>
      </c>
      <c r="M44" s="6">
        <v>1621.616455078125</v>
      </c>
    </row>
    <row r="45" spans="1:13" x14ac:dyDescent="0.25">
      <c r="A45" t="s">
        <v>34</v>
      </c>
      <c r="B45" s="5">
        <v>4</v>
      </c>
      <c r="C45" s="2">
        <v>6</v>
      </c>
      <c r="D45" s="2">
        <v>38</v>
      </c>
      <c r="E45" s="2">
        <v>86</v>
      </c>
      <c r="F45" s="2">
        <v>4531.5</v>
      </c>
      <c r="G45" s="2">
        <v>4329.53466796875</v>
      </c>
      <c r="H45" s="2">
        <v>0.30532360076904297</v>
      </c>
      <c r="I45" s="2">
        <v>1321.9091796875</v>
      </c>
      <c r="J45" s="2">
        <v>142.54513549804687</v>
      </c>
      <c r="K45" s="2">
        <v>4393.87158203125</v>
      </c>
      <c r="L45" s="2">
        <v>0.19254869222640991</v>
      </c>
      <c r="M45" s="7">
        <v>846.0343017578125</v>
      </c>
    </row>
    <row r="46" spans="1:13" x14ac:dyDescent="0.25">
      <c r="A46" t="s">
        <v>35</v>
      </c>
      <c r="B46" s="4">
        <v>5</v>
      </c>
      <c r="C46" s="3">
        <v>6</v>
      </c>
      <c r="D46" s="3">
        <v>38</v>
      </c>
      <c r="E46" s="3">
        <v>78</v>
      </c>
      <c r="F46" s="3">
        <v>4230.5</v>
      </c>
      <c r="G46" s="3">
        <v>4109.294921875</v>
      </c>
      <c r="H46" s="3">
        <v>0.33912023901939392</v>
      </c>
      <c r="I46" s="3">
        <v>1393.5450439453125</v>
      </c>
      <c r="J46" s="3">
        <v>157.78790283203125</v>
      </c>
      <c r="K46" s="3">
        <v>4152.771484375</v>
      </c>
      <c r="L46" s="3">
        <v>0.24152670800685883</v>
      </c>
      <c r="M46" s="6">
        <v>1003.0051879882812</v>
      </c>
    </row>
    <row r="47" spans="1:13" x14ac:dyDescent="0.25">
      <c r="A47" t="s">
        <v>36</v>
      </c>
      <c r="B47" s="5">
        <v>6</v>
      </c>
      <c r="C47" s="2">
        <v>6</v>
      </c>
      <c r="D47" s="2">
        <v>38</v>
      </c>
      <c r="E47" s="2">
        <v>69</v>
      </c>
      <c r="F47" s="2">
        <v>4551</v>
      </c>
      <c r="G47" s="2">
        <v>4825.30419921875</v>
      </c>
      <c r="H47" s="2">
        <v>0.68037998676300049</v>
      </c>
      <c r="I47" s="2">
        <v>3283.04052734375</v>
      </c>
      <c r="J47" s="2">
        <v>395.23162841796875</v>
      </c>
      <c r="K47" s="2">
        <v>4518.380859375</v>
      </c>
      <c r="L47" s="2">
        <v>0.24913671612739563</v>
      </c>
      <c r="M47" s="7">
        <v>1125.694580078125</v>
      </c>
    </row>
    <row r="48" spans="1:13" x14ac:dyDescent="0.25">
      <c r="A48" t="s">
        <v>37</v>
      </c>
      <c r="B48" s="4">
        <v>7</v>
      </c>
      <c r="C48" s="3">
        <v>6</v>
      </c>
      <c r="D48" s="3">
        <v>38</v>
      </c>
      <c r="E48" s="3">
        <v>98</v>
      </c>
      <c r="F48" s="3">
        <v>3060.5</v>
      </c>
      <c r="G48" s="3">
        <v>3048.69384765625</v>
      </c>
      <c r="H48" s="3">
        <v>0.28729408979415894</v>
      </c>
      <c r="I48" s="3">
        <v>875.8717041015625</v>
      </c>
      <c r="J48" s="3">
        <v>88.476402282714844</v>
      </c>
      <c r="K48" s="3">
        <v>3029.431884765625</v>
      </c>
      <c r="L48" s="3">
        <v>0.23314929008483887</v>
      </c>
      <c r="M48" s="6">
        <v>706.30987548828125</v>
      </c>
    </row>
    <row r="49" spans="1:17" x14ac:dyDescent="0.25">
      <c r="A49" t="s">
        <v>38</v>
      </c>
      <c r="B49" s="5">
        <v>8</v>
      </c>
      <c r="C49" s="2">
        <v>6</v>
      </c>
      <c r="D49" s="2">
        <v>38</v>
      </c>
      <c r="E49" s="2">
        <v>68</v>
      </c>
      <c r="F49" s="2">
        <v>74</v>
      </c>
      <c r="G49" s="2">
        <v>81.779411315917969</v>
      </c>
      <c r="H49" s="2">
        <v>0.68805867433547974</v>
      </c>
      <c r="I49" s="2">
        <v>56.269035339355469</v>
      </c>
      <c r="J49" s="2">
        <v>6.8236227035522461</v>
      </c>
      <c r="K49" s="2">
        <v>76.903228759765625</v>
      </c>
      <c r="L49" s="2">
        <v>0.47238671779632568</v>
      </c>
      <c r="M49" s="7">
        <v>36.32806396484375</v>
      </c>
    </row>
    <row r="52" spans="1:17" x14ac:dyDescent="0.25">
      <c r="A52" t="s">
        <v>58</v>
      </c>
      <c r="B52" s="8" t="s">
        <v>59</v>
      </c>
      <c r="C52" s="19" t="s">
        <v>60</v>
      </c>
      <c r="D52" s="19"/>
      <c r="E52" s="19"/>
      <c r="F52" s="19" t="s">
        <v>61</v>
      </c>
      <c r="G52" s="19"/>
      <c r="H52" s="19"/>
      <c r="J52" t="s">
        <v>62</v>
      </c>
      <c r="K52" s="8" t="s">
        <v>59</v>
      </c>
      <c r="L52" s="19" t="s">
        <v>60</v>
      </c>
      <c r="M52" s="19"/>
      <c r="N52" s="19"/>
      <c r="O52" s="19" t="s">
        <v>61</v>
      </c>
      <c r="P52" s="19"/>
      <c r="Q52" s="19"/>
    </row>
    <row r="53" spans="1:17" x14ac:dyDescent="0.25">
      <c r="B53" s="9">
        <v>0</v>
      </c>
      <c r="C53" s="3">
        <f>K2</f>
        <v>195.06817626953125</v>
      </c>
      <c r="D53" s="3">
        <f>K10</f>
        <v>171.93182373046875</v>
      </c>
      <c r="E53" s="3">
        <f>K18</f>
        <v>190.609375</v>
      </c>
      <c r="F53" s="3">
        <f>K26</f>
        <v>179.98304748535156</v>
      </c>
      <c r="G53" s="3">
        <f>K34</f>
        <v>177.19297790527344</v>
      </c>
      <c r="H53" s="3">
        <f>K42</f>
        <v>186.35484313964844</v>
      </c>
      <c r="K53" s="9">
        <v>0</v>
      </c>
      <c r="L53">
        <f>C53/$C$62</f>
        <v>1.0494883247050748</v>
      </c>
      <c r="M53">
        <f t="shared" ref="M53:N59" si="0">D53/$C$62</f>
        <v>0.92501219369097998</v>
      </c>
      <c r="N53">
        <f t="shared" si="0"/>
        <v>1.0254994816039456</v>
      </c>
      <c r="O53">
        <f>F53/$F$62</f>
        <v>0.99341026189753701</v>
      </c>
      <c r="P53">
        <f t="shared" ref="P53:Q59" si="1">G53/$F$62</f>
        <v>0.97801056847650336</v>
      </c>
      <c r="Q53">
        <f t="shared" si="1"/>
        <v>1.0285791696259596</v>
      </c>
    </row>
    <row r="54" spans="1:17" x14ac:dyDescent="0.25">
      <c r="B54" s="9">
        <v>0.25</v>
      </c>
      <c r="C54" s="3">
        <f t="shared" ref="C54:C59" si="2">K3</f>
        <v>17582.44921875</v>
      </c>
      <c r="D54" s="3">
        <f t="shared" ref="D54:D59" si="3">K11</f>
        <v>17552.25390625</v>
      </c>
      <c r="E54" s="3">
        <f t="shared" ref="E54:E59" si="4">K19</f>
        <v>17200.2578125</v>
      </c>
      <c r="F54" s="3">
        <f t="shared" ref="F54:F59" si="5">K27</f>
        <v>13998.4716796875</v>
      </c>
      <c r="G54" s="3">
        <f t="shared" ref="G54:G59" si="6">K35</f>
        <v>15333.9365234375</v>
      </c>
      <c r="H54" s="3">
        <f t="shared" ref="H54:H59" si="7">K43</f>
        <v>13388.09765625</v>
      </c>
      <c r="K54" s="9">
        <v>0.25</v>
      </c>
      <c r="L54">
        <f t="shared" ref="L54:L59" si="8">C54/$C$62</f>
        <v>94.595517975733472</v>
      </c>
      <c r="M54">
        <f t="shared" si="0"/>
        <v>94.433063860789645</v>
      </c>
      <c r="N54">
        <f t="shared" si="0"/>
        <v>92.539286014515099</v>
      </c>
      <c r="O54">
        <f t="shared" ref="O54:O59" si="9">F54/$F$62</f>
        <v>77.264084655614099</v>
      </c>
      <c r="P54">
        <f t="shared" si="1"/>
        <v>84.63513708927519</v>
      </c>
      <c r="Q54">
        <f t="shared" si="1"/>
        <v>73.895146153070684</v>
      </c>
    </row>
    <row r="55" spans="1:17" x14ac:dyDescent="0.25">
      <c r="B55" s="9">
        <v>1</v>
      </c>
      <c r="C55" s="3">
        <f t="shared" si="2"/>
        <v>9227.9404296875</v>
      </c>
      <c r="D55" s="3">
        <f t="shared" si="3"/>
        <v>10661.25</v>
      </c>
      <c r="E55" s="3">
        <f t="shared" si="4"/>
        <v>9936.181640625</v>
      </c>
      <c r="F55" s="3">
        <f t="shared" si="5"/>
        <v>8961.623046875</v>
      </c>
      <c r="G55" s="3">
        <f t="shared" si="6"/>
        <v>8200.220703125</v>
      </c>
      <c r="H55" s="3">
        <f t="shared" si="7"/>
        <v>9278.5966796875</v>
      </c>
      <c r="K55" s="9">
        <v>1</v>
      </c>
      <c r="L55">
        <f t="shared" si="8"/>
        <v>49.647338316473785</v>
      </c>
      <c r="M55">
        <f t="shared" si="0"/>
        <v>57.358702048364954</v>
      </c>
      <c r="N55">
        <f t="shared" si="0"/>
        <v>53.457754224227315</v>
      </c>
      <c r="O55">
        <f t="shared" si="9"/>
        <v>49.463371258605108</v>
      </c>
      <c r="P55">
        <f t="shared" si="1"/>
        <v>45.260837118407011</v>
      </c>
      <c r="Q55">
        <f t="shared" si="1"/>
        <v>51.21289636103181</v>
      </c>
    </row>
    <row r="56" spans="1:17" x14ac:dyDescent="0.25">
      <c r="B56" s="9">
        <v>4</v>
      </c>
      <c r="C56" s="3">
        <f t="shared" si="2"/>
        <v>5372.681640625</v>
      </c>
      <c r="D56" s="3">
        <f t="shared" si="3"/>
        <v>4736.55908203125</v>
      </c>
      <c r="E56" s="3">
        <f t="shared" si="4"/>
        <v>4994.3974609375</v>
      </c>
      <c r="F56" s="3">
        <f t="shared" si="5"/>
        <v>4985.68994140625</v>
      </c>
      <c r="G56" s="3">
        <f t="shared" si="6"/>
        <v>4935.8857421875</v>
      </c>
      <c r="H56" s="3">
        <f t="shared" si="7"/>
        <v>4393.87158203125</v>
      </c>
      <c r="K56" s="9">
        <v>4</v>
      </c>
      <c r="L56">
        <f t="shared" si="8"/>
        <v>28.905620393981003</v>
      </c>
      <c r="M56">
        <f t="shared" si="0"/>
        <v>25.483210798049711</v>
      </c>
      <c r="N56">
        <f t="shared" si="0"/>
        <v>26.870409743043687</v>
      </c>
      <c r="O56">
        <f t="shared" si="9"/>
        <v>27.518344753193489</v>
      </c>
      <c r="P56">
        <f t="shared" si="1"/>
        <v>27.243452182583347</v>
      </c>
      <c r="Q56">
        <f t="shared" si="1"/>
        <v>24.251823602470452</v>
      </c>
    </row>
    <row r="57" spans="1:17" x14ac:dyDescent="0.25">
      <c r="B57" s="9">
        <v>8</v>
      </c>
      <c r="C57" s="3">
        <f t="shared" si="2"/>
        <v>5186.92138671875</v>
      </c>
      <c r="D57" s="3">
        <f t="shared" si="3"/>
        <v>5668.96875</v>
      </c>
      <c r="E57" s="3">
        <f t="shared" si="4"/>
        <v>5352.25</v>
      </c>
      <c r="F57" s="3">
        <f t="shared" si="5"/>
        <v>4674.79345703125</v>
      </c>
      <c r="G57" s="3">
        <f t="shared" si="6"/>
        <v>4858.55419921875</v>
      </c>
      <c r="H57" s="3">
        <f t="shared" si="7"/>
        <v>4152.771484375</v>
      </c>
      <c r="K57" s="9">
        <v>8</v>
      </c>
      <c r="L57">
        <f t="shared" si="8"/>
        <v>27.90620971922549</v>
      </c>
      <c r="M57">
        <f t="shared" si="0"/>
        <v>30.499677753803908</v>
      </c>
      <c r="N57">
        <f t="shared" si="0"/>
        <v>28.795695911676521</v>
      </c>
      <c r="O57">
        <f t="shared" si="9"/>
        <v>25.802362263280774</v>
      </c>
      <c r="P57">
        <f t="shared" si="1"/>
        <v>26.816623381610974</v>
      </c>
      <c r="Q57">
        <f t="shared" si="1"/>
        <v>22.921079876866461</v>
      </c>
    </row>
    <row r="58" spans="1:17" x14ac:dyDescent="0.25">
      <c r="B58" s="9">
        <v>16</v>
      </c>
      <c r="C58" s="3">
        <f t="shared" si="2"/>
        <v>4649.88623046875</v>
      </c>
      <c r="D58" s="3">
        <f t="shared" si="3"/>
        <v>4318.220703125</v>
      </c>
      <c r="E58" s="3">
        <f t="shared" si="4"/>
        <v>4508.5498046875</v>
      </c>
      <c r="F58" s="3">
        <f t="shared" si="5"/>
        <v>4880.4794921875</v>
      </c>
      <c r="G58" s="3">
        <f t="shared" si="6"/>
        <v>4980.306640625</v>
      </c>
      <c r="H58" s="3">
        <f t="shared" si="7"/>
        <v>4518.380859375</v>
      </c>
      <c r="K58" s="9">
        <v>16</v>
      </c>
      <c r="L58">
        <f t="shared" si="8"/>
        <v>25.016901287583714</v>
      </c>
      <c r="M58">
        <f t="shared" si="0"/>
        <v>23.232504133157732</v>
      </c>
      <c r="N58">
        <f t="shared" si="0"/>
        <v>24.256495712724522</v>
      </c>
      <c r="O58">
        <f t="shared" si="9"/>
        <v>26.937639284689503</v>
      </c>
      <c r="P58">
        <f t="shared" si="1"/>
        <v>27.4886318090374</v>
      </c>
      <c r="Q58">
        <f t="shared" si="1"/>
        <v>24.939048291366749</v>
      </c>
    </row>
    <row r="59" spans="1:17" x14ac:dyDescent="0.25">
      <c r="B59" s="9">
        <v>24</v>
      </c>
      <c r="C59" s="3">
        <f t="shared" si="2"/>
        <v>2467.236328125</v>
      </c>
      <c r="D59" s="3">
        <f t="shared" si="3"/>
        <v>2524.838623046875</v>
      </c>
      <c r="E59" s="3">
        <f t="shared" si="4"/>
        <v>2561.303466796875</v>
      </c>
      <c r="F59" s="3">
        <f t="shared" si="5"/>
        <v>2629.9091796875</v>
      </c>
      <c r="G59" s="3">
        <f t="shared" si="6"/>
        <v>3556</v>
      </c>
      <c r="H59" s="3">
        <f t="shared" si="7"/>
        <v>3029.431884765625</v>
      </c>
      <c r="K59" s="9">
        <v>24</v>
      </c>
      <c r="L59">
        <f t="shared" si="8"/>
        <v>13.274003838932945</v>
      </c>
      <c r="M59">
        <f t="shared" si="0"/>
        <v>13.583910545156501</v>
      </c>
      <c r="N59">
        <f t="shared" si="0"/>
        <v>13.780095430408833</v>
      </c>
      <c r="O59">
        <f t="shared" si="9"/>
        <v>14.51569358037861</v>
      </c>
      <c r="P59">
        <f t="shared" si="1"/>
        <v>19.627220122468199</v>
      </c>
      <c r="Q59">
        <f t="shared" si="1"/>
        <v>16.720845457907377</v>
      </c>
    </row>
    <row r="61" spans="1:17" x14ac:dyDescent="0.25">
      <c r="C61" s="19" t="s">
        <v>60</v>
      </c>
      <c r="D61" s="19"/>
      <c r="E61" s="19"/>
      <c r="F61" s="19" t="s">
        <v>61</v>
      </c>
      <c r="G61" s="19"/>
      <c r="H61" s="19"/>
      <c r="J61" t="s">
        <v>63</v>
      </c>
      <c r="K61" s="8" t="s">
        <v>59</v>
      </c>
      <c r="L61" s="19" t="s">
        <v>60</v>
      </c>
      <c r="M61" s="19"/>
      <c r="N61" s="19"/>
      <c r="O61" s="19" t="s">
        <v>61</v>
      </c>
      <c r="P61" s="19"/>
      <c r="Q61" s="19"/>
    </row>
    <row r="62" spans="1:17" x14ac:dyDescent="0.25">
      <c r="A62" t="s">
        <v>64</v>
      </c>
      <c r="C62">
        <f>AVERAGE(C53:E53)</f>
        <v>185.86979166666666</v>
      </c>
      <c r="F62">
        <f>AVERAGE(F53:H53)</f>
        <v>181.17695617675781</v>
      </c>
      <c r="K62" s="9">
        <v>0</v>
      </c>
      <c r="L62">
        <f>C53/MAX($C$53:$C$59)</f>
        <v>1.1094482562845096E-2</v>
      </c>
      <c r="M62">
        <f>D53/MAX(D$53:D$59)</f>
        <v>9.7954271086089593E-3</v>
      </c>
      <c r="N62">
        <f>E53/MAX(E$53:E$59)</f>
        <v>1.1081774301166452E-2</v>
      </c>
      <c r="O62">
        <f t="shared" ref="O62:Q68" si="10">F53/MAX(F$53:F$59)</f>
        <v>1.2857335543744835E-2</v>
      </c>
      <c r="P62">
        <f t="shared" si="10"/>
        <v>1.1555609196271214E-2</v>
      </c>
      <c r="Q62">
        <f t="shared" si="10"/>
        <v>1.3919441575977146E-2</v>
      </c>
    </row>
    <row r="63" spans="1:17" x14ac:dyDescent="0.25">
      <c r="K63" s="9">
        <v>0.25</v>
      </c>
      <c r="L63">
        <f t="shared" ref="L63:L68" si="11">C54/MAX($C$53:$C$59)</f>
        <v>1</v>
      </c>
      <c r="M63">
        <f t="shared" ref="M63:N68" si="12">D54/MAX(D$53:D$59)</f>
        <v>1</v>
      </c>
      <c r="N63">
        <f t="shared" si="12"/>
        <v>1</v>
      </c>
      <c r="O63">
        <f t="shared" si="10"/>
        <v>1</v>
      </c>
      <c r="P63">
        <f t="shared" si="10"/>
        <v>1</v>
      </c>
      <c r="Q63">
        <f t="shared" si="10"/>
        <v>1</v>
      </c>
    </row>
    <row r="64" spans="1:17" x14ac:dyDescent="0.25">
      <c r="A64" t="s">
        <v>92</v>
      </c>
      <c r="C64" s="15">
        <f>STDEV(C53:E53)/ AVERAGE(C53:E53)</f>
        <v>6.6039718878959375E-2</v>
      </c>
      <c r="F64" s="15">
        <f>STDEV(F53:H53)/ AVERAGE(F53:H53)</f>
        <v>2.5920346096213482E-2</v>
      </c>
      <c r="K64" s="9">
        <v>1</v>
      </c>
      <c r="L64">
        <f t="shared" si="11"/>
        <v>0.52483816758855095</v>
      </c>
      <c r="M64">
        <f t="shared" si="12"/>
        <v>0.60740062540935247</v>
      </c>
      <c r="N64">
        <f t="shared" si="12"/>
        <v>0.57767632025864435</v>
      </c>
      <c r="O64">
        <f t="shared" si="10"/>
        <v>0.64018581827606036</v>
      </c>
      <c r="P64">
        <f t="shared" si="10"/>
        <v>0.53477596510140679</v>
      </c>
      <c r="Q64">
        <f t="shared" si="10"/>
        <v>0.69304817741271474</v>
      </c>
    </row>
    <row r="65" spans="1:17" x14ac:dyDescent="0.25">
      <c r="C65" s="15">
        <f t="shared" ref="C65:C70" si="13">STDEV(C54:E54)/ AVERAGE(C54:E54)</f>
        <v>1.2179930866695795E-2</v>
      </c>
      <c r="F65" s="15">
        <f t="shared" ref="F65:F70" si="14">STDEV(F54:H54)/ AVERAGE(F54:H54)</f>
        <v>6.9885480750828038E-2</v>
      </c>
      <c r="K65" s="9">
        <v>4</v>
      </c>
      <c r="L65">
        <f t="shared" si="11"/>
        <v>0.30557071849213985</v>
      </c>
      <c r="M65">
        <f t="shared" si="12"/>
        <v>0.26985474955695904</v>
      </c>
      <c r="N65">
        <f t="shared" si="12"/>
        <v>0.2903675930547916</v>
      </c>
      <c r="O65">
        <f t="shared" si="10"/>
        <v>0.35615959052449575</v>
      </c>
      <c r="P65">
        <f t="shared" si="10"/>
        <v>0.32189292910161293</v>
      </c>
      <c r="Q65">
        <f t="shared" si="10"/>
        <v>0.32819237615734359</v>
      </c>
    </row>
    <row r="66" spans="1:17" x14ac:dyDescent="0.25">
      <c r="C66" s="15">
        <f t="shared" si="13"/>
        <v>7.2086736681430244E-2</v>
      </c>
      <c r="F66" s="15">
        <f t="shared" si="14"/>
        <v>6.2885636345226828E-2</v>
      </c>
      <c r="K66" s="9">
        <v>8</v>
      </c>
      <c r="L66">
        <f t="shared" si="11"/>
        <v>0.2950056230611714</v>
      </c>
      <c r="M66">
        <f t="shared" si="12"/>
        <v>0.32297668323846407</v>
      </c>
      <c r="N66">
        <f t="shared" si="12"/>
        <v>0.31117266138361843</v>
      </c>
      <c r="O66">
        <f t="shared" si="10"/>
        <v>0.3339502742870577</v>
      </c>
      <c r="P66">
        <f t="shared" si="10"/>
        <v>0.31684976599404752</v>
      </c>
      <c r="Q66">
        <f t="shared" si="10"/>
        <v>0.31018383574729536</v>
      </c>
    </row>
    <row r="67" spans="1:17" x14ac:dyDescent="0.25">
      <c r="C67" s="15">
        <f t="shared" si="13"/>
        <v>6.3552126134280781E-2</v>
      </c>
      <c r="F67" s="15">
        <f t="shared" si="14"/>
        <v>6.8790413687878374E-2</v>
      </c>
      <c r="K67" s="9">
        <v>16</v>
      </c>
      <c r="L67">
        <f t="shared" si="11"/>
        <v>0.2644618035074483</v>
      </c>
      <c r="M67">
        <f t="shared" si="12"/>
        <v>0.24602086582096272</v>
      </c>
      <c r="N67">
        <f t="shared" si="12"/>
        <v>0.26212105968615113</v>
      </c>
      <c r="O67">
        <f t="shared" si="10"/>
        <v>0.34864373796386117</v>
      </c>
      <c r="P67">
        <f t="shared" si="10"/>
        <v>0.32478983025739921</v>
      </c>
      <c r="Q67">
        <f t="shared" si="10"/>
        <v>0.33749237385235781</v>
      </c>
    </row>
    <row r="68" spans="1:17" x14ac:dyDescent="0.25">
      <c r="C68" s="15">
        <f t="shared" si="13"/>
        <v>4.5339019908500235E-2</v>
      </c>
      <c r="F68" s="15">
        <f t="shared" si="14"/>
        <v>8.0260613576849063E-2</v>
      </c>
      <c r="K68" s="9">
        <v>24</v>
      </c>
      <c r="L68">
        <f t="shared" si="11"/>
        <v>0.14032381367516925</v>
      </c>
      <c r="M68">
        <f t="shared" si="12"/>
        <v>0.14384697466960819</v>
      </c>
      <c r="N68">
        <f t="shared" si="12"/>
        <v>0.14891076021752944</v>
      </c>
      <c r="O68">
        <f t="shared" si="10"/>
        <v>0.18787116478605539</v>
      </c>
      <c r="P68">
        <f t="shared" si="10"/>
        <v>0.23190392072934121</v>
      </c>
      <c r="Q68">
        <f t="shared" si="10"/>
        <v>0.22627799427138087</v>
      </c>
    </row>
    <row r="69" spans="1:17" x14ac:dyDescent="0.25">
      <c r="C69" s="15">
        <f t="shared" si="13"/>
        <v>3.7049565551756231E-2</v>
      </c>
      <c r="F69" s="15">
        <f t="shared" si="14"/>
        <v>5.0709958623826462E-2</v>
      </c>
    </row>
    <row r="70" spans="1:17" x14ac:dyDescent="0.25">
      <c r="C70" s="15">
        <f t="shared" si="13"/>
        <v>1.8837025424941058E-2</v>
      </c>
      <c r="F70" s="15">
        <f t="shared" si="14"/>
        <v>0.15121378335894636</v>
      </c>
      <c r="J70" t="s">
        <v>65</v>
      </c>
      <c r="K70" s="16" t="s">
        <v>59</v>
      </c>
      <c r="L70" s="19" t="s">
        <v>60</v>
      </c>
      <c r="M70" s="19"/>
      <c r="N70" s="19"/>
      <c r="O70" s="19" t="s">
        <v>61</v>
      </c>
      <c r="P70" s="19"/>
      <c r="Q70" s="19"/>
    </row>
    <row r="71" spans="1:17" x14ac:dyDescent="0.25">
      <c r="C71" s="15"/>
      <c r="K71" s="9">
        <v>0</v>
      </c>
      <c r="L71">
        <f>C53/$C$80</f>
        <v>1.1181904377600716E-2</v>
      </c>
      <c r="M71">
        <f t="shared" ref="M71:Q77" si="15">D53/$C$80</f>
        <v>9.8556578996473274E-3</v>
      </c>
      <c r="N71">
        <f t="shared" si="15"/>
        <v>1.0926312253923232E-2</v>
      </c>
      <c r="O71">
        <f t="shared" si="15"/>
        <v>1.0317178665727454E-2</v>
      </c>
      <c r="P71">
        <f t="shared" si="15"/>
        <v>1.0157243345431135E-2</v>
      </c>
      <c r="Q71">
        <f t="shared" si="15"/>
        <v>1.0682429477430911E-2</v>
      </c>
    </row>
    <row r="72" spans="1:17" x14ac:dyDescent="0.25">
      <c r="A72" t="s">
        <v>94</v>
      </c>
      <c r="C72" s="17">
        <f>AVERAGE(C53:E53)</f>
        <v>185.86979166666666</v>
      </c>
      <c r="F72" s="17">
        <f>AVERAGE(F53:H53)</f>
        <v>181.17695617675781</v>
      </c>
      <c r="K72" s="9">
        <v>0.25</v>
      </c>
      <c r="L72">
        <f t="shared" ref="L72:L77" si="16">C54/$C$80</f>
        <v>1.0078797559291672</v>
      </c>
      <c r="M72">
        <f t="shared" si="15"/>
        <v>1.0061488682801216</v>
      </c>
      <c r="N72">
        <f t="shared" si="15"/>
        <v>0.98597137579071104</v>
      </c>
      <c r="O72">
        <f t="shared" si="15"/>
        <v>0.80243520367225829</v>
      </c>
      <c r="P72">
        <f t="shared" si="15"/>
        <v>0.87898813233565332</v>
      </c>
      <c r="Q72">
        <f t="shared" si="15"/>
        <v>0.76744669813961297</v>
      </c>
    </row>
    <row r="73" spans="1:17" x14ac:dyDescent="0.25">
      <c r="C73" s="17">
        <f t="shared" ref="C73:C78" si="17">AVERAGE(C54:E54)</f>
        <v>17444.986979166668</v>
      </c>
      <c r="F73" s="17">
        <f t="shared" ref="F73:F78" si="18">AVERAGE(F54:H54)</f>
        <v>14240.168619791666</v>
      </c>
      <c r="K73" s="9">
        <v>1</v>
      </c>
      <c r="L73">
        <f t="shared" si="16"/>
        <v>0.52897376425146014</v>
      </c>
      <c r="M73">
        <f t="shared" si="15"/>
        <v>0.61113545184825802</v>
      </c>
      <c r="N73">
        <f t="shared" si="15"/>
        <v>0.56957231624713101</v>
      </c>
      <c r="O73">
        <f t="shared" si="15"/>
        <v>0.51370763747644188</v>
      </c>
      <c r="P73">
        <f t="shared" si="15"/>
        <v>0.47006172678248209</v>
      </c>
      <c r="Q73">
        <f t="shared" si="15"/>
        <v>0.53187753540706462</v>
      </c>
    </row>
    <row r="74" spans="1:17" x14ac:dyDescent="0.25">
      <c r="C74" s="17">
        <f t="shared" si="17"/>
        <v>9941.7906901041661</v>
      </c>
      <c r="F74" s="17">
        <f t="shared" si="18"/>
        <v>8813.4801432291661</v>
      </c>
      <c r="K74" s="9">
        <v>4</v>
      </c>
      <c r="L74">
        <f t="shared" si="16"/>
        <v>0.30797854117295814</v>
      </c>
      <c r="M74">
        <f t="shared" si="15"/>
        <v>0.27151405086675001</v>
      </c>
      <c r="N74">
        <f t="shared" si="15"/>
        <v>0.28629413520927022</v>
      </c>
      <c r="O74">
        <f t="shared" si="15"/>
        <v>0.28579499356235188</v>
      </c>
      <c r="P74">
        <f t="shared" si="15"/>
        <v>0.28294006456307963</v>
      </c>
      <c r="Q74">
        <f t="shared" si="15"/>
        <v>0.25187015543654717</v>
      </c>
    </row>
    <row r="75" spans="1:17" x14ac:dyDescent="0.25">
      <c r="C75" s="17">
        <f t="shared" si="17"/>
        <v>5034.546061197917</v>
      </c>
      <c r="F75" s="17">
        <f t="shared" si="18"/>
        <v>4771.815755208333</v>
      </c>
      <c r="K75" s="9">
        <v>8</v>
      </c>
      <c r="L75">
        <f t="shared" si="16"/>
        <v>0.29733019536862532</v>
      </c>
      <c r="M75">
        <f t="shared" si="15"/>
        <v>0.32496262432124795</v>
      </c>
      <c r="N75">
        <f t="shared" si="15"/>
        <v>0.30680733705286334</v>
      </c>
      <c r="O75">
        <f t="shared" si="15"/>
        <v>0.26797345636394171</v>
      </c>
      <c r="P75">
        <f t="shared" si="15"/>
        <v>0.27850718404209662</v>
      </c>
      <c r="Q75">
        <f t="shared" si="15"/>
        <v>0.23804956056054186</v>
      </c>
    </row>
    <row r="76" spans="1:17" x14ac:dyDescent="0.25">
      <c r="C76" s="17">
        <f t="shared" si="17"/>
        <v>5402.71337890625</v>
      </c>
      <c r="F76" s="17">
        <f t="shared" si="18"/>
        <v>4562.039713541667</v>
      </c>
      <c r="K76" s="9">
        <v>16</v>
      </c>
      <c r="L76">
        <f t="shared" si="16"/>
        <v>0.26654569797167432</v>
      </c>
      <c r="M76">
        <f t="shared" si="15"/>
        <v>0.2475336157190573</v>
      </c>
      <c r="N76">
        <f t="shared" si="15"/>
        <v>0.25844386184247353</v>
      </c>
      <c r="O76">
        <f t="shared" si="15"/>
        <v>0.27976400888208841</v>
      </c>
      <c r="P76">
        <f t="shared" si="15"/>
        <v>0.28548640629956523</v>
      </c>
      <c r="Q76">
        <f t="shared" si="15"/>
        <v>0.25900740796029181</v>
      </c>
    </row>
    <row r="77" spans="1:17" x14ac:dyDescent="0.25">
      <c r="C77" s="17">
        <f t="shared" si="17"/>
        <v>4492.218912760417</v>
      </c>
      <c r="F77" s="17">
        <f t="shared" si="18"/>
        <v>4793.0556640625</v>
      </c>
      <c r="K77" s="9">
        <v>24</v>
      </c>
      <c r="L77">
        <f t="shared" si="16"/>
        <v>0.14142953107797951</v>
      </c>
      <c r="M77">
        <f t="shared" si="15"/>
        <v>0.14473147076934559</v>
      </c>
      <c r="N77">
        <f t="shared" si="15"/>
        <v>0.14682174712171819</v>
      </c>
      <c r="O77">
        <f t="shared" si="15"/>
        <v>0.15075443637924277</v>
      </c>
      <c r="P77">
        <f t="shared" si="15"/>
        <v>0.20384079416319903</v>
      </c>
      <c r="Q77">
        <f t="shared" si="15"/>
        <v>0.17365629956522549</v>
      </c>
    </row>
    <row r="78" spans="1:17" x14ac:dyDescent="0.25">
      <c r="C78" s="17">
        <f t="shared" si="17"/>
        <v>2517.7928059895835</v>
      </c>
      <c r="F78" s="17">
        <f t="shared" si="18"/>
        <v>3071.7803548177085</v>
      </c>
    </row>
    <row r="79" spans="1:17" x14ac:dyDescent="0.25">
      <c r="C79" s="17"/>
    </row>
    <row r="80" spans="1:17" x14ac:dyDescent="0.25">
      <c r="A80" t="s">
        <v>95</v>
      </c>
      <c r="C80" s="18">
        <f>MAX(C72:F78)</f>
        <v>17444.986979166668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8" workbookViewId="0">
      <selection activeCell="L71" sqref="L71:Q77"/>
    </sheetView>
  </sheetViews>
  <sheetFormatPr defaultRowHeight="15" x14ac:dyDescent="0.25"/>
  <cols>
    <col min="1" max="1" width="14.1406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71</v>
      </c>
      <c r="B2" s="4">
        <v>1</v>
      </c>
      <c r="C2" s="3">
        <v>1</v>
      </c>
      <c r="D2" s="3">
        <v>67</v>
      </c>
      <c r="E2" s="3">
        <v>69</v>
      </c>
      <c r="F2" s="3">
        <v>106</v>
      </c>
      <c r="G2" s="3">
        <v>115.66666412353516</v>
      </c>
      <c r="H2" s="3">
        <v>0.52132058143615723</v>
      </c>
      <c r="I2" s="3">
        <v>60.299415588378906</v>
      </c>
      <c r="J2" s="3">
        <v>7.2591967582702637</v>
      </c>
      <c r="K2" s="3">
        <v>112.30158996582031</v>
      </c>
      <c r="L2" s="3">
        <v>0.42946115136146545</v>
      </c>
      <c r="M2" s="6">
        <v>48.229167938232422</v>
      </c>
    </row>
    <row r="3" spans="1:13" x14ac:dyDescent="0.25">
      <c r="A3" t="s">
        <v>74</v>
      </c>
      <c r="B3" s="5">
        <v>2</v>
      </c>
      <c r="C3" s="2">
        <v>1</v>
      </c>
      <c r="D3" s="2">
        <v>67</v>
      </c>
      <c r="E3" s="2">
        <v>77</v>
      </c>
      <c r="F3" s="2">
        <v>4866</v>
      </c>
      <c r="G3" s="2">
        <v>4921.921875</v>
      </c>
      <c r="H3" s="2">
        <v>0.51979374885559082</v>
      </c>
      <c r="I3" s="2">
        <v>2558.38427734375</v>
      </c>
      <c r="J3" s="2">
        <v>291.55496215820312</v>
      </c>
      <c r="K3" s="2">
        <v>4768.173828125</v>
      </c>
      <c r="L3" s="2">
        <v>0.1662159264087677</v>
      </c>
      <c r="M3" s="7">
        <v>792.54638671875</v>
      </c>
    </row>
    <row r="4" spans="1:13" x14ac:dyDescent="0.25">
      <c r="A4" t="s">
        <v>77</v>
      </c>
      <c r="B4" s="4">
        <v>3</v>
      </c>
      <c r="C4" s="3">
        <v>1</v>
      </c>
      <c r="D4" s="3">
        <v>67</v>
      </c>
      <c r="E4" s="3">
        <v>69</v>
      </c>
      <c r="F4" s="3">
        <v>1343</v>
      </c>
      <c r="G4" s="3">
        <v>1369.8695068359375</v>
      </c>
      <c r="H4" s="3">
        <v>0.31670770049095154</v>
      </c>
      <c r="I4" s="3">
        <v>433.84823608398437</v>
      </c>
      <c r="J4" s="3">
        <v>52.229190826416016</v>
      </c>
      <c r="K4" s="3">
        <v>1374.6031494140625</v>
      </c>
      <c r="L4" s="3">
        <v>0.26331606507301331</v>
      </c>
      <c r="M4" s="6">
        <v>361.95510864257813</v>
      </c>
    </row>
    <row r="5" spans="1:13" x14ac:dyDescent="0.25">
      <c r="A5" t="s">
        <v>80</v>
      </c>
      <c r="B5" s="5">
        <v>4</v>
      </c>
      <c r="C5" s="2">
        <v>1</v>
      </c>
      <c r="D5" s="2">
        <v>67</v>
      </c>
      <c r="E5" s="2">
        <v>55</v>
      </c>
      <c r="F5" s="2">
        <v>1000</v>
      </c>
      <c r="G5" s="2">
        <v>1056</v>
      </c>
      <c r="H5" s="2">
        <v>0.27868601679801941</v>
      </c>
      <c r="I5" s="2">
        <v>294.29241943359375</v>
      </c>
      <c r="J5" s="2">
        <v>39.682384490966797</v>
      </c>
      <c r="K5" s="2">
        <v>1040.9796142578125</v>
      </c>
      <c r="L5" s="2">
        <v>0.21632833778858185</v>
      </c>
      <c r="M5" s="7">
        <v>225.19338989257812</v>
      </c>
    </row>
    <row r="6" spans="1:13" x14ac:dyDescent="0.25">
      <c r="A6" t="s">
        <v>83</v>
      </c>
      <c r="B6" s="4">
        <v>5</v>
      </c>
      <c r="C6" s="3">
        <v>1</v>
      </c>
      <c r="D6" s="3">
        <v>67</v>
      </c>
      <c r="E6" s="3">
        <v>74</v>
      </c>
      <c r="F6" s="3">
        <v>517.5</v>
      </c>
      <c r="G6" s="3">
        <v>552.45947265625</v>
      </c>
      <c r="H6" s="3">
        <v>0.30619484186172485</v>
      </c>
      <c r="I6" s="3">
        <v>169.16023254394531</v>
      </c>
      <c r="J6" s="3">
        <v>19.66447639465332</v>
      </c>
      <c r="K6" s="3">
        <v>545.31817626953125</v>
      </c>
      <c r="L6" s="3">
        <v>0.24063119292259216</v>
      </c>
      <c r="M6" s="6">
        <v>131.22056579589844</v>
      </c>
    </row>
    <row r="7" spans="1:13" x14ac:dyDescent="0.25">
      <c r="A7" t="s">
        <v>86</v>
      </c>
      <c r="B7" s="5">
        <v>6</v>
      </c>
      <c r="C7" s="2">
        <v>1</v>
      </c>
      <c r="D7" s="2">
        <v>67</v>
      </c>
      <c r="E7" s="2">
        <v>99</v>
      </c>
      <c r="F7" s="2">
        <v>552</v>
      </c>
      <c r="G7" s="2">
        <v>566.46466064453125</v>
      </c>
      <c r="H7" s="2">
        <v>0.38777485489845276</v>
      </c>
      <c r="I7" s="2">
        <v>219.66075134277344</v>
      </c>
      <c r="J7" s="2">
        <v>22.076736450195313</v>
      </c>
      <c r="K7" s="2">
        <v>553.516845703125</v>
      </c>
      <c r="L7" s="2">
        <v>0.24731685221195221</v>
      </c>
      <c r="M7" s="7">
        <v>136.89404296875</v>
      </c>
    </row>
    <row r="8" spans="1:13" x14ac:dyDescent="0.25">
      <c r="A8" t="s">
        <v>89</v>
      </c>
      <c r="B8" s="4">
        <v>7</v>
      </c>
      <c r="C8" s="3">
        <v>1</v>
      </c>
      <c r="D8" s="3">
        <v>67</v>
      </c>
      <c r="E8" s="3">
        <v>97</v>
      </c>
      <c r="F8" s="3">
        <v>439</v>
      </c>
      <c r="G8" s="3">
        <v>445.3402099609375</v>
      </c>
      <c r="H8" s="3">
        <v>0.27511966228485107</v>
      </c>
      <c r="I8" s="3">
        <v>122.52184295654297</v>
      </c>
      <c r="J8" s="3">
        <v>12.440208435058594</v>
      </c>
      <c r="K8" s="3">
        <v>444.45977783203125</v>
      </c>
      <c r="L8" s="3">
        <v>0.21852704882621765</v>
      </c>
      <c r="M8" s="6">
        <v>97.126480102539063</v>
      </c>
    </row>
    <row r="9" spans="1:13" x14ac:dyDescent="0.25">
      <c r="A9" t="s">
        <v>46</v>
      </c>
      <c r="B9" s="5">
        <v>8</v>
      </c>
      <c r="C9" s="2">
        <v>1</v>
      </c>
      <c r="D9" s="2">
        <v>67</v>
      </c>
      <c r="E9" s="2">
        <v>69</v>
      </c>
      <c r="F9" s="2">
        <v>73</v>
      </c>
      <c r="G9" s="2">
        <v>97.333335876464844</v>
      </c>
      <c r="H9" s="2">
        <v>1.019905686378479</v>
      </c>
      <c r="I9" s="2">
        <v>99.270820617675781</v>
      </c>
      <c r="J9" s="2">
        <v>11.950802803039551</v>
      </c>
      <c r="K9" s="2">
        <v>83.682540893554687</v>
      </c>
      <c r="L9" s="2">
        <v>0.61927533149719238</v>
      </c>
      <c r="M9" s="7">
        <v>51.822532653808594</v>
      </c>
    </row>
    <row r="10" spans="1:13" x14ac:dyDescent="0.25">
      <c r="A10" t="s">
        <v>72</v>
      </c>
      <c r="B10" s="4">
        <v>1</v>
      </c>
      <c r="C10" s="3">
        <v>2</v>
      </c>
      <c r="D10" s="3">
        <v>67</v>
      </c>
      <c r="E10" s="3">
        <v>95</v>
      </c>
      <c r="F10" s="3">
        <v>118</v>
      </c>
      <c r="G10" s="3">
        <v>167.46316528320312</v>
      </c>
      <c r="H10" s="3">
        <v>2.10695481300354</v>
      </c>
      <c r="I10" s="3">
        <v>352.83731079101562</v>
      </c>
      <c r="J10" s="3">
        <v>36.200344085693359</v>
      </c>
      <c r="K10" s="3">
        <v>125.75294494628906</v>
      </c>
      <c r="L10" s="3">
        <v>0.39483657479286194</v>
      </c>
      <c r="M10" s="6">
        <v>49.651859283447266</v>
      </c>
    </row>
    <row r="11" spans="1:13" x14ac:dyDescent="0.25">
      <c r="A11" t="s">
        <v>75</v>
      </c>
      <c r="B11" s="5">
        <v>2</v>
      </c>
      <c r="C11" s="2">
        <v>2</v>
      </c>
      <c r="D11" s="2">
        <v>67</v>
      </c>
      <c r="E11" s="2">
        <v>62</v>
      </c>
      <c r="F11" s="2">
        <v>4514.5</v>
      </c>
      <c r="G11" s="2">
        <v>4288.54833984375</v>
      </c>
      <c r="H11" s="2">
        <v>0.39560374617576599</v>
      </c>
      <c r="I11" s="2">
        <v>1696.5657958984375</v>
      </c>
      <c r="J11" s="2">
        <v>215.46408081054687</v>
      </c>
      <c r="K11" s="2">
        <v>4362.35693359375</v>
      </c>
      <c r="L11" s="2">
        <v>0.30927613377571106</v>
      </c>
      <c r="M11" s="7">
        <v>1349.1728515625</v>
      </c>
    </row>
    <row r="12" spans="1:13" x14ac:dyDescent="0.25">
      <c r="A12" t="s">
        <v>78</v>
      </c>
      <c r="B12" s="4">
        <v>3</v>
      </c>
      <c r="C12" s="3">
        <v>2</v>
      </c>
      <c r="D12" s="3">
        <v>67</v>
      </c>
      <c r="E12" s="3">
        <v>65</v>
      </c>
      <c r="F12" s="3">
        <v>1811</v>
      </c>
      <c r="G12" s="3">
        <v>2070.123046875</v>
      </c>
      <c r="H12" s="3">
        <v>0.56943953037261963</v>
      </c>
      <c r="I12" s="3">
        <v>1178.8099365234375</v>
      </c>
      <c r="J12" s="3">
        <v>146.21336364746094</v>
      </c>
      <c r="K12" s="3">
        <v>1935.5084228515625</v>
      </c>
      <c r="L12" s="3">
        <v>0.29842349886894226</v>
      </c>
      <c r="M12" s="6">
        <v>577.60125732421875</v>
      </c>
    </row>
    <row r="13" spans="1:13" x14ac:dyDescent="0.25">
      <c r="A13" t="s">
        <v>81</v>
      </c>
      <c r="B13" s="5">
        <v>4</v>
      </c>
      <c r="C13" s="2">
        <v>2</v>
      </c>
      <c r="D13" s="2">
        <v>67</v>
      </c>
      <c r="E13" s="2">
        <v>80</v>
      </c>
      <c r="F13" s="2">
        <v>909</v>
      </c>
      <c r="G13" s="2">
        <v>959.36248779296875</v>
      </c>
      <c r="H13" s="2">
        <v>0.31662330031394958</v>
      </c>
      <c r="I13" s="2">
        <v>303.75653076171875</v>
      </c>
      <c r="J13" s="2">
        <v>33.961013793945312</v>
      </c>
      <c r="K13" s="2">
        <v>944.15277099609375</v>
      </c>
      <c r="L13" s="2">
        <v>0.23884089291095734</v>
      </c>
      <c r="M13" s="7">
        <v>225.50230407714844</v>
      </c>
    </row>
    <row r="14" spans="1:13" x14ac:dyDescent="0.25">
      <c r="A14" t="s">
        <v>84</v>
      </c>
      <c r="B14" s="4">
        <v>5</v>
      </c>
      <c r="C14" s="3">
        <v>2</v>
      </c>
      <c r="D14" s="3">
        <v>67</v>
      </c>
      <c r="E14" s="3">
        <v>90</v>
      </c>
      <c r="F14" s="3">
        <v>601.5</v>
      </c>
      <c r="G14" s="3">
        <v>611.3778076171875</v>
      </c>
      <c r="H14" s="3">
        <v>0.35985371470451355</v>
      </c>
      <c r="I14" s="3">
        <v>220.00656127929687</v>
      </c>
      <c r="J14" s="3">
        <v>23.190729141235352</v>
      </c>
      <c r="K14" s="3">
        <v>594.9625244140625</v>
      </c>
      <c r="L14" s="3">
        <v>0.22595179080963135</v>
      </c>
      <c r="M14" s="6">
        <v>134.43284606933594</v>
      </c>
    </row>
    <row r="15" spans="1:13" x14ac:dyDescent="0.25">
      <c r="A15" t="s">
        <v>87</v>
      </c>
      <c r="B15" s="5">
        <v>6</v>
      </c>
      <c r="C15" s="2">
        <v>2</v>
      </c>
      <c r="D15" s="2">
        <v>67</v>
      </c>
      <c r="E15" s="2">
        <v>89</v>
      </c>
      <c r="F15" s="2">
        <v>553</v>
      </c>
      <c r="G15" s="2">
        <v>571.449462890625</v>
      </c>
      <c r="H15" s="2">
        <v>0.28766652941703796</v>
      </c>
      <c r="I15" s="2">
        <v>164.38687133789063</v>
      </c>
      <c r="J15" s="2">
        <v>17.42497444152832</v>
      </c>
      <c r="K15" s="2">
        <v>563.5308837890625</v>
      </c>
      <c r="L15" s="2">
        <v>0.22201420366764069</v>
      </c>
      <c r="M15" s="7">
        <v>125.11186218261719</v>
      </c>
    </row>
    <row r="16" spans="1:13" x14ac:dyDescent="0.25">
      <c r="A16" t="s">
        <v>90</v>
      </c>
      <c r="B16" s="4">
        <v>7</v>
      </c>
      <c r="C16" s="3">
        <v>2</v>
      </c>
      <c r="D16" s="3">
        <v>67</v>
      </c>
      <c r="E16" s="3">
        <v>57</v>
      </c>
      <c r="F16" s="3">
        <v>454</v>
      </c>
      <c r="G16" s="3">
        <v>491.52630615234375</v>
      </c>
      <c r="H16" s="3">
        <v>0.39441844820976257</v>
      </c>
      <c r="I16" s="3">
        <v>193.86705017089844</v>
      </c>
      <c r="J16" s="3">
        <v>25.678318023681641</v>
      </c>
      <c r="K16" s="3">
        <v>474.01962280273437</v>
      </c>
      <c r="L16" s="3">
        <v>0.28593292832374573</v>
      </c>
      <c r="M16" s="6">
        <v>135.53781127929687</v>
      </c>
    </row>
    <row r="17" spans="1:13" x14ac:dyDescent="0.25">
      <c r="A17" t="s">
        <v>46</v>
      </c>
      <c r="B17" s="5">
        <v>8</v>
      </c>
      <c r="C17" s="2">
        <v>2</v>
      </c>
      <c r="D17" s="2">
        <v>67</v>
      </c>
      <c r="E17" s="2">
        <v>80</v>
      </c>
      <c r="F17" s="2">
        <v>61.5</v>
      </c>
      <c r="G17" s="2">
        <v>66.75</v>
      </c>
      <c r="H17" s="2">
        <v>0.63685411214828491</v>
      </c>
      <c r="I17" s="2">
        <v>42.510013580322266</v>
      </c>
      <c r="J17" s="2">
        <v>4.7527642250061035</v>
      </c>
      <c r="K17" s="2">
        <v>64.027778625488281</v>
      </c>
      <c r="L17" s="2">
        <v>0.52134287357330322</v>
      </c>
      <c r="M17" s="7">
        <v>33.380424499511719</v>
      </c>
    </row>
    <row r="18" spans="1:13" x14ac:dyDescent="0.25">
      <c r="A18" t="s">
        <v>73</v>
      </c>
      <c r="B18" s="4">
        <v>1</v>
      </c>
      <c r="C18" s="3">
        <v>3</v>
      </c>
      <c r="D18" s="3">
        <v>67</v>
      </c>
      <c r="E18" s="3">
        <v>102</v>
      </c>
      <c r="F18" s="3">
        <v>110.5</v>
      </c>
      <c r="G18" s="3">
        <v>119.12744903564453</v>
      </c>
      <c r="H18" s="3">
        <v>0.4643862247467041</v>
      </c>
      <c r="I18" s="3">
        <v>55.321144104003906</v>
      </c>
      <c r="J18" s="3">
        <v>5.4776096343994141</v>
      </c>
      <c r="K18" s="3">
        <v>116.43478393554687</v>
      </c>
      <c r="L18" s="3">
        <v>0.39140662550926208</v>
      </c>
      <c r="M18" s="6">
        <v>45.573345184326172</v>
      </c>
    </row>
    <row r="19" spans="1:13" x14ac:dyDescent="0.25">
      <c r="A19" t="s">
        <v>76</v>
      </c>
      <c r="B19" s="5">
        <v>2</v>
      </c>
      <c r="C19" s="2">
        <v>3</v>
      </c>
      <c r="D19" s="2">
        <v>67</v>
      </c>
      <c r="E19" s="2">
        <v>52</v>
      </c>
      <c r="F19" s="2">
        <v>4119</v>
      </c>
      <c r="G19" s="2">
        <v>4212.21142578125</v>
      </c>
      <c r="H19" s="2">
        <v>0.21723803877830505</v>
      </c>
      <c r="I19" s="2">
        <v>915.0526123046875</v>
      </c>
      <c r="J19" s="2">
        <v>126.89495849609375</v>
      </c>
      <c r="K19" s="2">
        <v>4175.97802734375</v>
      </c>
      <c r="L19" s="2">
        <v>0.14530035853385925</v>
      </c>
      <c r="M19" s="7">
        <v>606.7711181640625</v>
      </c>
    </row>
    <row r="20" spans="1:13" x14ac:dyDescent="0.25">
      <c r="A20" s="1" t="s">
        <v>79</v>
      </c>
      <c r="B20" s="4">
        <v>3</v>
      </c>
      <c r="C20" s="3">
        <v>3</v>
      </c>
      <c r="D20" s="3">
        <v>67</v>
      </c>
      <c r="E20" s="3">
        <v>63</v>
      </c>
      <c r="F20" s="3">
        <v>2011</v>
      </c>
      <c r="G20" s="3">
        <v>2135</v>
      </c>
      <c r="H20" s="3">
        <v>0.43372133374214172</v>
      </c>
      <c r="I20" s="3">
        <v>925.99505615234375</v>
      </c>
      <c r="J20" s="3">
        <v>116.66440582275391</v>
      </c>
      <c r="K20" s="3">
        <v>2054.5615234375</v>
      </c>
      <c r="L20" s="3">
        <v>0.2935488224029541</v>
      </c>
      <c r="M20" s="6">
        <v>603.11407470703125</v>
      </c>
    </row>
    <row r="21" spans="1:13" x14ac:dyDescent="0.25">
      <c r="A21" t="s">
        <v>82</v>
      </c>
      <c r="B21" s="5">
        <v>4</v>
      </c>
      <c r="C21" s="2">
        <v>3</v>
      </c>
      <c r="D21" s="2">
        <v>67</v>
      </c>
      <c r="E21" s="2">
        <v>81</v>
      </c>
      <c r="F21" s="2">
        <v>992</v>
      </c>
      <c r="G21" s="2">
        <v>1044.9630126953125</v>
      </c>
      <c r="H21" s="2">
        <v>0.37669271230697632</v>
      </c>
      <c r="I21" s="2">
        <v>393.62994384765625</v>
      </c>
      <c r="J21" s="2">
        <v>43.736660003662109</v>
      </c>
      <c r="K21" s="2">
        <v>1009.0410766601562</v>
      </c>
      <c r="L21" s="2">
        <v>0.21422567963600159</v>
      </c>
      <c r="M21" s="7">
        <v>216.16252136230469</v>
      </c>
    </row>
    <row r="22" spans="1:13" x14ac:dyDescent="0.25">
      <c r="A22" t="s">
        <v>85</v>
      </c>
      <c r="B22" s="4">
        <v>5</v>
      </c>
      <c r="C22" s="3">
        <v>3</v>
      </c>
      <c r="D22" s="3">
        <v>67</v>
      </c>
      <c r="E22" s="3">
        <v>59</v>
      </c>
      <c r="F22" s="3">
        <v>612</v>
      </c>
      <c r="G22" s="3">
        <v>650.84747314453125</v>
      </c>
      <c r="H22" s="3">
        <v>0.37304624915122986</v>
      </c>
      <c r="I22" s="3">
        <v>242.79620361328125</v>
      </c>
      <c r="J22" s="3">
        <v>31.609373092651367</v>
      </c>
      <c r="K22" s="3">
        <v>642.32073974609375</v>
      </c>
      <c r="L22" s="3">
        <v>0.28951212763786316</v>
      </c>
      <c r="M22" s="6">
        <v>185.95965576171875</v>
      </c>
    </row>
    <row r="23" spans="1:13" x14ac:dyDescent="0.25">
      <c r="A23" t="s">
        <v>88</v>
      </c>
      <c r="B23" s="5">
        <v>6</v>
      </c>
      <c r="C23" s="2">
        <v>3</v>
      </c>
      <c r="D23" s="2">
        <v>67</v>
      </c>
      <c r="E23" s="2">
        <v>83</v>
      </c>
      <c r="F23" s="2">
        <v>576</v>
      </c>
      <c r="G23" s="2">
        <v>608.7108154296875</v>
      </c>
      <c r="H23" s="2">
        <v>0.31994456052780151</v>
      </c>
      <c r="I23" s="2">
        <v>194.75372314453125</v>
      </c>
      <c r="J23" s="2">
        <v>21.376998901367188</v>
      </c>
      <c r="K23" s="2">
        <v>602.9466552734375</v>
      </c>
      <c r="L23" s="2">
        <v>0.26571100950241089</v>
      </c>
      <c r="M23" s="7">
        <v>160.20956420898437</v>
      </c>
    </row>
    <row r="24" spans="1:13" x14ac:dyDescent="0.25">
      <c r="A24" t="s">
        <v>91</v>
      </c>
      <c r="B24" s="4">
        <v>7</v>
      </c>
      <c r="C24" s="3">
        <v>3</v>
      </c>
      <c r="D24" s="3">
        <v>67</v>
      </c>
      <c r="E24" s="3">
        <v>79</v>
      </c>
      <c r="F24" s="3">
        <v>494</v>
      </c>
      <c r="G24" s="3">
        <v>538.93670654296875</v>
      </c>
      <c r="H24" s="3">
        <v>0.48301765322685242</v>
      </c>
      <c r="I24" s="3">
        <v>260.31594848632812</v>
      </c>
      <c r="J24" s="3">
        <v>29.287832260131836</v>
      </c>
      <c r="K24" s="3">
        <v>517.6619873046875</v>
      </c>
      <c r="L24" s="3">
        <v>0.30318349599838257</v>
      </c>
      <c r="M24" s="6">
        <v>156.94657897949219</v>
      </c>
    </row>
    <row r="25" spans="1:13" x14ac:dyDescent="0.25">
      <c r="A25" t="s">
        <v>14</v>
      </c>
      <c r="B25" s="5">
        <v>8</v>
      </c>
      <c r="C25" s="2">
        <v>3</v>
      </c>
      <c r="D25" s="2">
        <v>67</v>
      </c>
      <c r="E25" s="2">
        <v>101</v>
      </c>
      <c r="F25" s="2">
        <v>153</v>
      </c>
      <c r="G25" s="2">
        <v>163.732666015625</v>
      </c>
      <c r="H25" s="2">
        <v>0.57294553518295288</v>
      </c>
      <c r="I25" s="2">
        <v>93.809906005859375</v>
      </c>
      <c r="J25" s="2">
        <v>9.3344345092773437</v>
      </c>
      <c r="K25" s="2">
        <v>157.06593322753906</v>
      </c>
      <c r="L25" s="2">
        <v>0.44651353359222412</v>
      </c>
      <c r="M25" s="7">
        <v>70.132064819335938</v>
      </c>
    </row>
    <row r="26" spans="1:13" x14ac:dyDescent="0.25">
      <c r="A26" t="s">
        <v>15</v>
      </c>
      <c r="B26" s="4">
        <v>1</v>
      </c>
      <c r="C26" s="3">
        <v>4</v>
      </c>
      <c r="D26" s="3">
        <v>67</v>
      </c>
      <c r="E26" s="3">
        <v>87</v>
      </c>
      <c r="F26" s="3">
        <v>116</v>
      </c>
      <c r="G26" s="3">
        <v>138.31034851074219</v>
      </c>
      <c r="H26" s="3">
        <v>0.59331470727920532</v>
      </c>
      <c r="I26" s="3">
        <v>82.061561584472656</v>
      </c>
      <c r="J26" s="3">
        <v>8.7979230880737305</v>
      </c>
      <c r="K26" s="3">
        <v>132.44303894042969</v>
      </c>
      <c r="L26" s="3">
        <v>0.49477091431617737</v>
      </c>
      <c r="M26" s="6">
        <v>65.528961181640625</v>
      </c>
    </row>
    <row r="27" spans="1:13" x14ac:dyDescent="0.25">
      <c r="A27" t="s">
        <v>16</v>
      </c>
      <c r="B27" s="5">
        <v>2</v>
      </c>
      <c r="C27" s="2">
        <v>4</v>
      </c>
      <c r="D27" s="2">
        <v>67</v>
      </c>
      <c r="E27" s="2">
        <v>72</v>
      </c>
      <c r="F27" s="2">
        <v>1421</v>
      </c>
      <c r="G27" s="2">
        <v>1371.486083984375</v>
      </c>
      <c r="H27" s="2">
        <v>0.31994959712028503</v>
      </c>
      <c r="I27" s="2">
        <v>438.80642700195312</v>
      </c>
      <c r="J27" s="2">
        <v>51.713832855224609</v>
      </c>
      <c r="K27" s="2">
        <v>1396.859375</v>
      </c>
      <c r="L27" s="2">
        <v>0.21025644242763519</v>
      </c>
      <c r="M27" s="7">
        <v>293.69866943359375</v>
      </c>
    </row>
    <row r="28" spans="1:13" x14ac:dyDescent="0.25">
      <c r="A28" s="1" t="s">
        <v>17</v>
      </c>
      <c r="B28" s="4">
        <v>3</v>
      </c>
      <c r="C28" s="3">
        <v>4</v>
      </c>
      <c r="D28" s="3">
        <v>67</v>
      </c>
      <c r="E28" s="3">
        <v>85</v>
      </c>
      <c r="F28" s="3">
        <v>865</v>
      </c>
      <c r="G28" s="3">
        <v>916.811767578125</v>
      </c>
      <c r="H28" s="3">
        <v>0.30428025126457214</v>
      </c>
      <c r="I28" s="3">
        <v>278.96771240234375</v>
      </c>
      <c r="J28" s="3">
        <v>30.258296966552734</v>
      </c>
      <c r="K28" s="3">
        <v>907.740234375</v>
      </c>
      <c r="L28" s="3">
        <v>0.24954298138618469</v>
      </c>
      <c r="M28" s="6">
        <v>226.52020263671875</v>
      </c>
    </row>
    <row r="29" spans="1:13" x14ac:dyDescent="0.25">
      <c r="A29" t="s">
        <v>18</v>
      </c>
      <c r="B29" s="5">
        <v>4</v>
      </c>
      <c r="C29" s="2">
        <v>4</v>
      </c>
      <c r="D29" s="2">
        <v>67</v>
      </c>
      <c r="E29" s="2">
        <v>76</v>
      </c>
      <c r="F29" s="2">
        <v>644</v>
      </c>
      <c r="G29" s="2">
        <v>757.22369384765625</v>
      </c>
      <c r="H29" s="2">
        <v>1.0310006141662598</v>
      </c>
      <c r="I29" s="2">
        <v>780.6981201171875</v>
      </c>
      <c r="J29" s="2">
        <v>89.552215576171875</v>
      </c>
      <c r="K29" s="2">
        <v>665.51470947265625</v>
      </c>
      <c r="L29" s="2">
        <v>0.22815971076488495</v>
      </c>
      <c r="M29" s="7">
        <v>151.84364318847656</v>
      </c>
    </row>
    <row r="30" spans="1:13" x14ac:dyDescent="0.25">
      <c r="A30" t="s">
        <v>19</v>
      </c>
      <c r="B30" s="4">
        <v>5</v>
      </c>
      <c r="C30" s="3">
        <v>4</v>
      </c>
      <c r="D30" s="3">
        <v>67</v>
      </c>
      <c r="E30" s="3">
        <v>91</v>
      </c>
      <c r="F30" s="3">
        <v>493</v>
      </c>
      <c r="G30" s="3">
        <v>513.4285888671875</v>
      </c>
      <c r="H30" s="3">
        <v>0.3772883415222168</v>
      </c>
      <c r="I30" s="3">
        <v>193.71061706542969</v>
      </c>
      <c r="J30" s="3">
        <v>20.306390762329102</v>
      </c>
      <c r="K30" s="3">
        <v>506.22222900390625</v>
      </c>
      <c r="L30" s="3">
        <v>0.26804998517036438</v>
      </c>
      <c r="M30" s="6">
        <v>135.69285583496094</v>
      </c>
    </row>
    <row r="31" spans="1:13" x14ac:dyDescent="0.25">
      <c r="A31" t="s">
        <v>20</v>
      </c>
      <c r="B31" s="5">
        <v>6</v>
      </c>
      <c r="C31" s="2">
        <v>4</v>
      </c>
      <c r="D31" s="2">
        <v>67</v>
      </c>
      <c r="E31" s="2">
        <v>102</v>
      </c>
      <c r="F31" s="2">
        <v>531</v>
      </c>
      <c r="G31" s="2">
        <v>523.5980224609375</v>
      </c>
      <c r="H31" s="2">
        <v>0.33173897862434387</v>
      </c>
      <c r="I31" s="2">
        <v>173.69789123535156</v>
      </c>
      <c r="J31" s="2">
        <v>17.198654174804688</v>
      </c>
      <c r="K31" s="2">
        <v>519.67388916015625</v>
      </c>
      <c r="L31" s="2">
        <v>0.24617777764797211</v>
      </c>
      <c r="M31" s="7">
        <v>127.93216705322266</v>
      </c>
    </row>
    <row r="32" spans="1:13" x14ac:dyDescent="0.25">
      <c r="A32" t="s">
        <v>21</v>
      </c>
      <c r="B32" s="4">
        <v>7</v>
      </c>
      <c r="C32" s="3">
        <v>4</v>
      </c>
      <c r="D32" s="3">
        <v>67</v>
      </c>
      <c r="E32" s="3">
        <v>117</v>
      </c>
      <c r="F32" s="3">
        <v>338</v>
      </c>
      <c r="G32" s="3">
        <v>361.43588256835937</v>
      </c>
      <c r="H32" s="3">
        <v>0.48957785964012146</v>
      </c>
      <c r="I32" s="3">
        <v>176.95101928710937</v>
      </c>
      <c r="J32" s="3">
        <v>16.359127044677734</v>
      </c>
      <c r="K32" s="3">
        <v>345.047607421875</v>
      </c>
      <c r="L32" s="3">
        <v>0.34651443362236023</v>
      </c>
      <c r="M32" s="6">
        <v>119.56398010253906</v>
      </c>
    </row>
    <row r="33" spans="1:13" x14ac:dyDescent="0.25">
      <c r="A33" t="s">
        <v>22</v>
      </c>
      <c r="B33" s="5">
        <v>8</v>
      </c>
      <c r="C33" s="2">
        <v>4</v>
      </c>
      <c r="D33" s="2">
        <v>67</v>
      </c>
      <c r="E33" s="2">
        <v>75</v>
      </c>
      <c r="F33" s="2">
        <v>4523</v>
      </c>
      <c r="G33" s="2">
        <v>4997.86669921875</v>
      </c>
      <c r="H33" s="2">
        <v>0.67366904020309448</v>
      </c>
      <c r="I33" s="2">
        <v>3366.907958984375</v>
      </c>
      <c r="J33" s="2">
        <v>388.77703857421875</v>
      </c>
      <c r="K33" s="2">
        <v>4621.11962890625</v>
      </c>
      <c r="L33" s="2">
        <v>0.15848776698112488</v>
      </c>
      <c r="M33" s="7">
        <v>732.39093017578125</v>
      </c>
    </row>
    <row r="34" spans="1:13" x14ac:dyDescent="0.25">
      <c r="A34" t="s">
        <v>23</v>
      </c>
      <c r="B34" s="4">
        <v>1</v>
      </c>
      <c r="C34" s="3">
        <v>5</v>
      </c>
      <c r="D34" s="3">
        <v>67</v>
      </c>
      <c r="E34" s="3">
        <v>69</v>
      </c>
      <c r="F34" s="3">
        <v>135</v>
      </c>
      <c r="G34" s="3">
        <v>149</v>
      </c>
      <c r="H34" s="3">
        <v>0.51151692867279053</v>
      </c>
      <c r="I34" s="3">
        <v>76.216026306152344</v>
      </c>
      <c r="J34" s="3">
        <v>9.1753311157226562</v>
      </c>
      <c r="K34" s="3">
        <v>143.60317993164062</v>
      </c>
      <c r="L34" s="3">
        <v>0.38779044151306152</v>
      </c>
      <c r="M34" s="6">
        <v>55.687938690185547</v>
      </c>
    </row>
    <row r="35" spans="1:13" x14ac:dyDescent="0.25">
      <c r="A35" t="s">
        <v>24</v>
      </c>
      <c r="B35" s="5">
        <v>2</v>
      </c>
      <c r="C35" s="2">
        <v>5</v>
      </c>
      <c r="D35" s="2">
        <v>67</v>
      </c>
      <c r="E35" s="2">
        <v>72</v>
      </c>
      <c r="F35" s="2">
        <v>1122</v>
      </c>
      <c r="G35" s="2">
        <v>1109.2083740234375</v>
      </c>
      <c r="H35" s="2">
        <v>0.3438727855682373</v>
      </c>
      <c r="I35" s="2">
        <v>381.42657470703125</v>
      </c>
      <c r="J35" s="2">
        <v>44.951553344726563</v>
      </c>
      <c r="K35" s="2">
        <v>1124.09375</v>
      </c>
      <c r="L35" s="2">
        <v>0.2337070107460022</v>
      </c>
      <c r="M35" s="7">
        <v>262.70858764648437</v>
      </c>
    </row>
    <row r="36" spans="1:13" x14ac:dyDescent="0.25">
      <c r="A36" t="s">
        <v>25</v>
      </c>
      <c r="B36" s="4">
        <v>3</v>
      </c>
      <c r="C36" s="3">
        <v>5</v>
      </c>
      <c r="D36" s="3">
        <v>67</v>
      </c>
      <c r="E36" s="3">
        <v>78</v>
      </c>
      <c r="F36" s="3">
        <v>775</v>
      </c>
      <c r="G36" s="3">
        <v>777.80767822265625</v>
      </c>
      <c r="H36" s="3">
        <v>0.30975329875946045</v>
      </c>
      <c r="I36" s="3">
        <v>240.92851257324219</v>
      </c>
      <c r="J36" s="3">
        <v>27.279781341552734</v>
      </c>
      <c r="K36" s="3">
        <v>775.24285888671875</v>
      </c>
      <c r="L36" s="3">
        <v>0.25135177373886108</v>
      </c>
      <c r="M36" s="6">
        <v>194.85865783691406</v>
      </c>
    </row>
    <row r="37" spans="1:13" x14ac:dyDescent="0.25">
      <c r="A37" t="s">
        <v>26</v>
      </c>
      <c r="B37" s="5">
        <v>4</v>
      </c>
      <c r="C37" s="2">
        <v>5</v>
      </c>
      <c r="D37" s="2">
        <v>67</v>
      </c>
      <c r="E37" s="2">
        <v>77</v>
      </c>
      <c r="F37" s="2">
        <v>568</v>
      </c>
      <c r="G37" s="2">
        <v>591.41558837890625</v>
      </c>
      <c r="H37" s="2">
        <v>0.32379865646362305</v>
      </c>
      <c r="I37" s="2">
        <v>191.49957275390625</v>
      </c>
      <c r="J37" s="2">
        <v>21.823402404785156</v>
      </c>
      <c r="K37" s="2">
        <v>581.31884765625</v>
      </c>
      <c r="L37" s="2">
        <v>0.23769836127758026</v>
      </c>
      <c r="M37" s="7">
        <v>138.17854309082031</v>
      </c>
    </row>
    <row r="38" spans="1:13" x14ac:dyDescent="0.25">
      <c r="A38" t="s">
        <v>27</v>
      </c>
      <c r="B38" s="4">
        <v>5</v>
      </c>
      <c r="C38" s="3">
        <v>5</v>
      </c>
      <c r="D38" s="3">
        <v>67</v>
      </c>
      <c r="E38" s="3">
        <v>102</v>
      </c>
      <c r="F38" s="3">
        <v>506.5</v>
      </c>
      <c r="G38" s="3">
        <v>513.9019775390625</v>
      </c>
      <c r="H38" s="3">
        <v>0.34430041909217834</v>
      </c>
      <c r="I38" s="3">
        <v>176.93666076660156</v>
      </c>
      <c r="J38" s="3">
        <v>17.519340515136719</v>
      </c>
      <c r="K38" s="3">
        <v>504.13043212890625</v>
      </c>
      <c r="L38" s="3">
        <v>0.25833067297935486</v>
      </c>
      <c r="M38" s="6">
        <v>130.23236083984375</v>
      </c>
    </row>
    <row r="39" spans="1:13" x14ac:dyDescent="0.25">
      <c r="A39" t="s">
        <v>28</v>
      </c>
      <c r="B39" s="5">
        <v>6</v>
      </c>
      <c r="C39" s="2">
        <v>5</v>
      </c>
      <c r="D39" s="2">
        <v>67</v>
      </c>
      <c r="E39" s="2">
        <v>70</v>
      </c>
      <c r="F39" s="2">
        <v>523</v>
      </c>
      <c r="G39" s="2">
        <v>582.64288330078125</v>
      </c>
      <c r="H39" s="2">
        <v>0.57875597476959229</v>
      </c>
      <c r="I39" s="2">
        <v>337.2080078125</v>
      </c>
      <c r="J39" s="2">
        <v>40.304065704345703</v>
      </c>
      <c r="K39" s="2">
        <v>548.3870849609375</v>
      </c>
      <c r="L39" s="2">
        <v>0.30485516786575317</v>
      </c>
      <c r="M39" s="7">
        <v>167.17864990234375</v>
      </c>
    </row>
    <row r="40" spans="1:13" x14ac:dyDescent="0.25">
      <c r="A40" t="s">
        <v>29</v>
      </c>
      <c r="B40" s="4">
        <v>7</v>
      </c>
      <c r="C40" s="3">
        <v>5</v>
      </c>
      <c r="D40" s="3">
        <v>67</v>
      </c>
      <c r="E40" s="3">
        <v>92</v>
      </c>
      <c r="F40" s="3">
        <v>424</v>
      </c>
      <c r="G40" s="3">
        <v>429.771728515625</v>
      </c>
      <c r="H40" s="3">
        <v>0.35322064161300659</v>
      </c>
      <c r="I40" s="3">
        <v>151.80424499511719</v>
      </c>
      <c r="J40" s="3">
        <v>15.826686859130859</v>
      </c>
      <c r="K40" s="3">
        <v>420.756103515625</v>
      </c>
      <c r="L40" s="3">
        <v>0.26485472917556763</v>
      </c>
      <c r="M40" s="6">
        <v>111.43924713134766</v>
      </c>
    </row>
    <row r="41" spans="1:13" x14ac:dyDescent="0.25">
      <c r="A41" t="s">
        <v>30</v>
      </c>
      <c r="B41" s="5">
        <v>8</v>
      </c>
      <c r="C41" s="2">
        <v>5</v>
      </c>
      <c r="D41" s="2">
        <v>67</v>
      </c>
      <c r="E41" s="2">
        <v>74</v>
      </c>
      <c r="F41" s="2">
        <v>151.5</v>
      </c>
      <c r="G41" s="2">
        <v>160.17567443847656</v>
      </c>
      <c r="H41" s="2">
        <v>0.54115921258926392</v>
      </c>
      <c r="I41" s="2">
        <v>86.6805419921875</v>
      </c>
      <c r="J41" s="2">
        <v>10.076408386230469</v>
      </c>
      <c r="K41" s="2">
        <v>152.742431640625</v>
      </c>
      <c r="L41" s="2">
        <v>0.40287306904792786</v>
      </c>
      <c r="M41" s="7">
        <v>61.535808563232422</v>
      </c>
    </row>
    <row r="42" spans="1:13" x14ac:dyDescent="0.25">
      <c r="A42" t="s">
        <v>31</v>
      </c>
      <c r="B42" s="4">
        <v>1</v>
      </c>
      <c r="C42" s="3">
        <v>6</v>
      </c>
      <c r="D42" s="3">
        <v>67</v>
      </c>
      <c r="E42" s="3">
        <v>79</v>
      </c>
      <c r="F42" s="3">
        <v>115</v>
      </c>
      <c r="G42" s="3">
        <v>139.02531433105469</v>
      </c>
      <c r="H42" s="3">
        <v>0.61720430850982666</v>
      </c>
      <c r="I42" s="3">
        <v>85.807022094726563</v>
      </c>
      <c r="J42" s="3">
        <v>9.6540441513061523</v>
      </c>
      <c r="K42" s="3">
        <v>129.43661499023437</v>
      </c>
      <c r="L42" s="3">
        <v>0.41631636023521423</v>
      </c>
      <c r="M42" s="6">
        <v>53.886581420898438</v>
      </c>
    </row>
    <row r="43" spans="1:13" x14ac:dyDescent="0.25">
      <c r="A43" t="s">
        <v>32</v>
      </c>
      <c r="B43" s="5">
        <v>2</v>
      </c>
      <c r="C43" s="2">
        <v>6</v>
      </c>
      <c r="D43" s="2">
        <v>67</v>
      </c>
      <c r="E43" s="2">
        <v>86</v>
      </c>
      <c r="F43" s="2">
        <v>964.5</v>
      </c>
      <c r="G43" s="2">
        <v>967.97674560546875</v>
      </c>
      <c r="H43" s="2">
        <v>0.30765578150749207</v>
      </c>
      <c r="I43" s="2">
        <v>297.80364990234375</v>
      </c>
      <c r="J43" s="2">
        <v>32.112991333007812</v>
      </c>
      <c r="K43" s="2">
        <v>976.84613037109375</v>
      </c>
      <c r="L43" s="2">
        <v>0.23033702373504639</v>
      </c>
      <c r="M43" s="7">
        <v>225.00384521484375</v>
      </c>
    </row>
    <row r="44" spans="1:13" x14ac:dyDescent="0.25">
      <c r="A44" t="s">
        <v>33</v>
      </c>
      <c r="B44" s="4">
        <v>3</v>
      </c>
      <c r="C44" s="3">
        <v>6</v>
      </c>
      <c r="D44" s="3">
        <v>67</v>
      </c>
      <c r="E44" s="3">
        <v>102</v>
      </c>
      <c r="F44" s="3">
        <v>1356</v>
      </c>
      <c r="G44" s="3">
        <v>1353.303955078125</v>
      </c>
      <c r="H44" s="3">
        <v>0.34736883640289307</v>
      </c>
      <c r="I44" s="3">
        <v>470.09561157226562</v>
      </c>
      <c r="J44" s="3">
        <v>46.546401977539063</v>
      </c>
      <c r="K44" s="3">
        <v>1347.75</v>
      </c>
      <c r="L44" s="3">
        <v>0.25828477740287781</v>
      </c>
      <c r="M44" s="6">
        <v>348.10333251953125</v>
      </c>
    </row>
    <row r="45" spans="1:13" x14ac:dyDescent="0.25">
      <c r="A45" t="s">
        <v>34</v>
      </c>
      <c r="B45" s="5">
        <v>4</v>
      </c>
      <c r="C45" s="2">
        <v>6</v>
      </c>
      <c r="D45" s="2">
        <v>67</v>
      </c>
      <c r="E45" s="2">
        <v>89</v>
      </c>
      <c r="F45" s="2">
        <v>634</v>
      </c>
      <c r="G45" s="2">
        <v>644.9775390625</v>
      </c>
      <c r="H45" s="2">
        <v>0.3121485710144043</v>
      </c>
      <c r="I45" s="2">
        <v>201.32882690429687</v>
      </c>
      <c r="J45" s="2">
        <v>21.340812683105469</v>
      </c>
      <c r="K45" s="2">
        <v>643.1851806640625</v>
      </c>
      <c r="L45" s="2">
        <v>0.25131168961524963</v>
      </c>
      <c r="M45" s="7">
        <v>161.63996887207031</v>
      </c>
    </row>
    <row r="46" spans="1:13" x14ac:dyDescent="0.25">
      <c r="A46" t="s">
        <v>35</v>
      </c>
      <c r="B46" s="4">
        <v>5</v>
      </c>
      <c r="C46" s="3">
        <v>6</v>
      </c>
      <c r="D46" s="3">
        <v>67</v>
      </c>
      <c r="E46" s="3">
        <v>81</v>
      </c>
      <c r="F46" s="3">
        <v>438</v>
      </c>
      <c r="G46" s="3">
        <v>439.1728515625</v>
      </c>
      <c r="H46" s="3">
        <v>0.33678492903709412</v>
      </c>
      <c r="I46" s="3">
        <v>147.90679931640625</v>
      </c>
      <c r="J46" s="3">
        <v>16.434087753295898</v>
      </c>
      <c r="K46" s="3">
        <v>437.54794311523438</v>
      </c>
      <c r="L46" s="3">
        <v>0.25682559609413147</v>
      </c>
      <c r="M46" s="6">
        <v>112.37351226806641</v>
      </c>
    </row>
    <row r="47" spans="1:13" x14ac:dyDescent="0.25">
      <c r="A47" t="s">
        <v>36</v>
      </c>
      <c r="B47" s="5">
        <v>6</v>
      </c>
      <c r="C47" s="2">
        <v>6</v>
      </c>
      <c r="D47" s="2">
        <v>67</v>
      </c>
      <c r="E47" s="2">
        <v>95</v>
      </c>
      <c r="F47" s="2">
        <v>474</v>
      </c>
      <c r="G47" s="2">
        <v>467.03158569335937</v>
      </c>
      <c r="H47" s="2">
        <v>0.37759387493133545</v>
      </c>
      <c r="I47" s="2">
        <v>176.3482666015625</v>
      </c>
      <c r="J47" s="2">
        <v>18.092950820922852</v>
      </c>
      <c r="K47" s="2">
        <v>461.44705200195312</v>
      </c>
      <c r="L47" s="2">
        <v>0.27344498038291931</v>
      </c>
      <c r="M47" s="7">
        <v>126.18038177490234</v>
      </c>
    </row>
    <row r="48" spans="1:13" x14ac:dyDescent="0.25">
      <c r="A48" t="s">
        <v>37</v>
      </c>
      <c r="B48" s="4">
        <v>7</v>
      </c>
      <c r="C48" s="3">
        <v>6</v>
      </c>
      <c r="D48" s="3">
        <v>67</v>
      </c>
      <c r="E48" s="3">
        <v>125</v>
      </c>
      <c r="F48" s="3">
        <v>380</v>
      </c>
      <c r="G48" s="3">
        <v>394.38400268554687</v>
      </c>
      <c r="H48" s="3">
        <v>0.39877352118492126</v>
      </c>
      <c r="I48" s="3">
        <v>157.2698974609375</v>
      </c>
      <c r="J48" s="3">
        <v>14.066646575927734</v>
      </c>
      <c r="K48" s="3">
        <v>386.84954833984375</v>
      </c>
      <c r="L48" s="3">
        <v>0.30821537971496582</v>
      </c>
      <c r="M48" s="6">
        <v>119.23297882080078</v>
      </c>
    </row>
    <row r="49" spans="1:17" x14ac:dyDescent="0.25">
      <c r="A49" t="s">
        <v>38</v>
      </c>
      <c r="B49" s="5">
        <v>8</v>
      </c>
      <c r="C49" s="2">
        <v>6</v>
      </c>
      <c r="D49" s="2">
        <v>67</v>
      </c>
      <c r="E49" s="2">
        <v>98</v>
      </c>
      <c r="F49" s="2">
        <v>54</v>
      </c>
      <c r="G49" s="2">
        <v>67.530609130859375</v>
      </c>
      <c r="H49" s="2">
        <v>0.81013929843902588</v>
      </c>
      <c r="I49" s="2">
        <v>54.709205627441406</v>
      </c>
      <c r="J49" s="2">
        <v>5.5264639854431152</v>
      </c>
      <c r="K49" s="2">
        <v>61.931819915771484</v>
      </c>
      <c r="L49" s="2">
        <v>0.4857800304889679</v>
      </c>
      <c r="M49" s="7">
        <v>30.085241317749023</v>
      </c>
    </row>
    <row r="52" spans="1:17" x14ac:dyDescent="0.25">
      <c r="A52" t="s">
        <v>58</v>
      </c>
      <c r="B52" s="8" t="s">
        <v>59</v>
      </c>
      <c r="C52" s="19" t="s">
        <v>60</v>
      </c>
      <c r="D52" s="19"/>
      <c r="E52" s="19"/>
      <c r="F52" s="19" t="s">
        <v>61</v>
      </c>
      <c r="G52" s="19"/>
      <c r="H52" s="19"/>
      <c r="J52" t="s">
        <v>62</v>
      </c>
      <c r="K52" s="8" t="s">
        <v>59</v>
      </c>
      <c r="L52" s="19" t="s">
        <v>60</v>
      </c>
      <c r="M52" s="19"/>
      <c r="N52" s="19"/>
      <c r="O52" s="19" t="s">
        <v>61</v>
      </c>
      <c r="P52" s="19"/>
      <c r="Q52" s="19"/>
    </row>
    <row r="53" spans="1:17" x14ac:dyDescent="0.25">
      <c r="B53" s="9">
        <v>0</v>
      </c>
      <c r="C53" s="3">
        <f>K2</f>
        <v>112.30158996582031</v>
      </c>
      <c r="D53" s="3">
        <f>K10</f>
        <v>125.75294494628906</v>
      </c>
      <c r="E53" s="3">
        <f>K18</f>
        <v>116.43478393554687</v>
      </c>
      <c r="F53" s="3">
        <f>K26</f>
        <v>132.44303894042969</v>
      </c>
      <c r="G53" s="3">
        <f>K34</f>
        <v>143.60317993164062</v>
      </c>
      <c r="H53" s="3">
        <f>K42</f>
        <v>129.43661499023437</v>
      </c>
      <c r="K53" s="9">
        <v>0</v>
      </c>
      <c r="L53">
        <f>C53/$C$62</f>
        <v>0.95039470016372385</v>
      </c>
      <c r="M53">
        <f t="shared" ref="M53:N59" si="0">D53/$C$62</f>
        <v>1.0642318816973899</v>
      </c>
      <c r="N53">
        <f t="shared" si="0"/>
        <v>0.98537341813888646</v>
      </c>
      <c r="O53">
        <f>F53/$F$62</f>
        <v>0.97989133852264521</v>
      </c>
      <c r="P53">
        <f t="shared" ref="P53:Q59" si="1">G53/$F$62</f>
        <v>1.0624606119360844</v>
      </c>
      <c r="Q53">
        <f t="shared" si="1"/>
        <v>0.95764804954127059</v>
      </c>
    </row>
    <row r="54" spans="1:17" x14ac:dyDescent="0.25">
      <c r="B54" s="9">
        <v>0.25</v>
      </c>
      <c r="C54" s="3">
        <f t="shared" ref="C54:C59" si="2">K3</f>
        <v>4768.173828125</v>
      </c>
      <c r="D54" s="3">
        <f t="shared" ref="D54:D59" si="3">K11</f>
        <v>4362.35693359375</v>
      </c>
      <c r="E54" s="3">
        <f t="shared" ref="E54:E59" si="4">K19</f>
        <v>4175.97802734375</v>
      </c>
      <c r="F54" s="3">
        <f t="shared" ref="F54:F59" si="5">K27</f>
        <v>1396.859375</v>
      </c>
      <c r="G54" s="3">
        <f t="shared" ref="G54:G59" si="6">K35</f>
        <v>1124.09375</v>
      </c>
      <c r="H54" s="3">
        <f t="shared" ref="H54:H59" si="7">K43</f>
        <v>976.84613037109375</v>
      </c>
      <c r="K54" s="9">
        <v>0.25</v>
      </c>
      <c r="L54">
        <f t="shared" ref="L54:L59" si="8">C54/$C$62</f>
        <v>40.352475304121782</v>
      </c>
      <c r="M54">
        <f t="shared" si="0"/>
        <v>36.918096272473278</v>
      </c>
      <c r="N54">
        <f t="shared" si="0"/>
        <v>35.34079425229509</v>
      </c>
      <c r="O54">
        <f t="shared" ref="O54:O59" si="9">F54/$F$62</f>
        <v>10.334785532309493</v>
      </c>
      <c r="P54">
        <f t="shared" si="1"/>
        <v>8.3167053408361333</v>
      </c>
      <c r="Q54">
        <f t="shared" si="1"/>
        <v>7.2272810249433252</v>
      </c>
    </row>
    <row r="55" spans="1:17" x14ac:dyDescent="0.25">
      <c r="B55" s="9">
        <v>1</v>
      </c>
      <c r="C55" s="3">
        <f t="shared" si="2"/>
        <v>1374.6031494140625</v>
      </c>
      <c r="D55" s="3">
        <f t="shared" si="3"/>
        <v>1935.5084228515625</v>
      </c>
      <c r="E55" s="3">
        <f t="shared" si="4"/>
        <v>2054.5615234375</v>
      </c>
      <c r="F55" s="3">
        <f t="shared" si="5"/>
        <v>907.740234375</v>
      </c>
      <c r="G55" s="3">
        <f t="shared" si="6"/>
        <v>775.24285888671875</v>
      </c>
      <c r="H55" s="3">
        <f t="shared" si="7"/>
        <v>1347.75</v>
      </c>
      <c r="K55" s="9">
        <v>1</v>
      </c>
      <c r="L55">
        <f t="shared" si="8"/>
        <v>11.633099303661721</v>
      </c>
      <c r="M55">
        <f t="shared" si="0"/>
        <v>16.379972427462825</v>
      </c>
      <c r="N55">
        <f t="shared" si="0"/>
        <v>17.387504341030308</v>
      </c>
      <c r="O55">
        <f t="shared" si="9"/>
        <v>6.7159950451805344</v>
      </c>
      <c r="P55">
        <f t="shared" si="1"/>
        <v>5.7357016929844571</v>
      </c>
      <c r="Q55">
        <f t="shared" si="1"/>
        <v>9.9714455516827663</v>
      </c>
    </row>
    <row r="56" spans="1:17" x14ac:dyDescent="0.25">
      <c r="B56" s="9">
        <v>4</v>
      </c>
      <c r="C56" s="3">
        <f t="shared" si="2"/>
        <v>1040.9796142578125</v>
      </c>
      <c r="D56" s="3">
        <f t="shared" si="3"/>
        <v>944.15277099609375</v>
      </c>
      <c r="E56" s="3">
        <f t="shared" si="4"/>
        <v>1009.0410766601562</v>
      </c>
      <c r="F56" s="3">
        <f t="shared" si="5"/>
        <v>665.51470947265625</v>
      </c>
      <c r="G56" s="3">
        <f t="shared" si="6"/>
        <v>581.31884765625</v>
      </c>
      <c r="H56" s="3">
        <f t="shared" si="7"/>
        <v>643.1851806640625</v>
      </c>
      <c r="K56" s="9">
        <v>4</v>
      </c>
      <c r="L56">
        <f t="shared" si="8"/>
        <v>8.8096838937918402</v>
      </c>
      <c r="M56">
        <f t="shared" si="0"/>
        <v>7.99025009327727</v>
      </c>
      <c r="N56">
        <f t="shared" si="0"/>
        <v>8.5393919337845876</v>
      </c>
      <c r="O56">
        <f t="shared" si="9"/>
        <v>4.9238684395107155</v>
      </c>
      <c r="P56">
        <f t="shared" si="1"/>
        <v>4.3009380356677918</v>
      </c>
      <c r="Q56">
        <f t="shared" si="1"/>
        <v>4.758661479236463</v>
      </c>
    </row>
    <row r="57" spans="1:17" x14ac:dyDescent="0.25">
      <c r="B57" s="9">
        <v>8</v>
      </c>
      <c r="C57" s="3">
        <f t="shared" si="2"/>
        <v>545.31817626953125</v>
      </c>
      <c r="D57" s="3">
        <f t="shared" si="3"/>
        <v>594.9625244140625</v>
      </c>
      <c r="E57" s="3">
        <f t="shared" si="4"/>
        <v>642.32073974609375</v>
      </c>
      <c r="F57" s="3">
        <f t="shared" si="5"/>
        <v>506.22222900390625</v>
      </c>
      <c r="G57" s="3">
        <f t="shared" si="6"/>
        <v>504.13043212890625</v>
      </c>
      <c r="H57" s="3">
        <f t="shared" si="7"/>
        <v>437.54794311523438</v>
      </c>
      <c r="K57" s="9">
        <v>8</v>
      </c>
      <c r="L57">
        <f t="shared" si="8"/>
        <v>4.6149614158379038</v>
      </c>
      <c r="M57">
        <f t="shared" si="0"/>
        <v>5.0350954975014437</v>
      </c>
      <c r="N57">
        <f t="shared" si="0"/>
        <v>5.4358823151633633</v>
      </c>
      <c r="O57">
        <f t="shared" si="9"/>
        <v>3.7453291734846488</v>
      </c>
      <c r="P57">
        <f t="shared" si="1"/>
        <v>3.7298528324390228</v>
      </c>
      <c r="Q57">
        <f t="shared" si="1"/>
        <v>3.2372364986268582</v>
      </c>
    </row>
    <row r="58" spans="1:17" x14ac:dyDescent="0.25">
      <c r="B58" s="9">
        <v>16</v>
      </c>
      <c r="C58" s="3">
        <f t="shared" si="2"/>
        <v>553.516845703125</v>
      </c>
      <c r="D58" s="3">
        <f t="shared" si="3"/>
        <v>563.5308837890625</v>
      </c>
      <c r="E58" s="3">
        <f t="shared" si="4"/>
        <v>602.9466552734375</v>
      </c>
      <c r="F58" s="3">
        <f t="shared" si="5"/>
        <v>519.67388916015625</v>
      </c>
      <c r="G58" s="3">
        <f t="shared" si="6"/>
        <v>548.3870849609375</v>
      </c>
      <c r="H58" s="3">
        <f t="shared" si="7"/>
        <v>461.44705200195312</v>
      </c>
      <c r="K58" s="9">
        <v>16</v>
      </c>
      <c r="L58">
        <f t="shared" si="8"/>
        <v>4.6843457583076171</v>
      </c>
      <c r="M58">
        <f t="shared" si="0"/>
        <v>4.7690933449358148</v>
      </c>
      <c r="N58">
        <f t="shared" si="0"/>
        <v>5.1026642261051354</v>
      </c>
      <c r="O58">
        <f t="shared" si="9"/>
        <v>3.844852450670913</v>
      </c>
      <c r="P58">
        <f t="shared" si="1"/>
        <v>4.0572895261984936</v>
      </c>
      <c r="Q58">
        <f t="shared" si="1"/>
        <v>3.4140561335722515</v>
      </c>
    </row>
    <row r="59" spans="1:17" x14ac:dyDescent="0.25">
      <c r="B59" s="9">
        <v>24</v>
      </c>
      <c r="C59" s="3">
        <f t="shared" si="2"/>
        <v>444.45977783203125</v>
      </c>
      <c r="D59" s="3">
        <f t="shared" si="3"/>
        <v>474.01962280273437</v>
      </c>
      <c r="E59" s="3">
        <f t="shared" si="4"/>
        <v>517.6619873046875</v>
      </c>
      <c r="F59" s="3">
        <f t="shared" si="5"/>
        <v>345.047607421875</v>
      </c>
      <c r="G59" s="3">
        <f t="shared" si="6"/>
        <v>420.756103515625</v>
      </c>
      <c r="H59" s="3">
        <f t="shared" si="7"/>
        <v>386.84954833984375</v>
      </c>
      <c r="K59" s="9">
        <v>24</v>
      </c>
      <c r="L59">
        <f t="shared" si="8"/>
        <v>3.7614090541021943</v>
      </c>
      <c r="M59">
        <f t="shared" si="0"/>
        <v>4.011570427653254</v>
      </c>
      <c r="N59">
        <f t="shared" si="0"/>
        <v>4.380910451582511</v>
      </c>
      <c r="O59">
        <f t="shared" si="9"/>
        <v>2.5528647227940175</v>
      </c>
      <c r="P59">
        <f t="shared" si="1"/>
        <v>3.1130006134255259</v>
      </c>
      <c r="Q59">
        <f t="shared" si="1"/>
        <v>2.8621400170386364</v>
      </c>
    </row>
    <row r="61" spans="1:17" x14ac:dyDescent="0.25">
      <c r="C61" s="19" t="s">
        <v>60</v>
      </c>
      <c r="D61" s="19"/>
      <c r="E61" s="19"/>
      <c r="F61" s="19" t="s">
        <v>61</v>
      </c>
      <c r="G61" s="19"/>
      <c r="H61" s="19"/>
      <c r="J61" t="s">
        <v>63</v>
      </c>
      <c r="K61" s="8" t="s">
        <v>59</v>
      </c>
      <c r="L61" s="19" t="s">
        <v>60</v>
      </c>
      <c r="M61" s="19"/>
      <c r="N61" s="19"/>
      <c r="O61" s="19" t="s">
        <v>61</v>
      </c>
      <c r="P61" s="19"/>
      <c r="Q61" s="19"/>
    </row>
    <row r="62" spans="1:17" x14ac:dyDescent="0.25">
      <c r="A62" t="s">
        <v>64</v>
      </c>
      <c r="C62">
        <f>AVERAGE(C53:E53)</f>
        <v>118.16310628255208</v>
      </c>
      <c r="F62">
        <f>AVERAGE(F53:H53)</f>
        <v>135.16094462076822</v>
      </c>
      <c r="K62" s="9">
        <v>0</v>
      </c>
      <c r="L62">
        <f>C53/MAX($C$53:$C$59)</f>
        <v>2.3552327162112068E-2</v>
      </c>
      <c r="M62">
        <f>D53/MAX(D$53:D$59)</f>
        <v>2.88268353233289E-2</v>
      </c>
      <c r="N62">
        <f>E53/MAX(E$53:E$59)</f>
        <v>2.7882039410444058E-2</v>
      </c>
      <c r="O62">
        <f t="shared" ref="O62:Q68" si="10">F53/MAX(F$53:F$59)</f>
        <v>9.4814869206450852E-2</v>
      </c>
      <c r="P62">
        <f t="shared" si="10"/>
        <v>0.1277501809183092</v>
      </c>
      <c r="Q62">
        <f t="shared" si="10"/>
        <v>9.6039039132060383E-2</v>
      </c>
    </row>
    <row r="63" spans="1:17" x14ac:dyDescent="0.25">
      <c r="K63" s="9">
        <v>0.25</v>
      </c>
      <c r="L63">
        <f t="shared" ref="L63:L68" si="11">C54/MAX($C$53:$C$59)</f>
        <v>1</v>
      </c>
      <c r="M63">
        <f t="shared" ref="M63:N68" si="12">D54/MAX(D$53:D$59)</f>
        <v>1</v>
      </c>
      <c r="N63">
        <f t="shared" si="12"/>
        <v>1</v>
      </c>
      <c r="O63">
        <f t="shared" si="10"/>
        <v>1</v>
      </c>
      <c r="P63">
        <f t="shared" si="10"/>
        <v>1</v>
      </c>
      <c r="Q63">
        <f t="shared" si="10"/>
        <v>0.72479772240481821</v>
      </c>
    </row>
    <row r="64" spans="1:17" x14ac:dyDescent="0.25">
      <c r="A64" t="s">
        <v>92</v>
      </c>
      <c r="C64" s="15">
        <f>STDEV(C53:E53)/ AVERAGE(C53:E53)</f>
        <v>5.831105081875218E-2</v>
      </c>
      <c r="F64" s="15">
        <f>STDEV(F53:H53)/ AVERAGE(F53:H53)</f>
        <v>5.5223971323600317E-2</v>
      </c>
      <c r="K64" s="9">
        <v>1</v>
      </c>
      <c r="L64">
        <f t="shared" si="11"/>
        <v>0.28828713024386549</v>
      </c>
      <c r="M64">
        <f t="shared" si="12"/>
        <v>0.44368410295511346</v>
      </c>
      <c r="N64">
        <f t="shared" si="12"/>
        <v>0.49199529068029185</v>
      </c>
      <c r="O64">
        <f t="shared" si="10"/>
        <v>0.64984367834092105</v>
      </c>
      <c r="P64">
        <f t="shared" si="10"/>
        <v>0.68966032315962855</v>
      </c>
      <c r="Q64">
        <f t="shared" si="10"/>
        <v>1</v>
      </c>
    </row>
    <row r="65" spans="1:17" x14ac:dyDescent="0.25">
      <c r="C65" s="15">
        <f t="shared" ref="C65:C70" si="13">STDEV(C54:E54)/ AVERAGE(C54:E54)</f>
        <v>6.8266925763576181E-2</v>
      </c>
      <c r="F65" s="15">
        <f t="shared" ref="F65:F70" si="14">STDEV(F54:H54)/ AVERAGE(F54:H54)</f>
        <v>0.18278025506341464</v>
      </c>
      <c r="K65" s="9">
        <v>4</v>
      </c>
      <c r="L65">
        <f t="shared" si="11"/>
        <v>0.21831830209662456</v>
      </c>
      <c r="M65">
        <f t="shared" si="12"/>
        <v>0.21643180174582641</v>
      </c>
      <c r="N65">
        <f t="shared" si="12"/>
        <v>0.24162988168354554</v>
      </c>
      <c r="O65">
        <f t="shared" si="10"/>
        <v>0.47643644119341377</v>
      </c>
      <c r="P65">
        <f t="shared" si="10"/>
        <v>0.51714445317060964</v>
      </c>
      <c r="Q65">
        <f t="shared" si="10"/>
        <v>0.47722884857285292</v>
      </c>
    </row>
    <row r="66" spans="1:17" x14ac:dyDescent="0.25">
      <c r="C66" s="15">
        <f t="shared" si="13"/>
        <v>0.20306111931076687</v>
      </c>
      <c r="F66" s="15">
        <f t="shared" si="14"/>
        <v>0.29666310916496241</v>
      </c>
      <c r="K66" s="9">
        <v>8</v>
      </c>
      <c r="L66">
        <f t="shared" si="11"/>
        <v>0.11436625339726089</v>
      </c>
      <c r="M66">
        <f t="shared" si="12"/>
        <v>0.13638556713054814</v>
      </c>
      <c r="N66">
        <f t="shared" si="12"/>
        <v>0.15381324699034879</v>
      </c>
      <c r="O66">
        <f t="shared" si="10"/>
        <v>0.36240028027438786</v>
      </c>
      <c r="P66">
        <f t="shared" si="10"/>
        <v>0.44847721298059545</v>
      </c>
      <c r="Q66">
        <f t="shared" si="10"/>
        <v>0.32465067194600955</v>
      </c>
    </row>
    <row r="67" spans="1:17" x14ac:dyDescent="0.25">
      <c r="C67" s="15">
        <f t="shared" si="13"/>
        <v>4.9434975183708263E-2</v>
      </c>
      <c r="F67" s="15">
        <f t="shared" si="14"/>
        <v>6.9233672056843026E-2</v>
      </c>
      <c r="K67" s="9">
        <v>16</v>
      </c>
      <c r="L67">
        <f t="shared" si="11"/>
        <v>0.11608571030657784</v>
      </c>
      <c r="M67">
        <f t="shared" si="12"/>
        <v>0.12918037023733878</v>
      </c>
      <c r="N67">
        <f t="shared" si="12"/>
        <v>0.14438453730489548</v>
      </c>
      <c r="O67">
        <f t="shared" si="10"/>
        <v>0.37203021181724627</v>
      </c>
      <c r="P67">
        <f t="shared" si="10"/>
        <v>0.48784817543993775</v>
      </c>
      <c r="Q67">
        <f t="shared" si="10"/>
        <v>0.34238326989571738</v>
      </c>
    </row>
    <row r="68" spans="1:17" x14ac:dyDescent="0.25">
      <c r="C68" s="15">
        <f t="shared" si="13"/>
        <v>8.1631996388276701E-2</v>
      </c>
      <c r="F68" s="15">
        <f t="shared" si="14"/>
        <v>8.0929464118430106E-2</v>
      </c>
      <c r="K68" s="9">
        <v>24</v>
      </c>
      <c r="L68">
        <f t="shared" si="11"/>
        <v>9.321383696424658E-2</v>
      </c>
      <c r="M68">
        <f t="shared" si="12"/>
        <v>0.1086613566974293</v>
      </c>
      <c r="N68">
        <f t="shared" si="12"/>
        <v>0.12396185610056028</v>
      </c>
      <c r="O68">
        <f t="shared" si="10"/>
        <v>0.24701671019810065</v>
      </c>
      <c r="P68">
        <f t="shared" si="10"/>
        <v>0.37430695039059242</v>
      </c>
      <c r="Q68">
        <f t="shared" si="10"/>
        <v>0.28703361034304858</v>
      </c>
    </row>
    <row r="69" spans="1:17" x14ac:dyDescent="0.25">
      <c r="C69" s="15">
        <f t="shared" si="13"/>
        <v>4.5578670867014046E-2</v>
      </c>
      <c r="F69" s="15">
        <f t="shared" si="14"/>
        <v>8.6884934466422467E-2</v>
      </c>
    </row>
    <row r="70" spans="1:17" x14ac:dyDescent="0.25">
      <c r="C70" s="15">
        <f t="shared" si="13"/>
        <v>7.6927335987253112E-2</v>
      </c>
      <c r="F70" s="15">
        <f t="shared" si="14"/>
        <v>9.8701324828466636E-2</v>
      </c>
      <c r="J70" t="s">
        <v>65</v>
      </c>
      <c r="K70" s="16" t="s">
        <v>59</v>
      </c>
      <c r="L70" s="19" t="s">
        <v>60</v>
      </c>
      <c r="M70" s="19"/>
      <c r="N70" s="19"/>
      <c r="O70" s="19" t="s">
        <v>61</v>
      </c>
      <c r="P70" s="19"/>
      <c r="Q70" s="19"/>
    </row>
    <row r="71" spans="1:17" x14ac:dyDescent="0.25">
      <c r="C71" s="15"/>
      <c r="K71" s="9">
        <v>0</v>
      </c>
      <c r="L71">
        <f>C53/$C$80</f>
        <v>2.5318795127868946E-2</v>
      </c>
      <c r="M71">
        <f t="shared" ref="M71:Q77" si="15">D53/$C$80</f>
        <v>2.835145121979412E-2</v>
      </c>
      <c r="N71">
        <f t="shared" si="15"/>
        <v>2.6250638491574663E-2</v>
      </c>
      <c r="O71">
        <f t="shared" si="15"/>
        <v>2.9859756839290569E-2</v>
      </c>
      <c r="P71">
        <f t="shared" si="15"/>
        <v>3.2375850542332545E-2</v>
      </c>
      <c r="Q71">
        <f t="shared" si="15"/>
        <v>2.9181947806616315E-2</v>
      </c>
    </row>
    <row r="72" spans="1:17" x14ac:dyDescent="0.25">
      <c r="A72" t="s">
        <v>94</v>
      </c>
      <c r="C72" s="17">
        <f>AVERAGE(C53:E53)</f>
        <v>118.16310628255208</v>
      </c>
      <c r="F72" s="17">
        <f>AVERAGE(F53:H53)</f>
        <v>135.16094462076822</v>
      </c>
      <c r="K72" s="9">
        <v>0.25</v>
      </c>
      <c r="L72">
        <f t="shared" ref="L72:L77" si="16">C54/$C$80</f>
        <v>1.0750018439196338</v>
      </c>
      <c r="M72">
        <f t="shared" si="15"/>
        <v>0.98350897355874289</v>
      </c>
      <c r="N72">
        <f t="shared" si="15"/>
        <v>0.94148918252162339</v>
      </c>
      <c r="O72">
        <f t="shared" si="15"/>
        <v>0.31492694225284046</v>
      </c>
      <c r="P72">
        <f t="shared" si="15"/>
        <v>0.25343095649340425</v>
      </c>
      <c r="Q72">
        <f t="shared" si="15"/>
        <v>0.22023345398622399</v>
      </c>
    </row>
    <row r="73" spans="1:17" x14ac:dyDescent="0.25">
      <c r="C73" s="17">
        <f t="shared" ref="C73:C78" si="17">AVERAGE(C54:E54)</f>
        <v>4435.5029296875</v>
      </c>
      <c r="F73" s="17">
        <f t="shared" ref="F73:F78" si="18">AVERAGE(F54:H54)</f>
        <v>1165.933085123698</v>
      </c>
      <c r="K73" s="9">
        <v>1</v>
      </c>
      <c r="L73">
        <f t="shared" si="16"/>
        <v>0.30990919659045502</v>
      </c>
      <c r="M73">
        <f t="shared" si="15"/>
        <v>0.43636729668171526</v>
      </c>
      <c r="N73">
        <f t="shared" si="15"/>
        <v>0.46320824402707644</v>
      </c>
      <c r="O73">
        <f t="shared" si="15"/>
        <v>0.20465328256224466</v>
      </c>
      <c r="P73">
        <f t="shared" si="15"/>
        <v>0.17478127535389495</v>
      </c>
      <c r="Q73">
        <f t="shared" si="15"/>
        <v>0.30385505800916124</v>
      </c>
    </row>
    <row r="74" spans="1:17" x14ac:dyDescent="0.25">
      <c r="C74" s="17">
        <f t="shared" si="17"/>
        <v>1788.224365234375</v>
      </c>
      <c r="F74" s="17">
        <f t="shared" si="18"/>
        <v>1010.2443644205729</v>
      </c>
      <c r="K74" s="9">
        <v>4</v>
      </c>
      <c r="L74">
        <f t="shared" si="16"/>
        <v>0.23469257731527504</v>
      </c>
      <c r="M74">
        <f t="shared" si="15"/>
        <v>0.21286261918050708</v>
      </c>
      <c r="N74">
        <f t="shared" si="15"/>
        <v>0.22749191977903788</v>
      </c>
      <c r="O74">
        <f t="shared" si="15"/>
        <v>0.15004267160286705</v>
      </c>
      <c r="P74">
        <f t="shared" si="15"/>
        <v>0.13106041341228611</v>
      </c>
      <c r="Q74">
        <f t="shared" si="15"/>
        <v>0.14500839946674945</v>
      </c>
    </row>
    <row r="75" spans="1:17" x14ac:dyDescent="0.25">
      <c r="C75" s="17">
        <f t="shared" si="17"/>
        <v>998.05782063802087</v>
      </c>
      <c r="F75" s="17">
        <f t="shared" si="18"/>
        <v>630.00624593098962</v>
      </c>
      <c r="K75" s="9">
        <v>8</v>
      </c>
      <c r="L75">
        <f t="shared" si="16"/>
        <v>0.12294393328423553</v>
      </c>
      <c r="M75">
        <f t="shared" si="15"/>
        <v>0.13413642913679241</v>
      </c>
      <c r="N75">
        <f t="shared" si="15"/>
        <v>0.14481350816994004</v>
      </c>
      <c r="O75">
        <f t="shared" si="15"/>
        <v>0.11412961213838534</v>
      </c>
      <c r="P75">
        <f t="shared" si="15"/>
        <v>0.11365800905116849</v>
      </c>
      <c r="Q75">
        <f t="shared" si="15"/>
        <v>9.8646748756867908E-2</v>
      </c>
    </row>
    <row r="76" spans="1:17" x14ac:dyDescent="0.25">
      <c r="C76" s="17">
        <f t="shared" si="17"/>
        <v>594.20048014322913</v>
      </c>
      <c r="F76" s="17">
        <f t="shared" si="18"/>
        <v>482.63353474934894</v>
      </c>
      <c r="K76" s="9">
        <v>16</v>
      </c>
      <c r="L76">
        <f t="shared" si="16"/>
        <v>0.1247923526322916</v>
      </c>
      <c r="M76">
        <f t="shared" si="15"/>
        <v>0.12705005333606342</v>
      </c>
      <c r="N76">
        <f t="shared" si="15"/>
        <v>0.13593647999594888</v>
      </c>
      <c r="O76">
        <f t="shared" si="15"/>
        <v>0.11716233703328192</v>
      </c>
      <c r="P76">
        <f t="shared" si="15"/>
        <v>0.12363582972530551</v>
      </c>
      <c r="Q76">
        <f t="shared" si="15"/>
        <v>0.10403488833552953</v>
      </c>
    </row>
    <row r="77" spans="1:17" x14ac:dyDescent="0.25">
      <c r="C77" s="17">
        <f t="shared" si="17"/>
        <v>573.33146158854163</v>
      </c>
      <c r="F77" s="17">
        <f t="shared" si="18"/>
        <v>509.83600870768231</v>
      </c>
      <c r="K77" s="9">
        <v>24</v>
      </c>
      <c r="L77">
        <f t="shared" si="16"/>
        <v>0.10020504661538919</v>
      </c>
      <c r="M77">
        <f t="shared" si="15"/>
        <v>0.10686941939098912</v>
      </c>
      <c r="N77">
        <f t="shared" si="15"/>
        <v>0.1167087465639796</v>
      </c>
      <c r="O77">
        <f t="shared" si="15"/>
        <v>7.7792217228043872E-2</v>
      </c>
      <c r="P77">
        <f t="shared" si="15"/>
        <v>9.4860968459617057E-2</v>
      </c>
      <c r="Q77">
        <f t="shared" si="15"/>
        <v>8.7216614321366015E-2</v>
      </c>
    </row>
    <row r="78" spans="1:17" x14ac:dyDescent="0.25">
      <c r="C78" s="17">
        <f t="shared" si="17"/>
        <v>478.71379597981769</v>
      </c>
      <c r="F78" s="17">
        <f t="shared" si="18"/>
        <v>384.21775309244794</v>
      </c>
    </row>
    <row r="79" spans="1:17" x14ac:dyDescent="0.25">
      <c r="C79" s="17"/>
    </row>
    <row r="80" spans="1:17" x14ac:dyDescent="0.25">
      <c r="A80" t="s">
        <v>95</v>
      </c>
      <c r="C80" s="18">
        <f>MAX(C72:F78)</f>
        <v>4435.5029296875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7" workbookViewId="0">
      <selection activeCell="L71" sqref="L71:Q77"/>
    </sheetView>
  </sheetViews>
  <sheetFormatPr defaultRowHeight="15" x14ac:dyDescent="0.25"/>
  <cols>
    <col min="1" max="1" width="14.1406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71</v>
      </c>
      <c r="B2" s="4">
        <v>1</v>
      </c>
      <c r="C2" s="3">
        <v>7</v>
      </c>
      <c r="D2" s="3">
        <v>34</v>
      </c>
      <c r="E2" s="3">
        <v>50</v>
      </c>
      <c r="F2" s="3">
        <v>178.5</v>
      </c>
      <c r="G2" s="3">
        <v>229.1199951171875</v>
      </c>
      <c r="H2" s="3">
        <v>0.79324638843536377</v>
      </c>
      <c r="I2" s="3">
        <v>181.74861145019531</v>
      </c>
      <c r="J2" s="3">
        <v>25.703134536743164</v>
      </c>
      <c r="K2" s="3">
        <v>208.54545593261719</v>
      </c>
      <c r="L2" s="3">
        <v>0.48048371076583862</v>
      </c>
      <c r="M2" s="6">
        <v>100.20269012451172</v>
      </c>
    </row>
    <row r="3" spans="1:13" x14ac:dyDescent="0.25">
      <c r="A3" t="s">
        <v>74</v>
      </c>
      <c r="B3" s="5">
        <v>2</v>
      </c>
      <c r="C3" s="2">
        <v>7</v>
      </c>
      <c r="D3" s="2">
        <v>34</v>
      </c>
      <c r="E3" s="2">
        <v>50</v>
      </c>
      <c r="F3" s="2">
        <v>892</v>
      </c>
      <c r="G3" s="2">
        <v>1059.6800537109375</v>
      </c>
      <c r="H3" s="2">
        <v>1.1019612550735474</v>
      </c>
      <c r="I3" s="2">
        <v>1167.726318359375</v>
      </c>
      <c r="J3" s="2">
        <v>165.14144897460937</v>
      </c>
      <c r="K3" s="2">
        <v>924.90911865234375</v>
      </c>
      <c r="L3" s="2">
        <v>0.23358672857284546</v>
      </c>
      <c r="M3" s="7">
        <v>216.04649353027344</v>
      </c>
    </row>
    <row r="4" spans="1:13" x14ac:dyDescent="0.25">
      <c r="A4" t="s">
        <v>77</v>
      </c>
      <c r="B4" s="4">
        <v>3</v>
      </c>
      <c r="C4" s="3">
        <v>7</v>
      </c>
      <c r="D4" s="3">
        <v>34</v>
      </c>
      <c r="E4" s="3">
        <v>50</v>
      </c>
      <c r="F4" s="3">
        <v>529</v>
      </c>
      <c r="G4" s="3">
        <v>582.94000244140625</v>
      </c>
      <c r="H4" s="3">
        <v>0.42614489793777466</v>
      </c>
      <c r="I4" s="3">
        <v>248.41690063476562</v>
      </c>
      <c r="J4" s="3">
        <v>35.131454467773438</v>
      </c>
      <c r="K4" s="3">
        <v>563.18182373046875</v>
      </c>
      <c r="L4" s="3">
        <v>0.27273786067962646</v>
      </c>
      <c r="M4" s="6">
        <v>153.60099792480469</v>
      </c>
    </row>
    <row r="5" spans="1:13" x14ac:dyDescent="0.25">
      <c r="A5" t="s">
        <v>80</v>
      </c>
      <c r="B5" s="5">
        <v>4</v>
      </c>
      <c r="C5" s="2">
        <v>7</v>
      </c>
      <c r="D5" s="2">
        <v>34</v>
      </c>
      <c r="E5" s="2">
        <v>50</v>
      </c>
      <c r="F5" s="2">
        <v>316.5</v>
      </c>
      <c r="G5" s="2">
        <v>391.98001098632812</v>
      </c>
      <c r="H5" s="2">
        <v>0.55405104160308838</v>
      </c>
      <c r="I5" s="2">
        <v>217.17692565917969</v>
      </c>
      <c r="J5" s="2">
        <v>30.713455200195313</v>
      </c>
      <c r="K5" s="2">
        <v>362.15908813476562</v>
      </c>
      <c r="L5" s="2">
        <v>0.33187806606292725</v>
      </c>
      <c r="M5" s="7">
        <v>120.19266510009766</v>
      </c>
    </row>
    <row r="6" spans="1:13" x14ac:dyDescent="0.25">
      <c r="A6" t="s">
        <v>83</v>
      </c>
      <c r="B6" s="4">
        <v>5</v>
      </c>
      <c r="C6" s="3">
        <v>7</v>
      </c>
      <c r="D6" s="3">
        <v>34</v>
      </c>
      <c r="E6" s="3">
        <v>50</v>
      </c>
      <c r="F6" s="3">
        <v>268.5</v>
      </c>
      <c r="G6" s="3">
        <v>294.54000854492188</v>
      </c>
      <c r="H6" s="3">
        <v>0.40304669737815857</v>
      </c>
      <c r="I6" s="3">
        <v>118.71337890625</v>
      </c>
      <c r="J6" s="3">
        <v>16.788606643676758</v>
      </c>
      <c r="K6" s="3">
        <v>288.15908813476562</v>
      </c>
      <c r="L6" s="3">
        <v>0.32854843139648438</v>
      </c>
      <c r="M6" s="6">
        <v>94.674209594726562</v>
      </c>
    </row>
    <row r="7" spans="1:13" x14ac:dyDescent="0.25">
      <c r="A7" t="s">
        <v>86</v>
      </c>
      <c r="B7" s="5">
        <v>6</v>
      </c>
      <c r="C7" s="2">
        <v>7</v>
      </c>
      <c r="D7" s="2">
        <v>34</v>
      </c>
      <c r="E7" s="2">
        <v>50</v>
      </c>
      <c r="F7" s="2">
        <v>254</v>
      </c>
      <c r="G7" s="2">
        <v>349.32000732421875</v>
      </c>
      <c r="H7" s="2">
        <v>1.2603213787078857</v>
      </c>
      <c r="I7" s="2">
        <v>440.25546264648437</v>
      </c>
      <c r="J7" s="2">
        <v>62.261524200439453</v>
      </c>
      <c r="K7" s="2">
        <v>278.15908813476562</v>
      </c>
      <c r="L7" s="2">
        <v>0.40371105074882507</v>
      </c>
      <c r="M7" s="7">
        <v>112.2958984375</v>
      </c>
    </row>
    <row r="8" spans="1:13" x14ac:dyDescent="0.25">
      <c r="A8" t="s">
        <v>89</v>
      </c>
      <c r="B8" s="4">
        <v>7</v>
      </c>
      <c r="C8" s="3">
        <v>7</v>
      </c>
      <c r="D8" s="3">
        <v>34</v>
      </c>
      <c r="E8" s="3">
        <v>44</v>
      </c>
      <c r="F8" s="3">
        <v>240.5</v>
      </c>
      <c r="G8" s="3">
        <v>262.97726440429688</v>
      </c>
      <c r="H8" s="3">
        <v>0.39207556843757629</v>
      </c>
      <c r="I8" s="3">
        <v>103.10696411132812</v>
      </c>
      <c r="J8" s="3">
        <v>15.543959617614746</v>
      </c>
      <c r="K8" s="3">
        <v>258.75</v>
      </c>
      <c r="L8" s="3">
        <v>0.33141371607780457</v>
      </c>
      <c r="M8" s="6">
        <v>85.7532958984375</v>
      </c>
    </row>
    <row r="9" spans="1:13" x14ac:dyDescent="0.25">
      <c r="A9" t="s">
        <v>46</v>
      </c>
      <c r="B9" s="5">
        <v>8</v>
      </c>
      <c r="C9" s="2">
        <v>7</v>
      </c>
      <c r="D9" s="2">
        <v>34</v>
      </c>
      <c r="E9" s="2">
        <v>50</v>
      </c>
      <c r="F9" s="2">
        <v>191</v>
      </c>
      <c r="G9" s="2">
        <v>208.91999816894531</v>
      </c>
      <c r="H9" s="2">
        <v>0.61058533191680908</v>
      </c>
      <c r="I9" s="2">
        <v>127.56348419189453</v>
      </c>
      <c r="J9" s="2">
        <v>18.040201187133789</v>
      </c>
      <c r="K9" s="2">
        <v>194.43182373046875</v>
      </c>
      <c r="L9" s="2">
        <v>0.42097723484039307</v>
      </c>
      <c r="M9" s="7">
        <v>81.851364135742188</v>
      </c>
    </row>
    <row r="10" spans="1:13" x14ac:dyDescent="0.25">
      <c r="A10" t="s">
        <v>72</v>
      </c>
      <c r="B10" s="4">
        <v>1</v>
      </c>
      <c r="C10" s="3">
        <v>8</v>
      </c>
      <c r="D10" s="3">
        <v>34</v>
      </c>
      <c r="E10" s="3">
        <v>50</v>
      </c>
      <c r="F10" s="3">
        <v>233</v>
      </c>
      <c r="G10" s="3">
        <v>351.17999267578125</v>
      </c>
      <c r="H10" s="3">
        <v>1.5862843990325928</v>
      </c>
      <c r="I10" s="3">
        <v>557.07135009765625</v>
      </c>
      <c r="J10" s="3">
        <v>78.781784057617188</v>
      </c>
      <c r="K10" s="3">
        <v>243.77272033691406</v>
      </c>
      <c r="L10" s="3">
        <v>0.45933091640472412</v>
      </c>
      <c r="M10" s="6">
        <v>111.97235107421875</v>
      </c>
    </row>
    <row r="11" spans="1:13" x14ac:dyDescent="0.25">
      <c r="A11" t="s">
        <v>75</v>
      </c>
      <c r="B11" s="5">
        <v>2</v>
      </c>
      <c r="C11" s="2">
        <v>8</v>
      </c>
      <c r="D11" s="2">
        <v>34</v>
      </c>
      <c r="E11" s="2">
        <v>35</v>
      </c>
      <c r="F11" s="2">
        <v>1265</v>
      </c>
      <c r="G11" s="2">
        <v>1477.4285888671875</v>
      </c>
      <c r="H11" s="2">
        <v>1.1538352966308594</v>
      </c>
      <c r="I11" s="2">
        <v>1704.709228515625</v>
      </c>
      <c r="J11" s="2">
        <v>288.1484375</v>
      </c>
      <c r="K11" s="2">
        <v>1230.3870849609375</v>
      </c>
      <c r="L11" s="2">
        <v>0.38874858617782593</v>
      </c>
      <c r="M11" s="7">
        <v>478.31124877929687</v>
      </c>
    </row>
    <row r="12" spans="1:13" x14ac:dyDescent="0.25">
      <c r="A12" t="s">
        <v>78</v>
      </c>
      <c r="B12" s="4">
        <v>3</v>
      </c>
      <c r="C12" s="3">
        <v>8</v>
      </c>
      <c r="D12" s="3">
        <v>34</v>
      </c>
      <c r="E12" s="3">
        <v>16</v>
      </c>
      <c r="F12" s="3">
        <v>644</v>
      </c>
      <c r="G12" s="3">
        <v>722.125</v>
      </c>
      <c r="H12" s="3">
        <v>0.34779131412506104</v>
      </c>
      <c r="I12" s="3">
        <v>251.14878845214844</v>
      </c>
      <c r="J12" s="3">
        <v>62.787197113037109</v>
      </c>
      <c r="K12" s="3">
        <v>707.71429443359375</v>
      </c>
      <c r="L12" s="3">
        <v>0.27340126037597656</v>
      </c>
      <c r="M12" s="6">
        <v>193.489990234375</v>
      </c>
    </row>
    <row r="13" spans="1:13" x14ac:dyDescent="0.25">
      <c r="A13" t="s">
        <v>81</v>
      </c>
      <c r="B13" s="5">
        <v>4</v>
      </c>
      <c r="C13" s="2">
        <v>8</v>
      </c>
      <c r="D13" s="2">
        <v>34</v>
      </c>
      <c r="E13" s="2">
        <v>20</v>
      </c>
      <c r="F13" s="2">
        <v>264</v>
      </c>
      <c r="G13" s="2">
        <v>303.70001220703125</v>
      </c>
      <c r="H13" s="2">
        <v>0.59012466669082642</v>
      </c>
      <c r="I13" s="2">
        <v>179.22085571289062</v>
      </c>
      <c r="J13" s="2">
        <v>40.075000762939453</v>
      </c>
      <c r="K13" s="2">
        <v>290.5555419921875</v>
      </c>
      <c r="L13" s="2">
        <v>0.45331671833992004</v>
      </c>
      <c r="M13" s="7">
        <v>131.71369934082031</v>
      </c>
    </row>
    <row r="14" spans="1:13" x14ac:dyDescent="0.25">
      <c r="A14" t="s">
        <v>84</v>
      </c>
      <c r="B14" s="4">
        <v>5</v>
      </c>
      <c r="C14" s="3">
        <v>8</v>
      </c>
      <c r="D14" s="3">
        <v>34</v>
      </c>
      <c r="E14" s="3">
        <v>35</v>
      </c>
      <c r="F14" s="3">
        <v>229</v>
      </c>
      <c r="G14" s="3">
        <v>294.39999389648437</v>
      </c>
      <c r="H14" s="3">
        <v>0.553070068359375</v>
      </c>
      <c r="I14" s="3">
        <v>162.82383728027344</v>
      </c>
      <c r="J14" s="3">
        <v>27.522251129150391</v>
      </c>
      <c r="K14" s="3">
        <v>285.67742919921875</v>
      </c>
      <c r="L14" s="3">
        <v>0.47550976276397705</v>
      </c>
      <c r="M14" s="6">
        <v>135.8424072265625</v>
      </c>
    </row>
    <row r="15" spans="1:13" x14ac:dyDescent="0.25">
      <c r="A15" t="s">
        <v>87</v>
      </c>
      <c r="B15" s="5">
        <v>6</v>
      </c>
      <c r="C15" s="2">
        <v>8</v>
      </c>
      <c r="D15" s="2">
        <v>34</v>
      </c>
      <c r="E15" s="2">
        <v>47</v>
      </c>
      <c r="F15" s="2">
        <v>246</v>
      </c>
      <c r="G15" s="2">
        <v>267.44680786132812</v>
      </c>
      <c r="H15" s="2">
        <v>0.4812171459197998</v>
      </c>
      <c r="I15" s="2">
        <v>128.69999694824219</v>
      </c>
      <c r="J15" s="2">
        <v>18.772823333740234</v>
      </c>
      <c r="K15" s="2">
        <v>261.93023681640625</v>
      </c>
      <c r="L15" s="2">
        <v>0.40219280123710632</v>
      </c>
      <c r="M15" s="7">
        <v>105.34645843505859</v>
      </c>
    </row>
    <row r="16" spans="1:13" x14ac:dyDescent="0.25">
      <c r="A16" t="s">
        <v>90</v>
      </c>
      <c r="B16" s="4">
        <v>7</v>
      </c>
      <c r="C16" s="3">
        <v>8</v>
      </c>
      <c r="D16" s="3">
        <v>34</v>
      </c>
      <c r="E16" s="3">
        <v>50</v>
      </c>
      <c r="F16" s="3">
        <v>307</v>
      </c>
      <c r="G16" s="3">
        <v>465.22000122070312</v>
      </c>
      <c r="H16" s="3">
        <v>2.0291597843170166</v>
      </c>
      <c r="I16" s="3">
        <v>944.00567626953125</v>
      </c>
      <c r="J16" s="3">
        <v>133.5025634765625</v>
      </c>
      <c r="K16" s="3">
        <v>325.1136474609375</v>
      </c>
      <c r="L16" s="3">
        <v>0.3563016951084137</v>
      </c>
      <c r="M16" s="6">
        <v>115.83854675292969</v>
      </c>
    </row>
    <row r="17" spans="1:13" x14ac:dyDescent="0.25">
      <c r="A17" t="s">
        <v>46</v>
      </c>
      <c r="B17" s="5">
        <v>8</v>
      </c>
      <c r="C17" s="2">
        <v>8</v>
      </c>
      <c r="D17" s="2">
        <v>34</v>
      </c>
      <c r="E17" s="2">
        <v>50</v>
      </c>
      <c r="F17" s="2">
        <v>195</v>
      </c>
      <c r="G17" s="2">
        <v>211.66000366210937</v>
      </c>
      <c r="H17" s="2">
        <v>0.49433276057243347</v>
      </c>
      <c r="I17" s="2">
        <v>104.63047027587891</v>
      </c>
      <c r="J17" s="2">
        <v>14.796982765197754</v>
      </c>
      <c r="K17" s="2">
        <v>205</v>
      </c>
      <c r="L17" s="2">
        <v>0.3932470977306366</v>
      </c>
      <c r="M17" s="7">
        <v>80.615653991699219</v>
      </c>
    </row>
    <row r="18" spans="1:13" x14ac:dyDescent="0.25">
      <c r="A18" t="s">
        <v>73</v>
      </c>
      <c r="B18" s="4">
        <v>1</v>
      </c>
      <c r="C18" s="3">
        <v>9</v>
      </c>
      <c r="D18" s="3">
        <v>34</v>
      </c>
      <c r="E18" s="3">
        <v>50</v>
      </c>
      <c r="F18" s="3">
        <v>206</v>
      </c>
      <c r="G18" s="3">
        <v>230.69999694824219</v>
      </c>
      <c r="H18" s="3">
        <v>0.5228884220123291</v>
      </c>
      <c r="I18" s="3">
        <v>120.63036346435547</v>
      </c>
      <c r="J18" s="3">
        <v>17.059709548950195</v>
      </c>
      <c r="K18" s="3">
        <v>219.97727966308594</v>
      </c>
      <c r="L18" s="3">
        <v>0.37698802351951599</v>
      </c>
      <c r="M18" s="6">
        <v>82.928794860839844</v>
      </c>
    </row>
    <row r="19" spans="1:13" x14ac:dyDescent="0.25">
      <c r="A19" t="s">
        <v>76</v>
      </c>
      <c r="B19" s="5">
        <v>2</v>
      </c>
      <c r="C19" s="2">
        <v>9</v>
      </c>
      <c r="D19" s="2">
        <v>34</v>
      </c>
      <c r="E19" s="2">
        <v>50</v>
      </c>
      <c r="F19" s="2">
        <v>1063.5</v>
      </c>
      <c r="G19" s="2">
        <v>1381.4599609375</v>
      </c>
      <c r="H19" s="2">
        <v>1.3336030244827271</v>
      </c>
      <c r="I19" s="2">
        <v>1842.3192138671875</v>
      </c>
      <c r="J19" s="2">
        <v>260.54327392578125</v>
      </c>
      <c r="K19" s="2">
        <v>1097.20458984375</v>
      </c>
      <c r="L19" s="2">
        <v>0.24304783344268799</v>
      </c>
      <c r="M19" s="7">
        <v>266.67318725585937</v>
      </c>
    </row>
    <row r="20" spans="1:13" x14ac:dyDescent="0.25">
      <c r="A20" s="1" t="s">
        <v>79</v>
      </c>
      <c r="B20" s="4">
        <v>3</v>
      </c>
      <c r="C20" s="3">
        <v>9</v>
      </c>
      <c r="D20" s="3">
        <v>34</v>
      </c>
      <c r="E20" s="3">
        <v>19</v>
      </c>
      <c r="F20" s="3">
        <v>655</v>
      </c>
      <c r="G20" s="3">
        <v>670.26318359375</v>
      </c>
      <c r="H20" s="3">
        <v>0.35035163164138794</v>
      </c>
      <c r="I20" s="3">
        <v>234.82778930664062</v>
      </c>
      <c r="J20" s="3">
        <v>53.873191833496094</v>
      </c>
      <c r="K20" s="3">
        <v>667</v>
      </c>
      <c r="L20" s="3">
        <v>0.29206198453903198</v>
      </c>
      <c r="M20" s="6">
        <v>194.80535888671875</v>
      </c>
    </row>
    <row r="21" spans="1:13" x14ac:dyDescent="0.25">
      <c r="A21" t="s">
        <v>82</v>
      </c>
      <c r="B21" s="5">
        <v>4</v>
      </c>
      <c r="C21" s="2">
        <v>9</v>
      </c>
      <c r="D21" s="2">
        <v>34</v>
      </c>
      <c r="E21" s="2">
        <v>36</v>
      </c>
      <c r="F21" s="2">
        <v>254</v>
      </c>
      <c r="G21" s="2">
        <v>270.16665649414063</v>
      </c>
      <c r="H21" s="2">
        <v>0.4204222559928894</v>
      </c>
      <c r="I21" s="2">
        <v>113.58407592773437</v>
      </c>
      <c r="J21" s="2">
        <v>18.930679321289063</v>
      </c>
      <c r="K21" s="2">
        <v>265.0625</v>
      </c>
      <c r="L21" s="2">
        <v>0.36415719985961914</v>
      </c>
      <c r="M21" s="7">
        <v>96.524421691894531</v>
      </c>
    </row>
    <row r="22" spans="1:13" x14ac:dyDescent="0.25">
      <c r="A22" t="s">
        <v>85</v>
      </c>
      <c r="B22" s="4">
        <v>5</v>
      </c>
      <c r="C22" s="3">
        <v>9</v>
      </c>
      <c r="D22" s="3">
        <v>34</v>
      </c>
      <c r="E22" s="3">
        <v>22</v>
      </c>
      <c r="F22" s="3">
        <v>220</v>
      </c>
      <c r="G22" s="3">
        <v>275.54544067382812</v>
      </c>
      <c r="H22" s="3">
        <v>0.78589075803756714</v>
      </c>
      <c r="I22" s="3">
        <v>216.54862976074219</v>
      </c>
      <c r="J22" s="3">
        <v>46.168323516845703</v>
      </c>
      <c r="K22" s="3">
        <v>240.55000305175781</v>
      </c>
      <c r="L22" s="3">
        <v>0.39484760165214539</v>
      </c>
      <c r="M22" s="6">
        <v>94.9805908203125</v>
      </c>
    </row>
    <row r="23" spans="1:13" x14ac:dyDescent="0.25">
      <c r="A23" t="s">
        <v>88</v>
      </c>
      <c r="B23" s="5">
        <v>6</v>
      </c>
      <c r="C23" s="2">
        <v>9</v>
      </c>
      <c r="D23" s="2">
        <v>34</v>
      </c>
      <c r="E23" s="2">
        <v>46</v>
      </c>
      <c r="F23" s="2">
        <v>290</v>
      </c>
      <c r="G23" s="2">
        <v>355.13043212890625</v>
      </c>
      <c r="H23" s="2">
        <v>0.65424132347106934</v>
      </c>
      <c r="I23" s="2">
        <v>232.34098815917969</v>
      </c>
      <c r="J23" s="2">
        <v>34.256809234619141</v>
      </c>
      <c r="K23" s="2">
        <v>336.0238037109375</v>
      </c>
      <c r="L23" s="2">
        <v>0.57297313213348389</v>
      </c>
      <c r="M23" s="7">
        <v>192.53260803222656</v>
      </c>
    </row>
    <row r="24" spans="1:13" x14ac:dyDescent="0.25">
      <c r="A24" t="s">
        <v>91</v>
      </c>
      <c r="B24" s="4">
        <v>7</v>
      </c>
      <c r="C24" s="3">
        <v>9</v>
      </c>
      <c r="D24" s="3">
        <v>34</v>
      </c>
      <c r="E24" s="3">
        <v>50</v>
      </c>
      <c r="F24" s="3">
        <v>323</v>
      </c>
      <c r="G24" s="3">
        <v>336.77999877929687</v>
      </c>
      <c r="H24" s="3">
        <v>0.46879881620407104</v>
      </c>
      <c r="I24" s="3">
        <v>157.88206481933594</v>
      </c>
      <c r="J24" s="3">
        <v>22.327896118164063</v>
      </c>
      <c r="K24" s="3">
        <v>319.52273559570312</v>
      </c>
      <c r="L24" s="3">
        <v>0.31093791127204895</v>
      </c>
      <c r="M24" s="6">
        <v>99.351730346679688</v>
      </c>
    </row>
    <row r="25" spans="1:13" x14ac:dyDescent="0.25">
      <c r="A25" t="s">
        <v>14</v>
      </c>
      <c r="B25" s="5">
        <v>8</v>
      </c>
      <c r="C25" s="2">
        <v>9</v>
      </c>
      <c r="D25" s="2">
        <v>34</v>
      </c>
      <c r="E25" s="2">
        <v>50</v>
      </c>
      <c r="F25" s="2">
        <v>443.5</v>
      </c>
      <c r="G25" s="2">
        <v>500.3800048828125</v>
      </c>
      <c r="H25" s="2">
        <v>0.38698354363441467</v>
      </c>
      <c r="I25" s="2">
        <v>193.63882446289062</v>
      </c>
      <c r="J25" s="2">
        <v>27.384666442871094</v>
      </c>
      <c r="K25" s="2">
        <v>485.45455932617188</v>
      </c>
      <c r="L25" s="2">
        <v>0.31398338079452515</v>
      </c>
      <c r="M25" s="7">
        <v>152.42466735839844</v>
      </c>
    </row>
    <row r="26" spans="1:13" x14ac:dyDescent="0.25">
      <c r="A26" t="s">
        <v>15</v>
      </c>
      <c r="B26" s="4">
        <v>1</v>
      </c>
      <c r="C26" s="3">
        <v>10</v>
      </c>
      <c r="D26" s="3">
        <v>34</v>
      </c>
      <c r="E26" s="3">
        <v>44</v>
      </c>
      <c r="F26" s="3">
        <v>166</v>
      </c>
      <c r="G26" s="3">
        <v>231.72727966308594</v>
      </c>
      <c r="H26" s="3">
        <v>0.99057465791702271</v>
      </c>
      <c r="I26" s="3">
        <v>229.54316711425781</v>
      </c>
      <c r="J26" s="3">
        <v>34.604934692382812</v>
      </c>
      <c r="K26" s="3">
        <v>199.35000610351562</v>
      </c>
      <c r="L26" s="3">
        <v>0.63194650411605835</v>
      </c>
      <c r="M26" s="6">
        <v>125.97853851318359</v>
      </c>
    </row>
    <row r="27" spans="1:13" x14ac:dyDescent="0.25">
      <c r="A27" t="s">
        <v>16</v>
      </c>
      <c r="B27" s="5">
        <v>2</v>
      </c>
      <c r="C27" s="2">
        <v>10</v>
      </c>
      <c r="D27" s="2">
        <v>34</v>
      </c>
      <c r="E27" s="2">
        <v>46</v>
      </c>
      <c r="F27" s="2">
        <v>370</v>
      </c>
      <c r="G27" s="2">
        <v>702.65216064453125</v>
      </c>
      <c r="H27" s="2">
        <v>2.7738761901855469</v>
      </c>
      <c r="I27" s="2">
        <v>1949.0701904296875</v>
      </c>
      <c r="J27" s="2">
        <v>287.37472534179687</v>
      </c>
      <c r="K27" s="2">
        <v>405.92855834960937</v>
      </c>
      <c r="L27" s="2">
        <v>0.35173749923706055</v>
      </c>
      <c r="M27" s="7">
        <v>142.78030395507812</v>
      </c>
    </row>
    <row r="28" spans="1:13" x14ac:dyDescent="0.25">
      <c r="A28" s="1" t="s">
        <v>17</v>
      </c>
      <c r="B28" s="4">
        <v>3</v>
      </c>
      <c r="C28" s="3">
        <v>10</v>
      </c>
      <c r="D28" s="3">
        <v>34</v>
      </c>
      <c r="E28" s="3">
        <v>50</v>
      </c>
      <c r="F28" s="3">
        <v>441.5</v>
      </c>
      <c r="G28" s="3">
        <v>469.05999755859375</v>
      </c>
      <c r="H28" s="3">
        <v>0.49062520265579224</v>
      </c>
      <c r="I28" s="3">
        <v>230.13264465332031</v>
      </c>
      <c r="J28" s="3">
        <v>32.545673370361328</v>
      </c>
      <c r="K28" s="3">
        <v>443.47726440429687</v>
      </c>
      <c r="L28" s="3">
        <v>0.27964672446250916</v>
      </c>
      <c r="M28" s="6">
        <v>124.0169677734375</v>
      </c>
    </row>
    <row r="29" spans="1:13" x14ac:dyDescent="0.25">
      <c r="A29" t="s">
        <v>18</v>
      </c>
      <c r="B29" s="5">
        <v>4</v>
      </c>
      <c r="C29" s="2">
        <v>10</v>
      </c>
      <c r="D29" s="2">
        <v>34</v>
      </c>
      <c r="E29" s="2">
        <v>13</v>
      </c>
      <c r="F29" s="2">
        <v>262</v>
      </c>
      <c r="G29" s="2">
        <v>282.4615478515625</v>
      </c>
      <c r="H29" s="2">
        <v>0.46231740713119507</v>
      </c>
      <c r="I29" s="2">
        <v>130.58688354492188</v>
      </c>
      <c r="J29" s="2">
        <v>36.218288421630859</v>
      </c>
      <c r="K29" s="2">
        <v>276.6363525390625</v>
      </c>
      <c r="L29" s="2">
        <v>0.39225500822067261</v>
      </c>
      <c r="M29" s="7">
        <v>108.51200103759766</v>
      </c>
    </row>
    <row r="30" spans="1:13" x14ac:dyDescent="0.25">
      <c r="A30" t="s">
        <v>19</v>
      </c>
      <c r="B30" s="4">
        <v>5</v>
      </c>
      <c r="C30" s="3">
        <v>10</v>
      </c>
      <c r="D30" s="3">
        <v>34</v>
      </c>
      <c r="E30" s="3">
        <v>21</v>
      </c>
      <c r="F30" s="3">
        <v>304</v>
      </c>
      <c r="G30" s="3">
        <v>331.38095092773437</v>
      </c>
      <c r="H30" s="3">
        <v>0.47620734572410583</v>
      </c>
      <c r="I30" s="3">
        <v>157.80604553222656</v>
      </c>
      <c r="J30" s="3">
        <v>34.436103820800781</v>
      </c>
      <c r="K30" s="3">
        <v>320.47369384765625</v>
      </c>
      <c r="L30" s="3">
        <v>0.38273191452026367</v>
      </c>
      <c r="M30" s="6">
        <v>122.65550994873047</v>
      </c>
    </row>
    <row r="31" spans="1:13" x14ac:dyDescent="0.25">
      <c r="A31" t="s">
        <v>20</v>
      </c>
      <c r="B31" s="5">
        <v>6</v>
      </c>
      <c r="C31" s="2">
        <v>10</v>
      </c>
      <c r="D31" s="2">
        <v>34</v>
      </c>
      <c r="E31" s="2">
        <v>50</v>
      </c>
      <c r="F31" s="2">
        <v>265.5</v>
      </c>
      <c r="G31" s="2">
        <v>316.39999389648438</v>
      </c>
      <c r="H31" s="2">
        <v>0.84636962413787842</v>
      </c>
      <c r="I31" s="2">
        <v>267.79135131835938</v>
      </c>
      <c r="J31" s="2">
        <v>37.871414184570312</v>
      </c>
      <c r="K31" s="2">
        <v>277.75</v>
      </c>
      <c r="L31" s="2">
        <v>0.36561283469200134</v>
      </c>
      <c r="M31" s="7">
        <v>101.54896545410156</v>
      </c>
    </row>
    <row r="32" spans="1:13" x14ac:dyDescent="0.25">
      <c r="A32" t="s">
        <v>21</v>
      </c>
      <c r="B32" s="4">
        <v>7</v>
      </c>
      <c r="C32" s="3">
        <v>10</v>
      </c>
      <c r="D32" s="3">
        <v>34</v>
      </c>
      <c r="E32" s="3">
        <v>40</v>
      </c>
      <c r="F32" s="3">
        <v>264.5</v>
      </c>
      <c r="G32" s="3">
        <v>1117.949951171875</v>
      </c>
      <c r="H32" s="3">
        <v>3.5771551132202148</v>
      </c>
      <c r="I32" s="3">
        <v>3999.08056640625</v>
      </c>
      <c r="J32" s="3">
        <v>632.3101806640625</v>
      </c>
      <c r="K32" s="3">
        <v>312.86111450195312</v>
      </c>
      <c r="L32" s="3">
        <v>0.58365648984909058</v>
      </c>
      <c r="M32" s="6">
        <v>182.60342407226562</v>
      </c>
    </row>
    <row r="33" spans="1:13" x14ac:dyDescent="0.25">
      <c r="A33" t="s">
        <v>22</v>
      </c>
      <c r="B33" s="5">
        <v>8</v>
      </c>
      <c r="C33" s="2">
        <v>10</v>
      </c>
      <c r="D33" s="2">
        <v>34</v>
      </c>
      <c r="E33" s="2">
        <v>50</v>
      </c>
      <c r="F33" s="2">
        <v>8200</v>
      </c>
      <c r="G33" s="2">
        <v>8301.51953125</v>
      </c>
      <c r="H33" s="2">
        <v>0.24518194794654846</v>
      </c>
      <c r="I33" s="2">
        <v>2035.3829345703125</v>
      </c>
      <c r="J33" s="2">
        <v>287.84661865234375</v>
      </c>
      <c r="K33" s="2">
        <v>8265.431640625</v>
      </c>
      <c r="L33" s="2">
        <v>0.19162088632583618</v>
      </c>
      <c r="M33" s="7">
        <v>1583.829345703125</v>
      </c>
    </row>
    <row r="34" spans="1:13" x14ac:dyDescent="0.25">
      <c r="A34" t="s">
        <v>23</v>
      </c>
      <c r="B34" s="4">
        <v>1</v>
      </c>
      <c r="C34" s="3">
        <v>11</v>
      </c>
      <c r="D34" s="3">
        <v>34</v>
      </c>
      <c r="E34" s="3">
        <v>50</v>
      </c>
      <c r="F34" s="3">
        <v>152.5</v>
      </c>
      <c r="G34" s="3">
        <v>576.79998779296875</v>
      </c>
      <c r="H34" s="3">
        <v>3.7194249629974365</v>
      </c>
      <c r="I34" s="3">
        <v>2145.3642578125</v>
      </c>
      <c r="J34" s="3">
        <v>303.40032958984375</v>
      </c>
      <c r="K34" s="3">
        <v>171.09091186523438</v>
      </c>
      <c r="L34" s="3">
        <v>0.42191082239151001</v>
      </c>
      <c r="M34" s="6">
        <v>72.185104370117188</v>
      </c>
    </row>
    <row r="35" spans="1:13" x14ac:dyDescent="0.25">
      <c r="A35" t="s">
        <v>24</v>
      </c>
      <c r="B35" s="5">
        <v>2</v>
      </c>
      <c r="C35" s="2">
        <v>11</v>
      </c>
      <c r="D35" s="2">
        <v>34</v>
      </c>
      <c r="E35" s="2">
        <v>50</v>
      </c>
      <c r="F35" s="2">
        <v>334.5</v>
      </c>
      <c r="G35" s="2">
        <v>365.07998657226562</v>
      </c>
      <c r="H35" s="2">
        <v>0.42100158333778381</v>
      </c>
      <c r="I35" s="2">
        <v>153.69926452636719</v>
      </c>
      <c r="J35" s="2">
        <v>21.736358642578125</v>
      </c>
      <c r="K35" s="2">
        <v>351.59091186523437</v>
      </c>
      <c r="L35" s="2">
        <v>0.2599656879901886</v>
      </c>
      <c r="M35" s="7">
        <v>91.401573181152344</v>
      </c>
    </row>
    <row r="36" spans="1:13" x14ac:dyDescent="0.25">
      <c r="A36" t="s">
        <v>25</v>
      </c>
      <c r="B36" s="4">
        <v>3</v>
      </c>
      <c r="C36" s="3">
        <v>11</v>
      </c>
      <c r="D36" s="3">
        <v>34</v>
      </c>
      <c r="E36" s="3">
        <v>8</v>
      </c>
      <c r="F36" s="3">
        <v>232</v>
      </c>
      <c r="G36" s="3">
        <v>305.75</v>
      </c>
      <c r="H36" s="3">
        <v>0.5299564003944397</v>
      </c>
      <c r="I36" s="3">
        <v>162.03416442871094</v>
      </c>
      <c r="J36" s="3">
        <v>57.287731170654297</v>
      </c>
      <c r="K36" s="3">
        <v>305.75</v>
      </c>
      <c r="L36" s="3">
        <v>0.5299564003944397</v>
      </c>
      <c r="M36" s="6">
        <v>162.03416442871094</v>
      </c>
    </row>
    <row r="37" spans="1:13" x14ac:dyDescent="0.25">
      <c r="A37" t="s">
        <v>26</v>
      </c>
      <c r="B37" s="5">
        <v>4</v>
      </c>
      <c r="C37" s="2">
        <v>11</v>
      </c>
      <c r="D37" s="2">
        <v>34</v>
      </c>
      <c r="E37" s="2">
        <v>50</v>
      </c>
      <c r="F37" s="2">
        <v>294.5</v>
      </c>
      <c r="G37" s="2">
        <v>972.65997314453125</v>
      </c>
      <c r="H37" s="2">
        <v>4.3919634819030762</v>
      </c>
      <c r="I37" s="2">
        <v>4271.88720703125</v>
      </c>
      <c r="J37" s="2">
        <v>604.13604736328125</v>
      </c>
      <c r="K37" s="2">
        <v>301.3636474609375</v>
      </c>
      <c r="L37" s="2">
        <v>0.33794677257537842</v>
      </c>
      <c r="M37" s="7">
        <v>101.84486389160156</v>
      </c>
    </row>
    <row r="38" spans="1:13" x14ac:dyDescent="0.25">
      <c r="A38" t="s">
        <v>27</v>
      </c>
      <c r="B38" s="4">
        <v>5</v>
      </c>
      <c r="C38" s="3">
        <v>11</v>
      </c>
      <c r="D38" s="3">
        <v>34</v>
      </c>
      <c r="E38" s="3">
        <v>50</v>
      </c>
      <c r="F38" s="3">
        <v>303</v>
      </c>
      <c r="G38" s="3">
        <v>383.95999145507812</v>
      </c>
      <c r="H38" s="3">
        <v>0.82142990827560425</v>
      </c>
      <c r="I38" s="3">
        <v>315.39620971679687</v>
      </c>
      <c r="J38" s="3">
        <v>44.603759765625</v>
      </c>
      <c r="K38" s="3">
        <v>337</v>
      </c>
      <c r="L38" s="3">
        <v>0.38340801000595093</v>
      </c>
      <c r="M38" s="6">
        <v>129.20849609375</v>
      </c>
    </row>
    <row r="39" spans="1:13" x14ac:dyDescent="0.25">
      <c r="A39" t="s">
        <v>28</v>
      </c>
      <c r="B39" s="5">
        <v>6</v>
      </c>
      <c r="C39" s="2">
        <v>11</v>
      </c>
      <c r="D39" s="2">
        <v>34</v>
      </c>
      <c r="E39" s="2">
        <v>19</v>
      </c>
      <c r="F39" s="2">
        <v>255</v>
      </c>
      <c r="G39" s="2">
        <v>338.15789794921875</v>
      </c>
      <c r="H39" s="2">
        <v>0.54759854078292847</v>
      </c>
      <c r="I39" s="2">
        <v>185.17477416992187</v>
      </c>
      <c r="J39" s="2">
        <v>42.482006072998047</v>
      </c>
      <c r="K39" s="2">
        <v>325</v>
      </c>
      <c r="L39" s="2">
        <v>0.49281945824623108</v>
      </c>
      <c r="M39" s="7">
        <v>160.16632080078125</v>
      </c>
    </row>
    <row r="40" spans="1:13" x14ac:dyDescent="0.25">
      <c r="A40" t="s">
        <v>29</v>
      </c>
      <c r="B40" s="4">
        <v>7</v>
      </c>
      <c r="C40" s="3">
        <v>11</v>
      </c>
      <c r="D40" s="3">
        <v>34</v>
      </c>
      <c r="E40" s="3">
        <v>32</v>
      </c>
      <c r="F40" s="3">
        <v>273</v>
      </c>
      <c r="G40" s="3">
        <v>378.875</v>
      </c>
      <c r="H40" s="3">
        <v>0.99239355325698853</v>
      </c>
      <c r="I40" s="3">
        <v>375.99310302734375</v>
      </c>
      <c r="J40" s="3">
        <v>66.466819763183594</v>
      </c>
      <c r="K40" s="3">
        <v>318.14285278320313</v>
      </c>
      <c r="L40" s="3">
        <v>0.5014006495475769</v>
      </c>
      <c r="M40" s="6">
        <v>159.51702880859375</v>
      </c>
    </row>
    <row r="41" spans="1:13" x14ac:dyDescent="0.25">
      <c r="A41" t="s">
        <v>30</v>
      </c>
      <c r="B41" s="5">
        <v>8</v>
      </c>
      <c r="C41" s="2">
        <v>11</v>
      </c>
      <c r="D41" s="2">
        <v>34</v>
      </c>
      <c r="E41" s="2">
        <v>50</v>
      </c>
      <c r="F41" s="2">
        <v>470</v>
      </c>
      <c r="G41" s="2">
        <v>550.53997802734375</v>
      </c>
      <c r="H41" s="2">
        <v>0.56796342134475708</v>
      </c>
      <c r="I41" s="2">
        <v>312.68658447265625</v>
      </c>
      <c r="J41" s="2">
        <v>44.220561981201172</v>
      </c>
      <c r="K41" s="2">
        <v>507.47726440429687</v>
      </c>
      <c r="L41" s="2">
        <v>0.35924193263053894</v>
      </c>
      <c r="M41" s="7">
        <v>182.30711364746094</v>
      </c>
    </row>
    <row r="42" spans="1:13" x14ac:dyDescent="0.25">
      <c r="A42" t="s">
        <v>31</v>
      </c>
      <c r="B42" s="4">
        <v>1</v>
      </c>
      <c r="C42" s="3">
        <v>12</v>
      </c>
      <c r="D42" s="3">
        <v>34</v>
      </c>
      <c r="E42" s="3">
        <v>34</v>
      </c>
      <c r="F42" s="3">
        <v>144.5</v>
      </c>
      <c r="G42" s="3">
        <v>229.58824157714844</v>
      </c>
      <c r="H42" s="3">
        <v>1.0506926774978638</v>
      </c>
      <c r="I42" s="3">
        <v>241.2266845703125</v>
      </c>
      <c r="J42" s="3">
        <v>41.370033264160156</v>
      </c>
      <c r="K42" s="3">
        <v>191.56666564941406</v>
      </c>
      <c r="L42" s="3">
        <v>0.74131423234939575</v>
      </c>
      <c r="M42" s="6">
        <v>142.01109313964844</v>
      </c>
    </row>
    <row r="43" spans="1:13" x14ac:dyDescent="0.25">
      <c r="A43" t="s">
        <v>32</v>
      </c>
      <c r="B43" s="5">
        <v>2</v>
      </c>
      <c r="C43" s="2">
        <v>12</v>
      </c>
      <c r="D43" s="2">
        <v>34</v>
      </c>
      <c r="E43" s="2">
        <v>50</v>
      </c>
      <c r="F43" s="2">
        <v>372.5</v>
      </c>
      <c r="G43" s="2">
        <v>388.44000244140625</v>
      </c>
      <c r="H43" s="2">
        <v>0.48299500346183777</v>
      </c>
      <c r="I43" s="2">
        <v>187.61457824707031</v>
      </c>
      <c r="J43" s="2">
        <v>26.532709121704102</v>
      </c>
      <c r="K43" s="2">
        <v>370.56817626953125</v>
      </c>
      <c r="L43" s="2">
        <v>0.32869154214859009</v>
      </c>
      <c r="M43" s="7">
        <v>121.80261993408203</v>
      </c>
    </row>
    <row r="44" spans="1:13" x14ac:dyDescent="0.25">
      <c r="A44" t="s">
        <v>33</v>
      </c>
      <c r="B44" s="4">
        <v>3</v>
      </c>
      <c r="C44" s="3">
        <v>12</v>
      </c>
      <c r="D44" s="3">
        <v>34</v>
      </c>
      <c r="E44" s="3">
        <v>34</v>
      </c>
      <c r="F44" s="3">
        <v>560.5</v>
      </c>
      <c r="G44" s="3">
        <v>568.35296630859375</v>
      </c>
      <c r="H44" s="3">
        <v>0.39439871907234192</v>
      </c>
      <c r="I44" s="3">
        <v>224.15766906738281</v>
      </c>
      <c r="J44" s="3">
        <v>38.442722320556641</v>
      </c>
      <c r="K44" s="3">
        <v>550.70001220703125</v>
      </c>
      <c r="L44" s="3">
        <v>0.28964847326278687</v>
      </c>
      <c r="M44" s="6">
        <v>159.50941467285156</v>
      </c>
    </row>
    <row r="45" spans="1:13" x14ac:dyDescent="0.25">
      <c r="A45" t="s">
        <v>34</v>
      </c>
      <c r="B45" s="5">
        <v>4</v>
      </c>
      <c r="C45" s="2">
        <v>12</v>
      </c>
      <c r="D45" s="2">
        <v>34</v>
      </c>
      <c r="E45" s="2">
        <v>50</v>
      </c>
      <c r="F45" s="2">
        <v>202</v>
      </c>
      <c r="G45" s="2">
        <v>289.05999755859375</v>
      </c>
      <c r="H45" s="2">
        <v>1.0109347105026245</v>
      </c>
      <c r="I45" s="2">
        <v>292.22079467773437</v>
      </c>
      <c r="J45" s="2">
        <v>41.326263427734375</v>
      </c>
      <c r="K45" s="2">
        <v>243.56817626953125</v>
      </c>
      <c r="L45" s="2">
        <v>0.53642481565475464</v>
      </c>
      <c r="M45" s="7">
        <v>130.65602111816406</v>
      </c>
    </row>
    <row r="46" spans="1:13" x14ac:dyDescent="0.25">
      <c r="A46" t="s">
        <v>35</v>
      </c>
      <c r="B46" s="4">
        <v>5</v>
      </c>
      <c r="C46" s="3">
        <v>12</v>
      </c>
      <c r="D46" s="3">
        <v>34</v>
      </c>
      <c r="E46" s="3">
        <v>50</v>
      </c>
      <c r="F46" s="3">
        <v>210.5</v>
      </c>
      <c r="G46" s="3">
        <v>268.45999145507812</v>
      </c>
      <c r="H46" s="3">
        <v>0.61311829090118408</v>
      </c>
      <c r="I46" s="3">
        <v>164.59774780273437</v>
      </c>
      <c r="J46" s="3">
        <v>23.27763557434082</v>
      </c>
      <c r="K46" s="3">
        <v>250.22727966308594</v>
      </c>
      <c r="L46" s="3">
        <v>0.447255939245224</v>
      </c>
      <c r="M46" s="6">
        <v>111.91563415527344</v>
      </c>
    </row>
    <row r="47" spans="1:13" x14ac:dyDescent="0.25">
      <c r="A47" t="s">
        <v>36</v>
      </c>
      <c r="B47" s="5">
        <v>6</v>
      </c>
      <c r="C47" s="2">
        <v>12</v>
      </c>
      <c r="D47" s="2">
        <v>34</v>
      </c>
      <c r="E47" s="2">
        <v>39</v>
      </c>
      <c r="F47" s="2">
        <v>268</v>
      </c>
      <c r="G47" s="2">
        <v>285.974365234375</v>
      </c>
      <c r="H47" s="2">
        <v>0.54476118087768555</v>
      </c>
      <c r="I47" s="2">
        <v>155.7877197265625</v>
      </c>
      <c r="J47" s="2">
        <v>24.946001052856445</v>
      </c>
      <c r="K47" s="2">
        <v>270.5428466796875</v>
      </c>
      <c r="L47" s="2">
        <v>0.37672370672225952</v>
      </c>
      <c r="M47" s="7">
        <v>101.91990661621094</v>
      </c>
    </row>
    <row r="48" spans="1:13" x14ac:dyDescent="0.25">
      <c r="A48" t="s">
        <v>37</v>
      </c>
      <c r="B48" s="4">
        <v>7</v>
      </c>
      <c r="C48" s="3">
        <v>12</v>
      </c>
      <c r="D48" s="3">
        <v>34</v>
      </c>
      <c r="E48" s="3">
        <v>50</v>
      </c>
      <c r="F48" s="3">
        <v>263.5</v>
      </c>
      <c r="G48" s="3">
        <v>701.719970703125</v>
      </c>
      <c r="H48" s="3">
        <v>2.6636748313903809</v>
      </c>
      <c r="I48" s="3">
        <v>1869.1539306640625</v>
      </c>
      <c r="J48" s="3">
        <v>264.33828735351562</v>
      </c>
      <c r="K48" s="3">
        <v>334.70455932617188</v>
      </c>
      <c r="L48" s="3">
        <v>0.62376278638839722</v>
      </c>
      <c r="M48" s="6">
        <v>208.77622985839844</v>
      </c>
    </row>
    <row r="49" spans="1:17" x14ac:dyDescent="0.25">
      <c r="A49" t="s">
        <v>38</v>
      </c>
      <c r="B49" s="5">
        <v>8</v>
      </c>
      <c r="C49" s="2">
        <v>12</v>
      </c>
      <c r="D49" s="2">
        <v>34</v>
      </c>
      <c r="E49" s="2">
        <v>50</v>
      </c>
      <c r="F49" s="2">
        <v>168</v>
      </c>
      <c r="G49" s="2">
        <v>181.6199951171875</v>
      </c>
      <c r="H49" s="2">
        <v>0.44311970472335815</v>
      </c>
      <c r="I49" s="2">
        <v>80.479400634765625</v>
      </c>
      <c r="J49" s="2">
        <v>11.381505966186523</v>
      </c>
      <c r="K49" s="2">
        <v>179.77272033691406</v>
      </c>
      <c r="L49" s="2">
        <v>0.35682648420333862</v>
      </c>
      <c r="M49" s="7">
        <v>64.147674560546875</v>
      </c>
    </row>
    <row r="52" spans="1:17" x14ac:dyDescent="0.25">
      <c r="A52" t="s">
        <v>58</v>
      </c>
      <c r="B52" s="8" t="s">
        <v>59</v>
      </c>
      <c r="C52" s="19" t="s">
        <v>60</v>
      </c>
      <c r="D52" s="19"/>
      <c r="E52" s="19"/>
      <c r="F52" s="19" t="s">
        <v>61</v>
      </c>
      <c r="G52" s="19"/>
      <c r="H52" s="19"/>
      <c r="J52" t="s">
        <v>62</v>
      </c>
      <c r="K52" s="8" t="s">
        <v>59</v>
      </c>
      <c r="L52" s="19" t="s">
        <v>60</v>
      </c>
      <c r="M52" s="19"/>
      <c r="N52" s="19"/>
      <c r="O52" s="19" t="s">
        <v>61</v>
      </c>
      <c r="P52" s="19"/>
      <c r="Q52" s="19"/>
    </row>
    <row r="53" spans="1:17" x14ac:dyDescent="0.25">
      <c r="B53" s="9">
        <v>0</v>
      </c>
      <c r="C53" s="3">
        <f>K2</f>
        <v>208.54545593261719</v>
      </c>
      <c r="D53" s="3">
        <f>K10</f>
        <v>243.77272033691406</v>
      </c>
      <c r="E53" s="3">
        <f>K18</f>
        <v>219.97727966308594</v>
      </c>
      <c r="F53" s="3">
        <f>K26</f>
        <v>199.35000610351562</v>
      </c>
      <c r="G53" s="3">
        <f>K34</f>
        <v>171.09091186523438</v>
      </c>
      <c r="H53" s="3">
        <f>K42</f>
        <v>191.56666564941406</v>
      </c>
      <c r="K53" s="9">
        <v>0</v>
      </c>
      <c r="L53">
        <f>C53/$C$62</f>
        <v>0.93059734715886255</v>
      </c>
      <c r="M53">
        <f t="shared" ref="M53:N59" si="0">D53/$C$62</f>
        <v>1.0877928068043357</v>
      </c>
      <c r="N53">
        <f t="shared" si="0"/>
        <v>0.98160984603680179</v>
      </c>
      <c r="O53">
        <f>F53/$F$62</f>
        <v>1.0641315806814282</v>
      </c>
      <c r="P53">
        <f t="shared" ref="P53:Q59" si="1">G53/$F$62</f>
        <v>0.91328435871147939</v>
      </c>
      <c r="Q53">
        <f t="shared" si="1"/>
        <v>1.0225840606070924</v>
      </c>
    </row>
    <row r="54" spans="1:17" x14ac:dyDescent="0.25">
      <c r="B54" s="9">
        <v>0.25</v>
      </c>
      <c r="C54" s="3">
        <f t="shared" ref="C54:C59" si="2">K3</f>
        <v>924.90911865234375</v>
      </c>
      <c r="D54" s="3">
        <f t="shared" ref="D54:D59" si="3">K11</f>
        <v>1230.3870849609375</v>
      </c>
      <c r="E54" s="3">
        <f t="shared" ref="E54:E59" si="4">K19</f>
        <v>1097.20458984375</v>
      </c>
      <c r="F54" s="3">
        <f t="shared" ref="F54:F59" si="5">K27</f>
        <v>405.92855834960937</v>
      </c>
      <c r="G54" s="3">
        <f t="shared" ref="G54:G59" si="6">K35</f>
        <v>351.59091186523437</v>
      </c>
      <c r="H54" s="3">
        <f t="shared" ref="H54:H59" si="7">K43</f>
        <v>370.56817626953125</v>
      </c>
      <c r="K54" s="9">
        <v>0.25</v>
      </c>
      <c r="L54">
        <f t="shared" ref="L54:L59" si="8">C54/$C$62</f>
        <v>4.1272439542342179</v>
      </c>
      <c r="M54">
        <f t="shared" si="0"/>
        <v>5.4903855474709173</v>
      </c>
      <c r="N54">
        <f t="shared" si="0"/>
        <v>4.8960821324682007</v>
      </c>
      <c r="O54">
        <f t="shared" ref="O54:O59" si="9">F54/$F$62</f>
        <v>2.1668491859287951</v>
      </c>
      <c r="P54">
        <f t="shared" si="1"/>
        <v>1.876794488795245</v>
      </c>
      <c r="Q54">
        <f t="shared" si="1"/>
        <v>1.9780952449992233</v>
      </c>
    </row>
    <row r="55" spans="1:17" x14ac:dyDescent="0.25">
      <c r="B55" s="9">
        <v>1</v>
      </c>
      <c r="C55" s="3">
        <f t="shared" si="2"/>
        <v>563.18182373046875</v>
      </c>
      <c r="D55" s="3">
        <f t="shared" si="3"/>
        <v>707.71429443359375</v>
      </c>
      <c r="E55" s="3">
        <f t="shared" si="4"/>
        <v>667</v>
      </c>
      <c r="F55" s="3">
        <f t="shared" si="5"/>
        <v>443.47726440429687</v>
      </c>
      <c r="G55" s="3">
        <f t="shared" si="6"/>
        <v>305.75</v>
      </c>
      <c r="H55" s="3">
        <f t="shared" si="7"/>
        <v>550.70001220703125</v>
      </c>
      <c r="K55" s="9">
        <v>1</v>
      </c>
      <c r="L55">
        <f t="shared" si="8"/>
        <v>2.5130996443336753</v>
      </c>
      <c r="M55">
        <f t="shared" si="0"/>
        <v>3.1580503252926633</v>
      </c>
      <c r="N55">
        <f t="shared" si="0"/>
        <v>2.9763699610674688</v>
      </c>
      <c r="O55">
        <f t="shared" si="9"/>
        <v>2.3672844139356042</v>
      </c>
      <c r="P55">
        <f t="shared" si="1"/>
        <v>1.6320954142554644</v>
      </c>
      <c r="Q55">
        <f t="shared" si="1"/>
        <v>2.9396401130123433</v>
      </c>
    </row>
    <row r="56" spans="1:17" x14ac:dyDescent="0.25">
      <c r="B56" s="9">
        <v>4</v>
      </c>
      <c r="C56" s="3">
        <f t="shared" si="2"/>
        <v>362.15908813476562</v>
      </c>
      <c r="D56" s="3">
        <f t="shared" si="3"/>
        <v>290.5555419921875</v>
      </c>
      <c r="E56" s="3">
        <f t="shared" si="4"/>
        <v>265.0625</v>
      </c>
      <c r="F56" s="3">
        <f t="shared" si="5"/>
        <v>276.6363525390625</v>
      </c>
      <c r="G56" s="3">
        <f t="shared" si="6"/>
        <v>301.3636474609375</v>
      </c>
      <c r="H56" s="3">
        <f t="shared" si="7"/>
        <v>243.56817626953125</v>
      </c>
      <c r="K56" s="9">
        <v>4</v>
      </c>
      <c r="L56">
        <f t="shared" si="8"/>
        <v>1.6160711110223422</v>
      </c>
      <c r="M56">
        <f t="shared" si="0"/>
        <v>1.2965529043586572</v>
      </c>
      <c r="N56">
        <f t="shared" si="0"/>
        <v>1.1827946968597389</v>
      </c>
      <c r="O56">
        <f t="shared" si="9"/>
        <v>1.4766865818327453</v>
      </c>
      <c r="P56">
        <f t="shared" si="1"/>
        <v>1.6086810369396451</v>
      </c>
      <c r="Q56">
        <f t="shared" si="1"/>
        <v>1.3001684498710337</v>
      </c>
    </row>
    <row r="57" spans="1:17" x14ac:dyDescent="0.25">
      <c r="B57" s="9">
        <v>8</v>
      </c>
      <c r="C57" s="3">
        <f t="shared" si="2"/>
        <v>288.15908813476562</v>
      </c>
      <c r="D57" s="3">
        <f t="shared" si="3"/>
        <v>285.67742919921875</v>
      </c>
      <c r="E57" s="3">
        <f t="shared" si="4"/>
        <v>240.55000305175781</v>
      </c>
      <c r="F57" s="3">
        <f t="shared" si="5"/>
        <v>320.47369384765625</v>
      </c>
      <c r="G57" s="3">
        <f t="shared" si="6"/>
        <v>337</v>
      </c>
      <c r="H57" s="3">
        <f t="shared" si="7"/>
        <v>250.22727966308594</v>
      </c>
      <c r="K57" s="9">
        <v>8</v>
      </c>
      <c r="L57">
        <f t="shared" si="8"/>
        <v>1.2858591513237025</v>
      </c>
      <c r="M57">
        <f t="shared" si="0"/>
        <v>1.2747851856424786</v>
      </c>
      <c r="N57">
        <f t="shared" si="0"/>
        <v>1.0734119988274962</v>
      </c>
      <c r="O57">
        <f t="shared" si="9"/>
        <v>1.7106905841971198</v>
      </c>
      <c r="P57">
        <f t="shared" si="1"/>
        <v>1.7989081099070858</v>
      </c>
      <c r="Q57">
        <f t="shared" si="1"/>
        <v>1.3357147854774887</v>
      </c>
    </row>
    <row r="58" spans="1:17" x14ac:dyDescent="0.25">
      <c r="B58" s="9">
        <v>16</v>
      </c>
      <c r="C58" s="3">
        <f t="shared" si="2"/>
        <v>278.15908813476562</v>
      </c>
      <c r="D58" s="3">
        <f t="shared" si="3"/>
        <v>261.93023681640625</v>
      </c>
      <c r="E58" s="3">
        <f t="shared" si="4"/>
        <v>336.0238037109375</v>
      </c>
      <c r="F58" s="3">
        <f t="shared" si="5"/>
        <v>277.75</v>
      </c>
      <c r="G58" s="3">
        <f t="shared" si="6"/>
        <v>325</v>
      </c>
      <c r="H58" s="3">
        <f t="shared" si="7"/>
        <v>270.5428466796875</v>
      </c>
      <c r="K58" s="9">
        <v>16</v>
      </c>
      <c r="L58">
        <f t="shared" si="8"/>
        <v>1.2412359135265891</v>
      </c>
      <c r="M58">
        <f t="shared" si="0"/>
        <v>1.1688175243712742</v>
      </c>
      <c r="N58">
        <f t="shared" si="0"/>
        <v>1.4994470098483745</v>
      </c>
      <c r="O58">
        <f t="shared" si="9"/>
        <v>1.4826312389516116</v>
      </c>
      <c r="P58">
        <f t="shared" si="1"/>
        <v>1.7348520347768632</v>
      </c>
      <c r="Q58">
        <f t="shared" si="1"/>
        <v>1.444159409404864</v>
      </c>
    </row>
    <row r="59" spans="1:17" x14ac:dyDescent="0.25">
      <c r="B59" s="9">
        <v>24</v>
      </c>
      <c r="C59" s="3">
        <f t="shared" si="2"/>
        <v>258.75</v>
      </c>
      <c r="D59" s="3">
        <f t="shared" si="3"/>
        <v>325.1136474609375</v>
      </c>
      <c r="E59" s="3">
        <f t="shared" si="4"/>
        <v>319.52273559570312</v>
      </c>
      <c r="F59" s="3">
        <f t="shared" si="5"/>
        <v>312.86111450195312</v>
      </c>
      <c r="G59" s="3">
        <f t="shared" si="6"/>
        <v>318.14285278320313</v>
      </c>
      <c r="H59" s="3">
        <f t="shared" si="7"/>
        <v>334.70455932617188</v>
      </c>
      <c r="K59" s="9">
        <v>24</v>
      </c>
      <c r="L59">
        <f t="shared" si="8"/>
        <v>1.1546262780003111</v>
      </c>
      <c r="M59">
        <f t="shared" si="0"/>
        <v>1.450762360173633</v>
      </c>
      <c r="N59">
        <f t="shared" si="0"/>
        <v>1.4258139012071274</v>
      </c>
      <c r="O59">
        <f t="shared" si="9"/>
        <v>1.6700545879885247</v>
      </c>
      <c r="P59">
        <f t="shared" si="1"/>
        <v>1.6982485400020184</v>
      </c>
      <c r="Q59">
        <f t="shared" si="1"/>
        <v>1.7866550332187772</v>
      </c>
    </row>
    <row r="61" spans="1:17" x14ac:dyDescent="0.25">
      <c r="C61" s="19" t="s">
        <v>60</v>
      </c>
      <c r="D61" s="19"/>
      <c r="E61" s="19"/>
      <c r="F61" s="19" t="s">
        <v>61</v>
      </c>
      <c r="G61" s="19"/>
      <c r="H61" s="19"/>
      <c r="J61" t="s">
        <v>63</v>
      </c>
      <c r="K61" s="8" t="s">
        <v>59</v>
      </c>
      <c r="L61" s="19" t="s">
        <v>60</v>
      </c>
      <c r="M61" s="19"/>
      <c r="N61" s="19"/>
      <c r="O61" s="19" t="s">
        <v>61</v>
      </c>
      <c r="P61" s="19"/>
      <c r="Q61" s="19"/>
    </row>
    <row r="62" spans="1:17" x14ac:dyDescent="0.25">
      <c r="A62" t="s">
        <v>64</v>
      </c>
      <c r="C62">
        <f>AVERAGE(C53:E53)</f>
        <v>224.09848531087241</v>
      </c>
      <c r="F62">
        <f>AVERAGE(F53:H53)</f>
        <v>187.33586120605469</v>
      </c>
      <c r="K62" s="9">
        <v>0</v>
      </c>
      <c r="L62">
        <f>C53/MAX($C$53:$C$59)</f>
        <v>0.22547670006376655</v>
      </c>
      <c r="M62">
        <f>D53/MAX(D$53:D$59)</f>
        <v>0.19812685236748351</v>
      </c>
      <c r="N62">
        <f>E53/MAX(E$53:E$59)</f>
        <v>0.20048884383031274</v>
      </c>
      <c r="O62">
        <f t="shared" ref="O62:Q68" si="10">F53/MAX(F$53:F$59)</f>
        <v>0.44951572967622938</v>
      </c>
      <c r="P62">
        <f t="shared" si="10"/>
        <v>0.48661926714082393</v>
      </c>
      <c r="Q62">
        <f t="shared" si="10"/>
        <v>0.34786028945537067</v>
      </c>
    </row>
    <row r="63" spans="1:17" x14ac:dyDescent="0.25">
      <c r="K63" s="9">
        <v>0.25</v>
      </c>
      <c r="L63">
        <f t="shared" ref="L63:L68" si="11">C54/MAX($C$53:$C$59)</f>
        <v>1</v>
      </c>
      <c r="M63">
        <f t="shared" ref="M63:N68" si="12">D54/MAX(D$53:D$59)</f>
        <v>1</v>
      </c>
      <c r="N63">
        <f t="shared" si="12"/>
        <v>1</v>
      </c>
      <c r="O63">
        <f t="shared" si="10"/>
        <v>0.91533115884728611</v>
      </c>
      <c r="P63">
        <f t="shared" si="10"/>
        <v>1</v>
      </c>
      <c r="Q63">
        <f t="shared" si="10"/>
        <v>0.6729038824321274</v>
      </c>
    </row>
    <row r="64" spans="1:17" x14ac:dyDescent="0.25">
      <c r="A64" t="s">
        <v>92</v>
      </c>
      <c r="C64" s="15">
        <f>STDEV(C53:E53)/ AVERAGE(C53:E53)</f>
        <v>8.0195083735728381E-2</v>
      </c>
      <c r="F64" s="15">
        <f>STDEV(F53:H53)/ AVERAGE(F53:H53)</f>
        <v>7.7918232392305747E-2</v>
      </c>
      <c r="K64" s="9">
        <v>1</v>
      </c>
      <c r="L64">
        <f t="shared" si="11"/>
        <v>0.60890503982819788</v>
      </c>
      <c r="M64">
        <f t="shared" si="12"/>
        <v>0.57519645897133453</v>
      </c>
      <c r="N64">
        <f t="shared" si="12"/>
        <v>0.6079085032764816</v>
      </c>
      <c r="O64">
        <f t="shared" si="10"/>
        <v>1</v>
      </c>
      <c r="P64">
        <f t="shared" si="10"/>
        <v>0.86961860981547412</v>
      </c>
      <c r="Q64">
        <f t="shared" si="10"/>
        <v>1</v>
      </c>
    </row>
    <row r="65" spans="1:17" x14ac:dyDescent="0.25">
      <c r="C65" s="15">
        <f t="shared" ref="C65:C70" si="13">STDEV(C54:E54)/ AVERAGE(C54:E54)</f>
        <v>0.14126583380339661</v>
      </c>
      <c r="F65" s="15">
        <f t="shared" ref="F65:F70" si="14">STDEV(F54:H54)/ AVERAGE(F54:H54)</f>
        <v>7.3338410831242151E-2</v>
      </c>
      <c r="K65" s="9">
        <v>4</v>
      </c>
      <c r="L65">
        <f t="shared" si="11"/>
        <v>0.39156180951319447</v>
      </c>
      <c r="M65">
        <f t="shared" si="12"/>
        <v>0.23614970080851597</v>
      </c>
      <c r="N65">
        <f t="shared" si="12"/>
        <v>0.24157983155880422</v>
      </c>
      <c r="O65">
        <f t="shared" si="10"/>
        <v>0.62378925537627217</v>
      </c>
      <c r="P65">
        <f t="shared" si="10"/>
        <v>0.85714288194244026</v>
      </c>
      <c r="Q65">
        <f t="shared" si="10"/>
        <v>0.4422883073733504</v>
      </c>
    </row>
    <row r="66" spans="1:17" x14ac:dyDescent="0.25">
      <c r="C66" s="15">
        <f t="shared" si="13"/>
        <v>0.11537281538237065</v>
      </c>
      <c r="F66" s="15">
        <f t="shared" si="14"/>
        <v>0.28338008620232197</v>
      </c>
      <c r="K66" s="9">
        <v>8</v>
      </c>
      <c r="L66">
        <f t="shared" si="11"/>
        <v>0.31155394873242598</v>
      </c>
      <c r="M66">
        <f t="shared" si="12"/>
        <v>0.23218500315149884</v>
      </c>
      <c r="N66">
        <f t="shared" si="12"/>
        <v>0.21923896899302425</v>
      </c>
      <c r="O66">
        <f t="shared" si="10"/>
        <v>0.72263838435581174</v>
      </c>
      <c r="P66">
        <f t="shared" si="10"/>
        <v>0.95850031564289384</v>
      </c>
      <c r="Q66">
        <f t="shared" si="10"/>
        <v>0.45438037791256669</v>
      </c>
    </row>
    <row r="67" spans="1:17" x14ac:dyDescent="0.25">
      <c r="C67" s="15">
        <f t="shared" si="13"/>
        <v>0.16454984403302228</v>
      </c>
      <c r="F67" s="15">
        <f t="shared" si="14"/>
        <v>0.10588727994493422</v>
      </c>
      <c r="K67" s="9">
        <v>16</v>
      </c>
      <c r="L67">
        <f t="shared" si="11"/>
        <v>0.30074207565394379</v>
      </c>
      <c r="M67">
        <f t="shared" si="12"/>
        <v>0.21288441663439767</v>
      </c>
      <c r="N67">
        <f t="shared" si="12"/>
        <v>0.30625446413671104</v>
      </c>
      <c r="O67">
        <f t="shared" si="10"/>
        <v>0.62630042686199283</v>
      </c>
      <c r="P67">
        <f t="shared" si="10"/>
        <v>0.92436974060516464</v>
      </c>
      <c r="Q67">
        <f t="shared" si="10"/>
        <v>0.49127082019743823</v>
      </c>
    </row>
    <row r="68" spans="1:17" x14ac:dyDescent="0.25">
      <c r="C68" s="15">
        <f t="shared" si="13"/>
        <v>9.8722652449183421E-2</v>
      </c>
      <c r="F68" s="15">
        <f t="shared" si="14"/>
        <v>0.15227882390368352</v>
      </c>
      <c r="K68" s="9">
        <v>24</v>
      </c>
      <c r="L68">
        <f t="shared" si="11"/>
        <v>0.27975721590572766</v>
      </c>
      <c r="M68">
        <f t="shared" si="12"/>
        <v>0.26423688238832516</v>
      </c>
      <c r="N68">
        <f t="shared" si="12"/>
        <v>0.29121527430103578</v>
      </c>
      <c r="O68">
        <f t="shared" si="10"/>
        <v>0.70547272569250064</v>
      </c>
      <c r="P68">
        <f t="shared" si="10"/>
        <v>0.9048665424695278</v>
      </c>
      <c r="Q68">
        <f t="shared" si="10"/>
        <v>0.60778019231338309</v>
      </c>
    </row>
    <row r="69" spans="1:17" x14ac:dyDescent="0.25">
      <c r="C69" s="15">
        <f t="shared" si="13"/>
        <v>0.13336543984918584</v>
      </c>
      <c r="F69" s="15">
        <f t="shared" si="14"/>
        <v>0.10161761116802427</v>
      </c>
    </row>
    <row r="70" spans="1:17" x14ac:dyDescent="0.25">
      <c r="C70" s="15">
        <f t="shared" si="13"/>
        <v>0.12223148888985808</v>
      </c>
      <c r="F70" s="15">
        <f t="shared" si="14"/>
        <v>3.5404486557344607E-2</v>
      </c>
      <c r="J70" t="s">
        <v>65</v>
      </c>
      <c r="K70" s="16" t="s">
        <v>59</v>
      </c>
      <c r="L70" s="19" t="s">
        <v>60</v>
      </c>
      <c r="M70" s="19"/>
      <c r="N70" s="19"/>
      <c r="O70" s="19" t="s">
        <v>61</v>
      </c>
      <c r="P70" s="19"/>
      <c r="Q70" s="19"/>
    </row>
    <row r="71" spans="1:17" x14ac:dyDescent="0.25">
      <c r="C71" s="15"/>
      <c r="K71" s="9">
        <v>0</v>
      </c>
      <c r="L71">
        <f>C53/$C$80</f>
        <v>0.19235548506442413</v>
      </c>
      <c r="M71">
        <f t="shared" ref="M71:Q77" si="15">D53/$C$80</f>
        <v>0.22484795775666383</v>
      </c>
      <c r="N71">
        <f t="shared" si="15"/>
        <v>0.20289982413434765</v>
      </c>
      <c r="O71">
        <f t="shared" si="15"/>
        <v>0.18387390389377556</v>
      </c>
      <c r="P71">
        <f t="shared" si="15"/>
        <v>0.15780864269986963</v>
      </c>
      <c r="Q71">
        <f t="shared" si="15"/>
        <v>0.17669480607179275</v>
      </c>
    </row>
    <row r="72" spans="1:17" x14ac:dyDescent="0.25">
      <c r="A72" t="s">
        <v>94</v>
      </c>
      <c r="C72" s="17">
        <f>AVERAGE(C53:E53)</f>
        <v>224.09848531087241</v>
      </c>
      <c r="F72" s="17">
        <f>AVERAGE(F53:H53)</f>
        <v>187.33586120605469</v>
      </c>
      <c r="K72" s="9">
        <v>0.25</v>
      </c>
      <c r="L72">
        <f t="shared" ref="L72:L77" si="16">C54/$C$80</f>
        <v>0.85310581984756961</v>
      </c>
      <c r="M72">
        <f t="shared" si="15"/>
        <v>1.1348686716105412</v>
      </c>
      <c r="N72">
        <f t="shared" si="15"/>
        <v>1.0120255085418892</v>
      </c>
      <c r="O72">
        <f t="shared" si="15"/>
        <v>0.37441518154234271</v>
      </c>
      <c r="P72">
        <f t="shared" si="15"/>
        <v>0.32429591953292103</v>
      </c>
      <c r="Q72">
        <f t="shared" si="15"/>
        <v>0.34179992547426274</v>
      </c>
    </row>
    <row r="73" spans="1:17" x14ac:dyDescent="0.25">
      <c r="C73" s="17">
        <f t="shared" ref="C73:C78" si="17">AVERAGE(C54:E54)</f>
        <v>1084.1669311523437</v>
      </c>
      <c r="F73" s="17">
        <f t="shared" ref="F73:F78" si="18">AVERAGE(F54:H54)</f>
        <v>376.02921549479169</v>
      </c>
      <c r="K73" s="9">
        <v>1</v>
      </c>
      <c r="L73">
        <f t="shared" si="16"/>
        <v>0.51946043321195179</v>
      </c>
      <c r="M73">
        <f t="shared" si="15"/>
        <v>0.65277244130788559</v>
      </c>
      <c r="N73">
        <f t="shared" si="15"/>
        <v>0.61521891217531999</v>
      </c>
      <c r="O73">
        <f t="shared" si="15"/>
        <v>0.40904887583403043</v>
      </c>
      <c r="P73">
        <f t="shared" si="15"/>
        <v>0.28201376671304962</v>
      </c>
      <c r="Q73">
        <f t="shared" si="15"/>
        <v>0.50794761985748904</v>
      </c>
    </row>
    <row r="74" spans="1:17" x14ac:dyDescent="0.25">
      <c r="C74" s="17">
        <f t="shared" si="17"/>
        <v>645.96537272135413</v>
      </c>
      <c r="F74" s="17">
        <f t="shared" si="18"/>
        <v>433.30909220377606</v>
      </c>
      <c r="K74" s="9">
        <v>4</v>
      </c>
      <c r="L74">
        <f t="shared" si="16"/>
        <v>0.33404365852575169</v>
      </c>
      <c r="M74">
        <f t="shared" si="15"/>
        <v>0.26799889725778725</v>
      </c>
      <c r="N74">
        <f t="shared" si="15"/>
        <v>0.24448495188676275</v>
      </c>
      <c r="O74">
        <f t="shared" si="15"/>
        <v>0.25516029366901105</v>
      </c>
      <c r="P74">
        <f t="shared" si="15"/>
        <v>0.27796793907062162</v>
      </c>
      <c r="Q74">
        <f t="shared" si="15"/>
        <v>0.22465929302109086</v>
      </c>
    </row>
    <row r="75" spans="1:17" x14ac:dyDescent="0.25">
      <c r="C75" s="17">
        <f t="shared" si="17"/>
        <v>305.92571004231769</v>
      </c>
      <c r="F75" s="17">
        <f t="shared" si="18"/>
        <v>273.85605875651044</v>
      </c>
      <c r="K75" s="9">
        <v>8</v>
      </c>
      <c r="L75">
        <f t="shared" si="16"/>
        <v>0.26578848686012396</v>
      </c>
      <c r="M75">
        <f t="shared" si="15"/>
        <v>0.26349948609443086</v>
      </c>
      <c r="N75">
        <f t="shared" si="15"/>
        <v>0.22187542908736485</v>
      </c>
      <c r="O75">
        <f t="shared" si="15"/>
        <v>0.29559441875526482</v>
      </c>
      <c r="P75">
        <f t="shared" si="15"/>
        <v>0.31083774123400726</v>
      </c>
      <c r="Q75">
        <f t="shared" si="15"/>
        <v>0.23080143147063464</v>
      </c>
    </row>
    <row r="76" spans="1:17" x14ac:dyDescent="0.25">
      <c r="C76" s="17">
        <f t="shared" si="17"/>
        <v>271.46217346191406</v>
      </c>
      <c r="F76" s="17">
        <f t="shared" si="18"/>
        <v>302.56699117024738</v>
      </c>
      <c r="K76" s="9">
        <v>16</v>
      </c>
      <c r="L76">
        <f t="shared" si="16"/>
        <v>0.25656481501341749</v>
      </c>
      <c r="M76">
        <f t="shared" si="15"/>
        <v>0.2415958551124639</v>
      </c>
      <c r="N76">
        <f t="shared" si="15"/>
        <v>0.30993732981117877</v>
      </c>
      <c r="O76">
        <f t="shared" si="15"/>
        <v>0.25618748554227155</v>
      </c>
      <c r="P76">
        <f t="shared" si="15"/>
        <v>0.29976933501795955</v>
      </c>
      <c r="Q76">
        <f t="shared" si="15"/>
        <v>0.24953984382472524</v>
      </c>
    </row>
    <row r="77" spans="1:17" x14ac:dyDescent="0.25">
      <c r="C77" s="17">
        <f t="shared" si="17"/>
        <v>292.03770955403644</v>
      </c>
      <c r="F77" s="17">
        <f t="shared" si="18"/>
        <v>291.09761555989581</v>
      </c>
      <c r="K77" s="9">
        <v>24</v>
      </c>
      <c r="L77">
        <f t="shared" si="16"/>
        <v>0.23866250903352931</v>
      </c>
      <c r="M77">
        <f t="shared" si="15"/>
        <v>0.2998741597065494</v>
      </c>
      <c r="N77">
        <f t="shared" si="15"/>
        <v>0.29471728606967151</v>
      </c>
      <c r="O77">
        <f t="shared" si="15"/>
        <v>0.28857282537608669</v>
      </c>
      <c r="P77">
        <f t="shared" si="15"/>
        <v>0.29344452744473043</v>
      </c>
      <c r="Q77">
        <f t="shared" si="15"/>
        <v>0.30872050208210994</v>
      </c>
    </row>
    <row r="78" spans="1:17" x14ac:dyDescent="0.25">
      <c r="C78" s="17">
        <f t="shared" si="17"/>
        <v>301.12879435221356</v>
      </c>
      <c r="F78" s="17">
        <f t="shared" si="18"/>
        <v>321.90284220377606</v>
      </c>
    </row>
    <row r="79" spans="1:17" x14ac:dyDescent="0.25">
      <c r="C79" s="17"/>
    </row>
    <row r="80" spans="1:17" x14ac:dyDescent="0.25">
      <c r="A80" t="s">
        <v>95</v>
      </c>
      <c r="C80" s="18">
        <f>MAX(C72:F78)</f>
        <v>1084.1669311523437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topLeftCell="A52" workbookViewId="0">
      <selection activeCell="L71" sqref="L71:Q77"/>
    </sheetView>
  </sheetViews>
  <sheetFormatPr defaultRowHeight="15" x14ac:dyDescent="0.25"/>
  <cols>
    <col min="1" max="1" width="14.140625" customWidth="1"/>
  </cols>
  <sheetData>
    <row r="1" spans="1:13" x14ac:dyDescent="0.25"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25">
      <c r="A2" t="s">
        <v>71</v>
      </c>
      <c r="B2" s="4">
        <v>1</v>
      </c>
      <c r="C2" s="3">
        <v>7</v>
      </c>
      <c r="D2" s="3">
        <v>75</v>
      </c>
      <c r="E2" s="3">
        <v>88</v>
      </c>
      <c r="F2" s="3">
        <v>11557.5</v>
      </c>
      <c r="G2" s="3">
        <v>11842.88671875</v>
      </c>
      <c r="H2" s="3">
        <v>0.19028094410896301</v>
      </c>
      <c r="I2" s="3">
        <v>2253.4755859375</v>
      </c>
      <c r="J2" s="3">
        <v>240.22129821777344</v>
      </c>
      <c r="K2" s="3">
        <v>11810.650390625</v>
      </c>
      <c r="L2" s="3">
        <v>0.14929226040840149</v>
      </c>
      <c r="M2" s="6">
        <v>1763.2386474609375</v>
      </c>
    </row>
    <row r="3" spans="1:13" x14ac:dyDescent="0.25">
      <c r="A3" t="s">
        <v>74</v>
      </c>
      <c r="B3" s="5">
        <v>2</v>
      </c>
      <c r="C3" s="2">
        <v>7</v>
      </c>
      <c r="D3" s="2">
        <v>75</v>
      </c>
      <c r="E3" s="2">
        <v>128</v>
      </c>
      <c r="F3" s="2">
        <v>11065.5</v>
      </c>
      <c r="G3" s="2">
        <v>11337.734375</v>
      </c>
      <c r="H3" s="2">
        <v>0.27778765559196472</v>
      </c>
      <c r="I3" s="2">
        <v>3149.482666015625</v>
      </c>
      <c r="J3" s="2">
        <v>278.3775634765625</v>
      </c>
      <c r="K3" s="2">
        <v>11060.6806640625</v>
      </c>
      <c r="L3" s="2">
        <v>0.16419114172458649</v>
      </c>
      <c r="M3" s="7">
        <v>1816.06591796875</v>
      </c>
    </row>
    <row r="4" spans="1:13" x14ac:dyDescent="0.25">
      <c r="A4" t="s">
        <v>77</v>
      </c>
      <c r="B4" s="4">
        <v>3</v>
      </c>
      <c r="C4" s="3">
        <v>7</v>
      </c>
      <c r="D4" s="3">
        <v>75</v>
      </c>
      <c r="E4" s="3">
        <v>102</v>
      </c>
      <c r="F4" s="3">
        <v>9301.5</v>
      </c>
      <c r="G4" s="3">
        <v>9396.59765625</v>
      </c>
      <c r="H4" s="3">
        <v>0.22033205628395081</v>
      </c>
      <c r="I4" s="3">
        <v>2070.371826171875</v>
      </c>
      <c r="J4" s="3">
        <v>204.99736022949219</v>
      </c>
      <c r="K4" s="3">
        <v>9393.7822265625</v>
      </c>
      <c r="L4" s="3">
        <v>0.15808591246604919</v>
      </c>
      <c r="M4" s="6">
        <v>1485.0247802734375</v>
      </c>
    </row>
    <row r="5" spans="1:13" x14ac:dyDescent="0.25">
      <c r="A5" t="s">
        <v>80</v>
      </c>
      <c r="B5" s="5">
        <v>4</v>
      </c>
      <c r="C5" s="2">
        <v>7</v>
      </c>
      <c r="D5" s="2">
        <v>75</v>
      </c>
      <c r="E5" s="2">
        <v>88</v>
      </c>
      <c r="F5" s="2">
        <v>12774.5</v>
      </c>
      <c r="G5" s="2">
        <v>12868.7958984375</v>
      </c>
      <c r="H5" s="2">
        <v>0.24470029771327972</v>
      </c>
      <c r="I5" s="2">
        <v>3148.998046875</v>
      </c>
      <c r="J5" s="2">
        <v>335.684326171875</v>
      </c>
      <c r="K5" s="2">
        <v>12736.0498046875</v>
      </c>
      <c r="L5" s="2">
        <v>0.15006710588932037</v>
      </c>
      <c r="M5" s="7">
        <v>1911.2620849609375</v>
      </c>
    </row>
    <row r="6" spans="1:13" x14ac:dyDescent="0.25">
      <c r="A6" t="s">
        <v>83</v>
      </c>
      <c r="B6" s="4">
        <v>5</v>
      </c>
      <c r="C6" s="3">
        <v>7</v>
      </c>
      <c r="D6" s="3">
        <v>75</v>
      </c>
      <c r="E6" s="3">
        <v>96</v>
      </c>
      <c r="F6" s="3">
        <v>9481</v>
      </c>
      <c r="G6" s="3">
        <v>9791.6767578125</v>
      </c>
      <c r="H6" s="3">
        <v>0.27876603603363037</v>
      </c>
      <c r="I6" s="3">
        <v>2729.5869140625</v>
      </c>
      <c r="J6" s="3">
        <v>278.58731079101562</v>
      </c>
      <c r="K6" s="3">
        <v>9669.3486328125</v>
      </c>
      <c r="L6" s="3">
        <v>0.17382137477397919</v>
      </c>
      <c r="M6" s="6">
        <v>1680.739501953125</v>
      </c>
    </row>
    <row r="7" spans="1:13" x14ac:dyDescent="0.25">
      <c r="A7" t="s">
        <v>86</v>
      </c>
      <c r="B7" s="5">
        <v>6</v>
      </c>
      <c r="C7" s="2">
        <v>7</v>
      </c>
      <c r="D7" s="2">
        <v>75</v>
      </c>
      <c r="E7" s="2">
        <v>65</v>
      </c>
      <c r="F7" s="2">
        <v>11836</v>
      </c>
      <c r="G7" s="2">
        <v>12115.984375</v>
      </c>
      <c r="H7" s="2">
        <v>0.27060475945472717</v>
      </c>
      <c r="I7" s="2">
        <v>3278.64306640625</v>
      </c>
      <c r="J7" s="2">
        <v>406.66561889648437</v>
      </c>
      <c r="K7" s="2">
        <v>12028.7626953125</v>
      </c>
      <c r="L7" s="2">
        <v>0.19415321946144104</v>
      </c>
      <c r="M7" s="7">
        <v>2335.423095703125</v>
      </c>
    </row>
    <row r="8" spans="1:13" x14ac:dyDescent="0.25">
      <c r="A8" t="s">
        <v>89</v>
      </c>
      <c r="B8" s="4">
        <v>7</v>
      </c>
      <c r="C8" s="3">
        <v>7</v>
      </c>
      <c r="D8" s="3">
        <v>75</v>
      </c>
      <c r="E8" s="3">
        <v>143</v>
      </c>
      <c r="F8" s="3">
        <v>6234</v>
      </c>
      <c r="G8" s="3">
        <v>6472.54541015625</v>
      </c>
      <c r="H8" s="3">
        <v>0.28246140480041504</v>
      </c>
      <c r="I8" s="3">
        <v>1828.244384765625</v>
      </c>
      <c r="J8" s="3">
        <v>152.88548278808594</v>
      </c>
      <c r="K8" s="3">
        <v>6303.6279296875</v>
      </c>
      <c r="L8" s="3">
        <v>0.18691883981227875</v>
      </c>
      <c r="M8" s="6">
        <v>1178.266845703125</v>
      </c>
    </row>
    <row r="9" spans="1:13" x14ac:dyDescent="0.25">
      <c r="A9" t="s">
        <v>46</v>
      </c>
      <c r="B9" s="5">
        <v>8</v>
      </c>
      <c r="C9" s="2">
        <v>7</v>
      </c>
      <c r="D9" s="2">
        <v>75</v>
      </c>
      <c r="E9" s="2">
        <v>78</v>
      </c>
      <c r="F9" s="2">
        <v>293.5</v>
      </c>
      <c r="G9" s="2">
        <v>455.92306518554687</v>
      </c>
      <c r="H9" s="2">
        <v>2.181835412979126</v>
      </c>
      <c r="I9" s="2">
        <v>994.7491455078125</v>
      </c>
      <c r="J9" s="2">
        <v>112.63316345214844</v>
      </c>
      <c r="K9" s="2">
        <v>299.67141723632812</v>
      </c>
      <c r="L9" s="2">
        <v>0.38469207286834717</v>
      </c>
      <c r="M9" s="7">
        <v>115.28121948242187</v>
      </c>
    </row>
    <row r="10" spans="1:13" x14ac:dyDescent="0.25">
      <c r="A10" t="s">
        <v>72</v>
      </c>
      <c r="B10" s="4">
        <v>1</v>
      </c>
      <c r="C10" s="3">
        <v>8</v>
      </c>
      <c r="D10" s="3">
        <v>75</v>
      </c>
      <c r="E10" s="3">
        <v>118</v>
      </c>
      <c r="F10" s="3">
        <v>12912.5</v>
      </c>
      <c r="G10" s="3">
        <v>12484.974609375</v>
      </c>
      <c r="H10" s="3">
        <v>0.30676841735839844</v>
      </c>
      <c r="I10" s="3">
        <v>3829.995849609375</v>
      </c>
      <c r="J10" s="3">
        <v>352.57968139648437</v>
      </c>
      <c r="K10" s="3">
        <v>12738.376953125</v>
      </c>
      <c r="L10" s="3">
        <v>0.16623009741306305</v>
      </c>
      <c r="M10" s="6">
        <v>2117.501708984375</v>
      </c>
    </row>
    <row r="11" spans="1:13" x14ac:dyDescent="0.25">
      <c r="A11" t="s">
        <v>75</v>
      </c>
      <c r="B11" s="5">
        <v>2</v>
      </c>
      <c r="C11" s="2">
        <v>8</v>
      </c>
      <c r="D11" s="2">
        <v>75</v>
      </c>
      <c r="E11" s="2">
        <v>165</v>
      </c>
      <c r="F11" s="2">
        <v>12320</v>
      </c>
      <c r="G11" s="2">
        <v>12352.109375</v>
      </c>
      <c r="H11" s="2">
        <v>0.21237780153751373</v>
      </c>
      <c r="I11" s="2">
        <v>2623.313720703125</v>
      </c>
      <c r="J11" s="2">
        <v>204.22470092773437</v>
      </c>
      <c r="K11" s="2">
        <v>12329.705078125</v>
      </c>
      <c r="L11" s="2">
        <v>0.15394192934036255</v>
      </c>
      <c r="M11" s="7">
        <v>1898.05859375</v>
      </c>
    </row>
    <row r="12" spans="1:13" x14ac:dyDescent="0.25">
      <c r="A12" t="s">
        <v>78</v>
      </c>
      <c r="B12" s="4">
        <v>3</v>
      </c>
      <c r="C12" s="3">
        <v>8</v>
      </c>
      <c r="D12" s="3">
        <v>75</v>
      </c>
      <c r="E12" s="3">
        <v>92</v>
      </c>
      <c r="F12" s="3">
        <v>8952</v>
      </c>
      <c r="G12" s="3">
        <v>9107.869140625</v>
      </c>
      <c r="H12" s="3">
        <v>0.24653592705726624</v>
      </c>
      <c r="I12" s="3">
        <v>2245.4169921875</v>
      </c>
      <c r="J12" s="3">
        <v>234.10090637207031</v>
      </c>
      <c r="K12" s="3">
        <v>9190.40234375</v>
      </c>
      <c r="L12" s="3">
        <v>0.18855300545692444</v>
      </c>
      <c r="M12" s="6">
        <v>1732.8780517578125</v>
      </c>
    </row>
    <row r="13" spans="1:13" x14ac:dyDescent="0.25">
      <c r="A13" t="s">
        <v>81</v>
      </c>
      <c r="B13" s="5">
        <v>4</v>
      </c>
      <c r="C13" s="2">
        <v>8</v>
      </c>
      <c r="D13" s="2">
        <v>75</v>
      </c>
      <c r="E13" s="2">
        <v>68</v>
      </c>
      <c r="F13" s="2">
        <v>9581</v>
      </c>
      <c r="G13" s="2">
        <v>9444.087890625</v>
      </c>
      <c r="H13" s="2">
        <v>0.24408537149429321</v>
      </c>
      <c r="I13" s="2">
        <v>2305.163818359375</v>
      </c>
      <c r="J13" s="2">
        <v>279.54217529296875</v>
      </c>
      <c r="K13" s="2">
        <v>9490.88671875</v>
      </c>
      <c r="L13" s="2">
        <v>0.18524262309074402</v>
      </c>
      <c r="M13" s="7">
        <v>1758.1168212890625</v>
      </c>
    </row>
    <row r="14" spans="1:13" x14ac:dyDescent="0.25">
      <c r="A14" t="s">
        <v>84</v>
      </c>
      <c r="B14" s="4">
        <v>5</v>
      </c>
      <c r="C14" s="3">
        <v>8</v>
      </c>
      <c r="D14" s="3">
        <v>75</v>
      </c>
      <c r="E14" s="3">
        <v>116</v>
      </c>
      <c r="F14" s="3">
        <v>9452</v>
      </c>
      <c r="G14" s="3">
        <v>9569.9228515625</v>
      </c>
      <c r="H14" s="3">
        <v>0.26463249325752258</v>
      </c>
      <c r="I14" s="3">
        <v>2532.512451171875</v>
      </c>
      <c r="J14" s="3">
        <v>235.13787841796875</v>
      </c>
      <c r="K14" s="3">
        <v>9516.5576171875</v>
      </c>
      <c r="L14" s="3">
        <v>0.17100624740123749</v>
      </c>
      <c r="M14" s="6">
        <v>1627.3907470703125</v>
      </c>
    </row>
    <row r="15" spans="1:13" x14ac:dyDescent="0.25">
      <c r="A15" t="s">
        <v>87</v>
      </c>
      <c r="B15" s="5">
        <v>6</v>
      </c>
      <c r="C15" s="2">
        <v>8</v>
      </c>
      <c r="D15" s="2">
        <v>75</v>
      </c>
      <c r="E15" s="2">
        <v>101</v>
      </c>
      <c r="F15" s="2">
        <v>9070</v>
      </c>
      <c r="G15" s="2">
        <v>9359.6533203125</v>
      </c>
      <c r="H15" s="2">
        <v>0.29855278134346008</v>
      </c>
      <c r="I15" s="2">
        <v>2794.3505859375</v>
      </c>
      <c r="J15" s="2">
        <v>278.04827880859375</v>
      </c>
      <c r="K15" s="2">
        <v>9312.9228515625</v>
      </c>
      <c r="L15" s="2">
        <v>0.1977115273475647</v>
      </c>
      <c r="M15" s="7">
        <v>1841.272216796875</v>
      </c>
    </row>
    <row r="16" spans="1:13" x14ac:dyDescent="0.25">
      <c r="A16" t="s">
        <v>90</v>
      </c>
      <c r="B16" s="4">
        <v>7</v>
      </c>
      <c r="C16" s="3">
        <v>8</v>
      </c>
      <c r="D16" s="3">
        <v>75</v>
      </c>
      <c r="E16" s="3">
        <v>137</v>
      </c>
      <c r="F16" s="3">
        <v>5968</v>
      </c>
      <c r="G16" s="3">
        <v>6061.7373046875</v>
      </c>
      <c r="H16" s="3">
        <v>0.24491368234157562</v>
      </c>
      <c r="I16" s="3">
        <v>1484.6024169921875</v>
      </c>
      <c r="J16" s="3">
        <v>126.83814239501953</v>
      </c>
      <c r="K16" s="3">
        <v>6038.6015625</v>
      </c>
      <c r="L16" s="3">
        <v>0.18075837194919586</v>
      </c>
      <c r="M16" s="6">
        <v>1091.5277099609375</v>
      </c>
    </row>
    <row r="17" spans="1:13" x14ac:dyDescent="0.25">
      <c r="A17" t="s">
        <v>46</v>
      </c>
      <c r="B17" s="5">
        <v>8</v>
      </c>
      <c r="C17" s="2">
        <v>8</v>
      </c>
      <c r="D17" s="2">
        <v>75</v>
      </c>
      <c r="E17" s="2">
        <v>53</v>
      </c>
      <c r="F17" s="2">
        <v>256</v>
      </c>
      <c r="G17" s="2">
        <v>347.01885986328125</v>
      </c>
      <c r="H17" s="2">
        <v>1.0046155452728271</v>
      </c>
      <c r="I17" s="2">
        <v>348.62054443359375</v>
      </c>
      <c r="J17" s="2">
        <v>47.886714935302734</v>
      </c>
      <c r="K17" s="2">
        <v>296.3616943359375</v>
      </c>
      <c r="L17" s="2">
        <v>0.3321918249130249</v>
      </c>
      <c r="M17" s="7">
        <v>98.448936462402344</v>
      </c>
    </row>
    <row r="18" spans="1:13" x14ac:dyDescent="0.25">
      <c r="A18" t="s">
        <v>73</v>
      </c>
      <c r="B18" s="4">
        <v>1</v>
      </c>
      <c r="C18" s="3">
        <v>9</v>
      </c>
      <c r="D18" s="3">
        <v>75</v>
      </c>
      <c r="E18" s="3">
        <v>64</v>
      </c>
      <c r="F18" s="3">
        <v>11129.5</v>
      </c>
      <c r="G18" s="3">
        <v>11252.640625</v>
      </c>
      <c r="H18" s="3">
        <v>0.13578160107135773</v>
      </c>
      <c r="I18" s="3">
        <v>1527.901611328125</v>
      </c>
      <c r="J18" s="3">
        <v>190.98770141601562</v>
      </c>
      <c r="K18" s="3">
        <v>11214</v>
      </c>
      <c r="L18" s="3">
        <v>0.10431557893753052</v>
      </c>
      <c r="M18" s="6">
        <v>1169.794921875</v>
      </c>
    </row>
    <row r="19" spans="1:13" x14ac:dyDescent="0.25">
      <c r="A19" t="s">
        <v>76</v>
      </c>
      <c r="B19" s="5">
        <v>2</v>
      </c>
      <c r="C19" s="2">
        <v>9</v>
      </c>
      <c r="D19" s="2">
        <v>75</v>
      </c>
      <c r="E19" s="2">
        <v>111</v>
      </c>
      <c r="F19" s="2">
        <v>11234</v>
      </c>
      <c r="G19" s="2">
        <v>11330.3603515625</v>
      </c>
      <c r="H19" s="2">
        <v>0.18430256843566895</v>
      </c>
      <c r="I19" s="2">
        <v>2088.21435546875</v>
      </c>
      <c r="J19" s="2">
        <v>198.20454406738281</v>
      </c>
      <c r="K19" s="2">
        <v>11312.353515625</v>
      </c>
      <c r="L19" s="2">
        <v>0.1419416069984436</v>
      </c>
      <c r="M19" s="7">
        <v>1605.6937255859375</v>
      </c>
    </row>
    <row r="20" spans="1:13" x14ac:dyDescent="0.25">
      <c r="A20" s="1" t="s">
        <v>79</v>
      </c>
      <c r="B20" s="4">
        <v>3</v>
      </c>
      <c r="C20" s="3">
        <v>9</v>
      </c>
      <c r="D20" s="3">
        <v>75</v>
      </c>
      <c r="E20" s="3">
        <v>92</v>
      </c>
      <c r="F20" s="3">
        <v>9840.5</v>
      </c>
      <c r="G20" s="3">
        <v>9834.9892578125</v>
      </c>
      <c r="H20" s="3">
        <v>0.21560245752334595</v>
      </c>
      <c r="I20" s="3">
        <v>2120.44775390625</v>
      </c>
      <c r="J20" s="3">
        <v>221.07196044921875</v>
      </c>
      <c r="K20" s="3">
        <v>9850.29296875</v>
      </c>
      <c r="L20" s="3">
        <v>0.16301149129867554</v>
      </c>
      <c r="M20" s="6">
        <v>1605.7108154296875</v>
      </c>
    </row>
    <row r="21" spans="1:13" x14ac:dyDescent="0.25">
      <c r="A21" t="s">
        <v>82</v>
      </c>
      <c r="B21" s="5">
        <v>4</v>
      </c>
      <c r="C21" s="2">
        <v>9</v>
      </c>
      <c r="D21" s="2">
        <v>75</v>
      </c>
      <c r="E21" s="2">
        <v>123</v>
      </c>
      <c r="F21" s="2">
        <v>9508</v>
      </c>
      <c r="G21" s="2">
        <v>9806.0078125</v>
      </c>
      <c r="H21" s="2">
        <v>0.21638572216033936</v>
      </c>
      <c r="I21" s="2">
        <v>2121.880126953125</v>
      </c>
      <c r="J21" s="2">
        <v>191.32350158691406</v>
      </c>
      <c r="K21" s="2">
        <v>9807.865234375</v>
      </c>
      <c r="L21" s="2">
        <v>0.17366915941238403</v>
      </c>
      <c r="M21" s="7">
        <v>1703.32373046875</v>
      </c>
    </row>
    <row r="22" spans="1:13" x14ac:dyDescent="0.25">
      <c r="A22" t="s">
        <v>85</v>
      </c>
      <c r="B22" s="4">
        <v>5</v>
      </c>
      <c r="C22" s="3">
        <v>9</v>
      </c>
      <c r="D22" s="3">
        <v>75</v>
      </c>
      <c r="E22" s="3">
        <v>103</v>
      </c>
      <c r="F22" s="3">
        <v>8927</v>
      </c>
      <c r="G22" s="3">
        <v>9078.8740234375</v>
      </c>
      <c r="H22" s="3">
        <v>0.23785510659217834</v>
      </c>
      <c r="I22" s="3">
        <v>2159.45654296875</v>
      </c>
      <c r="J22" s="3">
        <v>212.77757263183594</v>
      </c>
      <c r="K22" s="3">
        <v>9051.8173828125</v>
      </c>
      <c r="L22" s="3">
        <v>0.19218118488788605</v>
      </c>
      <c r="M22" s="6">
        <v>1739.5889892578125</v>
      </c>
    </row>
    <row r="23" spans="1:13" x14ac:dyDescent="0.25">
      <c r="A23" t="s">
        <v>88</v>
      </c>
      <c r="B23" s="5">
        <v>6</v>
      </c>
      <c r="C23" s="2">
        <v>9</v>
      </c>
      <c r="D23" s="2">
        <v>75</v>
      </c>
      <c r="E23" s="2">
        <v>119</v>
      </c>
      <c r="F23" s="2">
        <v>9517</v>
      </c>
      <c r="G23" s="2">
        <v>9454.5546875</v>
      </c>
      <c r="H23" s="2">
        <v>0.24110578000545502</v>
      </c>
      <c r="I23" s="2">
        <v>2279.5478515625</v>
      </c>
      <c r="J23" s="2">
        <v>208.96580505371094</v>
      </c>
      <c r="K23" s="2">
        <v>9475.9716796875</v>
      </c>
      <c r="L23" s="2">
        <v>0.17224936187267303</v>
      </c>
      <c r="M23" s="7">
        <v>1632.2301025390625</v>
      </c>
    </row>
    <row r="24" spans="1:13" x14ac:dyDescent="0.25">
      <c r="A24" t="s">
        <v>91</v>
      </c>
      <c r="B24" s="4">
        <v>7</v>
      </c>
      <c r="C24" s="3">
        <v>9</v>
      </c>
      <c r="D24" s="3">
        <v>75</v>
      </c>
      <c r="E24" s="3">
        <v>98</v>
      </c>
      <c r="F24" s="3">
        <v>6031</v>
      </c>
      <c r="G24" s="3">
        <v>6385.091796875</v>
      </c>
      <c r="H24" s="3">
        <v>0.45517253875732422</v>
      </c>
      <c r="I24" s="3">
        <v>2906.318359375</v>
      </c>
      <c r="J24" s="3">
        <v>293.58248901367187</v>
      </c>
      <c r="K24" s="3">
        <v>6116.2158203125</v>
      </c>
      <c r="L24" s="3">
        <v>0.1587405800819397</v>
      </c>
      <c r="M24" s="6">
        <v>970.89166259765625</v>
      </c>
    </row>
    <row r="25" spans="1:13" x14ac:dyDescent="0.25">
      <c r="A25" t="s">
        <v>14</v>
      </c>
      <c r="B25" s="5">
        <v>8</v>
      </c>
      <c r="C25" s="2">
        <v>9</v>
      </c>
      <c r="D25" s="2">
        <v>75</v>
      </c>
      <c r="E25" s="2">
        <v>66</v>
      </c>
      <c r="F25" s="2">
        <v>843</v>
      </c>
      <c r="G25" s="2">
        <v>821.95452880859375</v>
      </c>
      <c r="H25" s="2">
        <v>0.34353077411651611</v>
      </c>
      <c r="I25" s="2">
        <v>282.36666870117187</v>
      </c>
      <c r="J25" s="2">
        <v>34.756935119628906</v>
      </c>
      <c r="K25" s="2">
        <v>810.98333740234375</v>
      </c>
      <c r="L25" s="2">
        <v>0.25833377242088318</v>
      </c>
      <c r="M25" s="7">
        <v>209.50437927246094</v>
      </c>
    </row>
    <row r="26" spans="1:13" x14ac:dyDescent="0.25">
      <c r="A26" t="s">
        <v>15</v>
      </c>
      <c r="B26" s="4">
        <v>1</v>
      </c>
      <c r="C26" s="3">
        <v>10</v>
      </c>
      <c r="D26" s="3">
        <v>75</v>
      </c>
      <c r="E26" s="3">
        <v>225</v>
      </c>
      <c r="F26" s="3">
        <v>7657</v>
      </c>
      <c r="G26" s="3">
        <v>7725.146484375</v>
      </c>
      <c r="H26" s="3">
        <v>0.30300083756446838</v>
      </c>
      <c r="I26" s="3">
        <v>2340.72607421875</v>
      </c>
      <c r="J26" s="3">
        <v>156.04840087890625</v>
      </c>
      <c r="K26" s="3">
        <v>7704.359375</v>
      </c>
      <c r="L26" s="3">
        <v>0.16461355984210968</v>
      </c>
      <c r="M26" s="6">
        <v>1268.2420654296875</v>
      </c>
    </row>
    <row r="27" spans="1:13" x14ac:dyDescent="0.25">
      <c r="A27" t="s">
        <v>16</v>
      </c>
      <c r="B27" s="5">
        <v>2</v>
      </c>
      <c r="C27" s="2">
        <v>10</v>
      </c>
      <c r="D27" s="2">
        <v>75</v>
      </c>
      <c r="E27" s="2">
        <v>145</v>
      </c>
      <c r="F27" s="2">
        <v>7618</v>
      </c>
      <c r="G27" s="2">
        <v>7716.79296875</v>
      </c>
      <c r="H27" s="2">
        <v>0.26554280519485474</v>
      </c>
      <c r="I27" s="2">
        <v>2049.138671875</v>
      </c>
      <c r="J27" s="2">
        <v>170.17170715332031</v>
      </c>
      <c r="K27" s="2">
        <v>7636.84716796875</v>
      </c>
      <c r="L27" s="2">
        <v>0.1698325127363205</v>
      </c>
      <c r="M27" s="7">
        <v>1296.9849853515625</v>
      </c>
    </row>
    <row r="28" spans="1:13" x14ac:dyDescent="0.25">
      <c r="A28" s="1" t="s">
        <v>17</v>
      </c>
      <c r="B28" s="4">
        <v>3</v>
      </c>
      <c r="C28" s="3">
        <v>10</v>
      </c>
      <c r="D28" s="3">
        <v>75</v>
      </c>
      <c r="E28" s="3">
        <v>150</v>
      </c>
      <c r="F28" s="3">
        <v>7675.5</v>
      </c>
      <c r="G28" s="3">
        <v>7486.06005859375</v>
      </c>
      <c r="H28" s="3">
        <v>0.22615848481655121</v>
      </c>
      <c r="I28" s="3">
        <v>1693.0360107421875</v>
      </c>
      <c r="J28" s="3">
        <v>138.23580932617187</v>
      </c>
      <c r="K28" s="3">
        <v>7468.47021484375</v>
      </c>
      <c r="L28" s="3">
        <v>0.17851722240447998</v>
      </c>
      <c r="M28" s="6">
        <v>1333.2506103515625</v>
      </c>
    </row>
    <row r="29" spans="1:13" x14ac:dyDescent="0.25">
      <c r="A29" t="s">
        <v>18</v>
      </c>
      <c r="B29" s="5">
        <v>4</v>
      </c>
      <c r="C29" s="2">
        <v>10</v>
      </c>
      <c r="D29" s="2">
        <v>75</v>
      </c>
      <c r="E29" s="2">
        <v>105</v>
      </c>
      <c r="F29" s="2">
        <v>8640</v>
      </c>
      <c r="G29" s="2">
        <v>8676.390625</v>
      </c>
      <c r="H29" s="2">
        <v>0.25838148593902588</v>
      </c>
      <c r="I29" s="2">
        <v>2241.81884765625</v>
      </c>
      <c r="J29" s="2">
        <v>218.77911376953125</v>
      </c>
      <c r="K29" s="2">
        <v>8678.7998046875</v>
      </c>
      <c r="L29" s="2">
        <v>0.20471960306167603</v>
      </c>
      <c r="M29" s="7">
        <v>1776.720458984375</v>
      </c>
    </row>
    <row r="30" spans="1:13" x14ac:dyDescent="0.25">
      <c r="A30" t="s">
        <v>19</v>
      </c>
      <c r="B30" s="4">
        <v>5</v>
      </c>
      <c r="C30" s="3">
        <v>10</v>
      </c>
      <c r="D30" s="3">
        <v>75</v>
      </c>
      <c r="E30" s="3">
        <v>133</v>
      </c>
      <c r="F30" s="3">
        <v>8542</v>
      </c>
      <c r="G30" s="3">
        <v>8818.4208984375</v>
      </c>
      <c r="H30" s="3">
        <v>0.21242897212505341</v>
      </c>
      <c r="I30" s="3">
        <v>1873.2882080078125</v>
      </c>
      <c r="J30" s="3">
        <v>162.4346923828125</v>
      </c>
      <c r="K30" s="3">
        <v>8787.193359375</v>
      </c>
      <c r="L30" s="3">
        <v>0.1647426038980484</v>
      </c>
      <c r="M30" s="6">
        <v>1447.6251220703125</v>
      </c>
    </row>
    <row r="31" spans="1:13" x14ac:dyDescent="0.25">
      <c r="A31" t="s">
        <v>20</v>
      </c>
      <c r="B31" s="5">
        <v>6</v>
      </c>
      <c r="C31" s="2">
        <v>10</v>
      </c>
      <c r="D31" s="2">
        <v>75</v>
      </c>
      <c r="E31" s="2">
        <v>103</v>
      </c>
      <c r="F31" s="2">
        <v>6466</v>
      </c>
      <c r="G31" s="2">
        <v>6831.88330078125</v>
      </c>
      <c r="H31" s="2">
        <v>0.47311389446258545</v>
      </c>
      <c r="I31" s="2">
        <v>3232.259033203125</v>
      </c>
      <c r="J31" s="2">
        <v>318.48394775390625</v>
      </c>
      <c r="K31" s="2">
        <v>6437.193359375</v>
      </c>
      <c r="L31" s="2">
        <v>0.18009281158447266</v>
      </c>
      <c r="M31" s="7">
        <v>1159.292236328125</v>
      </c>
    </row>
    <row r="32" spans="1:13" x14ac:dyDescent="0.25">
      <c r="A32" t="s">
        <v>21</v>
      </c>
      <c r="B32" s="4">
        <v>7</v>
      </c>
      <c r="C32" s="3">
        <v>10</v>
      </c>
      <c r="D32" s="3">
        <v>75</v>
      </c>
      <c r="E32" s="3">
        <v>171</v>
      </c>
      <c r="F32" s="3">
        <v>4439</v>
      </c>
      <c r="G32" s="3">
        <v>4362.90625</v>
      </c>
      <c r="H32" s="3">
        <v>0.26088488101959229</v>
      </c>
      <c r="I32" s="3">
        <v>1138.21630859375</v>
      </c>
      <c r="J32" s="3">
        <v>87.041580200195312</v>
      </c>
      <c r="K32" s="3">
        <v>4350.66650390625</v>
      </c>
      <c r="L32" s="3">
        <v>0.21183378994464874</v>
      </c>
      <c r="M32" s="6">
        <v>921.6181640625</v>
      </c>
    </row>
    <row r="33" spans="1:13" x14ac:dyDescent="0.25">
      <c r="A33" t="s">
        <v>22</v>
      </c>
      <c r="B33" s="5">
        <v>8</v>
      </c>
      <c r="C33" s="2">
        <v>10</v>
      </c>
      <c r="D33" s="2">
        <v>75</v>
      </c>
      <c r="E33" s="2">
        <v>117</v>
      </c>
      <c r="F33" s="2">
        <v>334</v>
      </c>
      <c r="G33" s="2">
        <v>495.86325073242187</v>
      </c>
      <c r="H33" s="2">
        <v>1.7518994808197021</v>
      </c>
      <c r="I33" s="2">
        <v>868.7025146484375</v>
      </c>
      <c r="J33" s="2">
        <v>80.311576843261719</v>
      </c>
      <c r="K33" s="2">
        <v>379.79046630859375</v>
      </c>
      <c r="L33" s="2">
        <v>0.43032205104827881</v>
      </c>
      <c r="M33" s="7">
        <v>163.43222045898437</v>
      </c>
    </row>
    <row r="34" spans="1:13" x14ac:dyDescent="0.25">
      <c r="A34" t="s">
        <v>23</v>
      </c>
      <c r="B34" s="4">
        <v>1</v>
      </c>
      <c r="C34" s="3">
        <v>11</v>
      </c>
      <c r="D34" s="3">
        <v>75</v>
      </c>
      <c r="E34" s="3">
        <v>107</v>
      </c>
      <c r="F34" s="3">
        <v>9127</v>
      </c>
      <c r="G34" s="3">
        <v>9117.859375</v>
      </c>
      <c r="H34" s="3">
        <v>0.36119326949119568</v>
      </c>
      <c r="I34" s="3">
        <v>3293.3095703125</v>
      </c>
      <c r="J34" s="3">
        <v>318.37625122070312</v>
      </c>
      <c r="K34" s="3">
        <v>9011.783203125</v>
      </c>
      <c r="L34" s="3">
        <v>0.19055938720703125</v>
      </c>
      <c r="M34" s="6">
        <v>1717.2799072265625</v>
      </c>
    </row>
    <row r="35" spans="1:13" x14ac:dyDescent="0.25">
      <c r="A35" t="s">
        <v>24</v>
      </c>
      <c r="B35" s="5">
        <v>2</v>
      </c>
      <c r="C35" s="2">
        <v>11</v>
      </c>
      <c r="D35" s="2">
        <v>75</v>
      </c>
      <c r="E35" s="2">
        <v>155</v>
      </c>
      <c r="F35" s="2">
        <v>7619</v>
      </c>
      <c r="G35" s="2">
        <v>7990.03857421875</v>
      </c>
      <c r="H35" s="2">
        <v>0.33525070548057556</v>
      </c>
      <c r="I35" s="2">
        <v>2678.666259765625</v>
      </c>
      <c r="J35" s="2">
        <v>215.1556396484375</v>
      </c>
      <c r="K35" s="2">
        <v>7757.04296875</v>
      </c>
      <c r="L35" s="2">
        <v>0.18000265955924988</v>
      </c>
      <c r="M35" s="7">
        <v>1396.2884521484375</v>
      </c>
    </row>
    <row r="36" spans="1:13" x14ac:dyDescent="0.25">
      <c r="A36" t="s">
        <v>25</v>
      </c>
      <c r="B36" s="4">
        <v>3</v>
      </c>
      <c r="C36" s="3">
        <v>11</v>
      </c>
      <c r="D36" s="3">
        <v>75</v>
      </c>
      <c r="E36" s="3">
        <v>103</v>
      </c>
      <c r="F36" s="3">
        <v>6801</v>
      </c>
      <c r="G36" s="3">
        <v>6800.78662109375</v>
      </c>
      <c r="H36" s="3">
        <v>0.24408906698226929</v>
      </c>
      <c r="I36" s="3">
        <v>1659.99755859375</v>
      </c>
      <c r="J36" s="3">
        <v>163.56442260742187</v>
      </c>
      <c r="K36" s="3">
        <v>6804.38720703125</v>
      </c>
      <c r="L36" s="3">
        <v>0.19000327587127686</v>
      </c>
      <c r="M36" s="6">
        <v>1292.8558349609375</v>
      </c>
    </row>
    <row r="37" spans="1:13" x14ac:dyDescent="0.25">
      <c r="A37" t="s">
        <v>26</v>
      </c>
      <c r="B37" s="5">
        <v>4</v>
      </c>
      <c r="C37" s="2">
        <v>11</v>
      </c>
      <c r="D37" s="2">
        <v>75</v>
      </c>
      <c r="E37" s="2">
        <v>114</v>
      </c>
      <c r="F37" s="2">
        <v>8705.5</v>
      </c>
      <c r="G37" s="2">
        <v>8794.2021484375</v>
      </c>
      <c r="H37" s="2">
        <v>0.23445655405521393</v>
      </c>
      <c r="I37" s="2">
        <v>2061.858154296875</v>
      </c>
      <c r="J37" s="2">
        <v>193.1107177734375</v>
      </c>
      <c r="K37" s="2">
        <v>8769.048828125</v>
      </c>
      <c r="L37" s="2">
        <v>0.18639159202575684</v>
      </c>
      <c r="M37" s="7">
        <v>1634.47705078125</v>
      </c>
    </row>
    <row r="38" spans="1:13" x14ac:dyDescent="0.25">
      <c r="A38" t="s">
        <v>27</v>
      </c>
      <c r="B38" s="4">
        <v>5</v>
      </c>
      <c r="C38" s="3">
        <v>11</v>
      </c>
      <c r="D38" s="3">
        <v>75</v>
      </c>
      <c r="E38" s="3">
        <v>110</v>
      </c>
      <c r="F38" s="3">
        <v>9565.5</v>
      </c>
      <c r="G38" s="3">
        <v>9554.3095703125</v>
      </c>
      <c r="H38" s="3">
        <v>0.23851756751537323</v>
      </c>
      <c r="I38" s="3">
        <v>2278.87060546875</v>
      </c>
      <c r="J38" s="3">
        <v>217.28178405761719</v>
      </c>
      <c r="K38" s="3">
        <v>9554.94921875</v>
      </c>
      <c r="L38" s="3">
        <v>0.18776066601276398</v>
      </c>
      <c r="M38" s="6">
        <v>1794.0435791015625</v>
      </c>
    </row>
    <row r="39" spans="1:13" x14ac:dyDescent="0.25">
      <c r="A39" t="s">
        <v>28</v>
      </c>
      <c r="B39" s="5">
        <v>6</v>
      </c>
      <c r="C39" s="2">
        <v>11</v>
      </c>
      <c r="D39" s="2">
        <v>75</v>
      </c>
      <c r="E39" s="2">
        <v>115</v>
      </c>
      <c r="F39" s="2">
        <v>7054</v>
      </c>
      <c r="G39" s="2">
        <v>7156.21728515625</v>
      </c>
      <c r="H39" s="2">
        <v>0.26999464631080627</v>
      </c>
      <c r="I39" s="2">
        <v>1932.140380859375</v>
      </c>
      <c r="J39" s="2">
        <v>180.17301940917969</v>
      </c>
      <c r="K39" s="2">
        <v>7116.8642578125</v>
      </c>
      <c r="L39" s="2">
        <v>0.20579548180103302</v>
      </c>
      <c r="M39" s="7">
        <v>1464.618408203125</v>
      </c>
    </row>
    <row r="40" spans="1:13" x14ac:dyDescent="0.25">
      <c r="A40" t="s">
        <v>29</v>
      </c>
      <c r="B40" s="4">
        <v>7</v>
      </c>
      <c r="C40" s="3">
        <v>11</v>
      </c>
      <c r="D40" s="3">
        <v>75</v>
      </c>
      <c r="E40" s="3">
        <v>155</v>
      </c>
      <c r="F40" s="3">
        <v>5577</v>
      </c>
      <c r="G40" s="3">
        <v>5775.50341796875</v>
      </c>
      <c r="H40" s="3">
        <v>0.45034727454185486</v>
      </c>
      <c r="I40" s="3">
        <v>2600.982177734375</v>
      </c>
      <c r="J40" s="3">
        <v>208.91590881347656</v>
      </c>
      <c r="K40" s="3">
        <v>5571.30224609375</v>
      </c>
      <c r="L40" s="3">
        <v>0.1989557296037674</v>
      </c>
      <c r="M40" s="6">
        <v>1108.4425048828125</v>
      </c>
    </row>
    <row r="41" spans="1:13" x14ac:dyDescent="0.25">
      <c r="A41" t="s">
        <v>30</v>
      </c>
      <c r="B41" s="5">
        <v>8</v>
      </c>
      <c r="C41" s="2">
        <v>11</v>
      </c>
      <c r="D41" s="2">
        <v>75</v>
      </c>
      <c r="E41" s="2">
        <v>78</v>
      </c>
      <c r="F41" s="2">
        <v>328.5</v>
      </c>
      <c r="G41" s="2">
        <v>364.85897827148437</v>
      </c>
      <c r="H41" s="2">
        <v>0.43937388062477112</v>
      </c>
      <c r="I41" s="2">
        <v>160.30949401855469</v>
      </c>
      <c r="J41" s="2">
        <v>18.15147590637207</v>
      </c>
      <c r="K41" s="2">
        <v>356.38571166992187</v>
      </c>
      <c r="L41" s="2">
        <v>0.36659881472587585</v>
      </c>
      <c r="M41" s="7">
        <v>130.65057373046875</v>
      </c>
    </row>
    <row r="42" spans="1:13" x14ac:dyDescent="0.25">
      <c r="A42" t="s">
        <v>31</v>
      </c>
      <c r="B42" s="4">
        <v>1</v>
      </c>
      <c r="C42" s="3">
        <v>12</v>
      </c>
      <c r="D42" s="3">
        <v>75</v>
      </c>
      <c r="E42" s="3">
        <v>224</v>
      </c>
      <c r="F42" s="3">
        <v>7968.5</v>
      </c>
      <c r="G42" s="3">
        <v>8103.4462890625</v>
      </c>
      <c r="H42" s="3">
        <v>0.28824946284294128</v>
      </c>
      <c r="I42" s="3">
        <v>2335.81396484375</v>
      </c>
      <c r="J42" s="3">
        <v>156.06813049316406</v>
      </c>
      <c r="K42" s="3">
        <v>8023.490234375</v>
      </c>
      <c r="L42" s="3">
        <v>0.1994113028049469</v>
      </c>
      <c r="M42" s="6">
        <v>1599.974609375</v>
      </c>
    </row>
    <row r="43" spans="1:13" x14ac:dyDescent="0.25">
      <c r="A43" t="s">
        <v>32</v>
      </c>
      <c r="B43" s="5">
        <v>2</v>
      </c>
      <c r="C43" s="2">
        <v>12</v>
      </c>
      <c r="D43" s="2">
        <v>75</v>
      </c>
      <c r="E43" s="2">
        <v>132</v>
      </c>
      <c r="F43" s="2">
        <v>7060.5</v>
      </c>
      <c r="G43" s="2">
        <v>7169.2421875</v>
      </c>
      <c r="H43" s="2">
        <v>0.25772571563720703</v>
      </c>
      <c r="I43" s="2">
        <v>1847.6981201171875</v>
      </c>
      <c r="J43" s="2">
        <v>160.82147216796875</v>
      </c>
      <c r="K43" s="2">
        <v>7151.65234375</v>
      </c>
      <c r="L43" s="2">
        <v>0.17998956143856049</v>
      </c>
      <c r="M43" s="7">
        <v>1287.2227783203125</v>
      </c>
    </row>
    <row r="44" spans="1:13" x14ac:dyDescent="0.25">
      <c r="A44" t="s">
        <v>33</v>
      </c>
      <c r="B44" s="4">
        <v>3</v>
      </c>
      <c r="C44" s="3">
        <v>12</v>
      </c>
      <c r="D44" s="3">
        <v>75</v>
      </c>
      <c r="E44" s="3">
        <v>248</v>
      </c>
      <c r="F44" s="3">
        <v>8822</v>
      </c>
      <c r="G44" s="3">
        <v>9132.9599609375</v>
      </c>
      <c r="H44" s="3">
        <v>0.33265712857246399</v>
      </c>
      <c r="I44" s="3">
        <v>3038.144287109375</v>
      </c>
      <c r="J44" s="3">
        <v>192.92234802246094</v>
      </c>
      <c r="K44" s="3">
        <v>8904.892578125</v>
      </c>
      <c r="L44" s="3">
        <v>0.1889319121837616</v>
      </c>
      <c r="M44" s="6">
        <v>1682.41845703125</v>
      </c>
    </row>
    <row r="45" spans="1:13" x14ac:dyDescent="0.25">
      <c r="A45" t="s">
        <v>34</v>
      </c>
      <c r="B45" s="5">
        <v>4</v>
      </c>
      <c r="C45" s="2">
        <v>12</v>
      </c>
      <c r="D45" s="2">
        <v>75</v>
      </c>
      <c r="E45" s="2">
        <v>230</v>
      </c>
      <c r="F45" s="2">
        <v>6989.5</v>
      </c>
      <c r="G45" s="2">
        <v>7181.70849609375</v>
      </c>
      <c r="H45" s="2">
        <v>0.36366268992424011</v>
      </c>
      <c r="I45" s="2">
        <v>2611.719482421875</v>
      </c>
      <c r="J45" s="2">
        <v>172.21168518066406</v>
      </c>
      <c r="K45" s="2">
        <v>7052.11181640625</v>
      </c>
      <c r="L45" s="2">
        <v>0.20687548816204071</v>
      </c>
      <c r="M45" s="7">
        <v>1458.9090576171875</v>
      </c>
    </row>
    <row r="46" spans="1:13" x14ac:dyDescent="0.25">
      <c r="A46" t="s">
        <v>35</v>
      </c>
      <c r="B46" s="4">
        <v>5</v>
      </c>
      <c r="C46" s="3">
        <v>12</v>
      </c>
      <c r="D46" s="3">
        <v>75</v>
      </c>
      <c r="E46" s="3">
        <v>97</v>
      </c>
      <c r="F46" s="3">
        <v>7757</v>
      </c>
      <c r="G46" s="3">
        <v>8275.5673828125</v>
      </c>
      <c r="H46" s="3">
        <v>0.4158703088760376</v>
      </c>
      <c r="I46" s="3">
        <v>3441.5625</v>
      </c>
      <c r="J46" s="3">
        <v>349.437744140625</v>
      </c>
      <c r="K46" s="3">
        <v>7864.01171875</v>
      </c>
      <c r="L46" s="3">
        <v>0.20631706714630127</v>
      </c>
      <c r="M46" s="6">
        <v>1622.479736328125</v>
      </c>
    </row>
    <row r="47" spans="1:13" x14ac:dyDescent="0.25">
      <c r="A47" t="s">
        <v>36</v>
      </c>
      <c r="B47" s="5">
        <v>6</v>
      </c>
      <c r="C47" s="2">
        <v>12</v>
      </c>
      <c r="D47" s="2">
        <v>75</v>
      </c>
      <c r="E47" s="2">
        <v>250</v>
      </c>
      <c r="F47" s="2">
        <v>7083.5</v>
      </c>
      <c r="G47" s="2">
        <v>7193.31201171875</v>
      </c>
      <c r="H47" s="2">
        <v>0.32571682333946228</v>
      </c>
      <c r="I47" s="2">
        <v>2342.982666015625</v>
      </c>
      <c r="J47" s="2">
        <v>148.18324279785156</v>
      </c>
      <c r="K47" s="2">
        <v>7088.84375</v>
      </c>
      <c r="L47" s="2">
        <v>0.18908727169036865</v>
      </c>
      <c r="M47" s="7">
        <v>1340.4100341796875</v>
      </c>
    </row>
    <row r="48" spans="1:13" x14ac:dyDescent="0.25">
      <c r="A48" t="s">
        <v>37</v>
      </c>
      <c r="B48" s="4">
        <v>7</v>
      </c>
      <c r="C48" s="3">
        <v>12</v>
      </c>
      <c r="D48" s="3">
        <v>75</v>
      </c>
      <c r="E48" s="3">
        <v>173</v>
      </c>
      <c r="F48" s="3">
        <v>5345</v>
      </c>
      <c r="G48" s="3">
        <v>5658.3408203125</v>
      </c>
      <c r="H48" s="3">
        <v>0.51111406087875366</v>
      </c>
      <c r="I48" s="3">
        <v>2892.0576171875</v>
      </c>
      <c r="J48" s="3">
        <v>219.87907409667969</v>
      </c>
      <c r="K48" s="3">
        <v>5345.72265625</v>
      </c>
      <c r="L48" s="3">
        <v>0.20167547464370728</v>
      </c>
      <c r="M48" s="6">
        <v>1078.10107421875</v>
      </c>
    </row>
    <row r="49" spans="1:17" x14ac:dyDescent="0.25">
      <c r="A49" t="s">
        <v>38</v>
      </c>
      <c r="B49" s="5">
        <v>8</v>
      </c>
      <c r="C49" s="2">
        <v>12</v>
      </c>
      <c r="D49" s="2">
        <v>75</v>
      </c>
      <c r="E49" s="2">
        <v>52</v>
      </c>
      <c r="F49" s="2">
        <v>244</v>
      </c>
      <c r="G49" s="2">
        <v>276</v>
      </c>
      <c r="H49" s="2">
        <v>0.47869500517845154</v>
      </c>
      <c r="I49" s="2">
        <v>132.11982727050781</v>
      </c>
      <c r="J49" s="2">
        <v>18.321722030639648</v>
      </c>
      <c r="K49" s="2">
        <v>265.69564819335937</v>
      </c>
      <c r="L49" s="2">
        <v>0.38660970330238342</v>
      </c>
      <c r="M49" s="7">
        <v>102.72052001953125</v>
      </c>
    </row>
    <row r="52" spans="1:17" x14ac:dyDescent="0.25">
      <c r="A52" t="s">
        <v>58</v>
      </c>
      <c r="B52" s="8" t="s">
        <v>59</v>
      </c>
      <c r="C52" s="19" t="s">
        <v>60</v>
      </c>
      <c r="D52" s="19"/>
      <c r="E52" s="19"/>
      <c r="F52" s="19" t="s">
        <v>61</v>
      </c>
      <c r="G52" s="19"/>
      <c r="H52" s="19"/>
      <c r="J52" t="s">
        <v>62</v>
      </c>
      <c r="K52" s="8" t="s">
        <v>59</v>
      </c>
      <c r="L52" s="19" t="s">
        <v>60</v>
      </c>
      <c r="M52" s="19"/>
      <c r="N52" s="19"/>
      <c r="O52" s="19" t="s">
        <v>61</v>
      </c>
      <c r="P52" s="19"/>
      <c r="Q52" s="19"/>
    </row>
    <row r="53" spans="1:17" x14ac:dyDescent="0.25">
      <c r="B53" s="9">
        <v>0</v>
      </c>
      <c r="C53" s="3">
        <f>K2</f>
        <v>11810.650390625</v>
      </c>
      <c r="D53" s="3">
        <f>K10</f>
        <v>12738.376953125</v>
      </c>
      <c r="E53" s="3">
        <f>K18</f>
        <v>11214</v>
      </c>
      <c r="F53" s="3">
        <f>K26</f>
        <v>7704.359375</v>
      </c>
      <c r="G53" s="3">
        <f>K34</f>
        <v>9011.783203125</v>
      </c>
      <c r="H53" s="3">
        <f>K42</f>
        <v>8023.490234375</v>
      </c>
      <c r="K53" s="9">
        <v>0</v>
      </c>
      <c r="L53">
        <f>C53/$C$62</f>
        <v>0.99074250150322185</v>
      </c>
      <c r="M53">
        <f t="shared" ref="M53:N59" si="0">D53/$C$62</f>
        <v>1.0685653228418184</v>
      </c>
      <c r="N53">
        <f t="shared" si="0"/>
        <v>0.94069217565495955</v>
      </c>
      <c r="O53">
        <f>F53/$F$62</f>
        <v>0.93425307886226328</v>
      </c>
      <c r="P53">
        <f t="shared" ref="P53:Q59" si="1">G53/$F$62</f>
        <v>1.0927951038834764</v>
      </c>
      <c r="Q53">
        <f t="shared" si="1"/>
        <v>0.97295181725426017</v>
      </c>
    </row>
    <row r="54" spans="1:17" x14ac:dyDescent="0.25">
      <c r="B54" s="9">
        <v>0.25</v>
      </c>
      <c r="C54" s="3">
        <f t="shared" ref="C54:C59" si="2">K3</f>
        <v>11060.6806640625</v>
      </c>
      <c r="D54" s="3">
        <f t="shared" ref="D54:D59" si="3">K11</f>
        <v>12329.705078125</v>
      </c>
      <c r="E54" s="3">
        <f t="shared" ref="E54:E59" si="4">K19</f>
        <v>11312.353515625</v>
      </c>
      <c r="F54" s="3">
        <f t="shared" ref="F54:F59" si="5">K27</f>
        <v>7636.84716796875</v>
      </c>
      <c r="G54" s="3">
        <f t="shared" ref="G54:G59" si="6">K35</f>
        <v>7757.04296875</v>
      </c>
      <c r="H54" s="3">
        <f t="shared" ref="H54:H59" si="7">K43</f>
        <v>7151.65234375</v>
      </c>
      <c r="K54" s="9">
        <v>0.25</v>
      </c>
      <c r="L54">
        <f t="shared" ref="L54:L59" si="8">C54/$C$62</f>
        <v>0.92783090405757951</v>
      </c>
      <c r="M54">
        <f t="shared" si="0"/>
        <v>1.034283671760782</v>
      </c>
      <c r="N54">
        <f t="shared" si="0"/>
        <v>0.94894261105683186</v>
      </c>
      <c r="O54">
        <f t="shared" ref="O54:O59" si="9">F54/$F$62</f>
        <v>0.92606635181466468</v>
      </c>
      <c r="P54">
        <f t="shared" si="1"/>
        <v>0.94064164503249936</v>
      </c>
      <c r="Q54">
        <f t="shared" si="1"/>
        <v>0.86723021290799518</v>
      </c>
    </row>
    <row r="55" spans="1:17" x14ac:dyDescent="0.25">
      <c r="B55" s="9">
        <v>1</v>
      </c>
      <c r="C55" s="3">
        <f t="shared" si="2"/>
        <v>9393.7822265625</v>
      </c>
      <c r="D55" s="3">
        <f t="shared" si="3"/>
        <v>9190.40234375</v>
      </c>
      <c r="E55" s="3">
        <f t="shared" si="4"/>
        <v>9850.29296875</v>
      </c>
      <c r="F55" s="3">
        <f t="shared" si="5"/>
        <v>7468.47021484375</v>
      </c>
      <c r="G55" s="3">
        <f t="shared" si="6"/>
        <v>6804.38720703125</v>
      </c>
      <c r="H55" s="3">
        <f t="shared" si="7"/>
        <v>8904.892578125</v>
      </c>
      <c r="K55" s="9">
        <v>1</v>
      </c>
      <c r="L55">
        <f t="shared" si="8"/>
        <v>0.7880022686226118</v>
      </c>
      <c r="M55">
        <f t="shared" si="0"/>
        <v>0.77094164222281325</v>
      </c>
      <c r="N55">
        <f t="shared" si="0"/>
        <v>0.82629690775924636</v>
      </c>
      <c r="O55">
        <f t="shared" si="9"/>
        <v>0.9056484715977936</v>
      </c>
      <c r="P55">
        <f t="shared" si="1"/>
        <v>0.82511983002349776</v>
      </c>
      <c r="Q55">
        <f t="shared" si="1"/>
        <v>1.0798332350703719</v>
      </c>
    </row>
    <row r="56" spans="1:17" x14ac:dyDescent="0.25">
      <c r="B56" s="9">
        <v>4</v>
      </c>
      <c r="C56" s="3">
        <f t="shared" si="2"/>
        <v>12736.0498046875</v>
      </c>
      <c r="D56" s="3">
        <f t="shared" si="3"/>
        <v>9490.88671875</v>
      </c>
      <c r="E56" s="3">
        <f t="shared" si="4"/>
        <v>9807.865234375</v>
      </c>
      <c r="F56" s="3">
        <f t="shared" si="5"/>
        <v>8678.7998046875</v>
      </c>
      <c r="G56" s="3">
        <f t="shared" si="6"/>
        <v>8769.048828125</v>
      </c>
      <c r="H56" s="3">
        <f t="shared" si="7"/>
        <v>7052.11181640625</v>
      </c>
      <c r="K56" s="9">
        <v>4</v>
      </c>
      <c r="L56">
        <f t="shared" si="8"/>
        <v>1.0683701087944897</v>
      </c>
      <c r="M56">
        <f t="shared" si="0"/>
        <v>0.79614792904901888</v>
      </c>
      <c r="N56">
        <f t="shared" si="0"/>
        <v>0.82273783537139822</v>
      </c>
      <c r="O56">
        <f t="shared" si="9"/>
        <v>1.0524165662194991</v>
      </c>
      <c r="P56">
        <f t="shared" si="1"/>
        <v>1.063360425910727</v>
      </c>
      <c r="Q56">
        <f t="shared" si="1"/>
        <v>0.85515963836493369</v>
      </c>
    </row>
    <row r="57" spans="1:17" x14ac:dyDescent="0.25">
      <c r="B57" s="9">
        <v>8</v>
      </c>
      <c r="C57" s="3">
        <f t="shared" si="2"/>
        <v>9669.3486328125</v>
      </c>
      <c r="D57" s="3">
        <f t="shared" si="3"/>
        <v>9516.5576171875</v>
      </c>
      <c r="E57" s="3">
        <f t="shared" si="4"/>
        <v>9051.8173828125</v>
      </c>
      <c r="F57" s="3">
        <f t="shared" si="5"/>
        <v>8787.193359375</v>
      </c>
      <c r="G57" s="3">
        <f t="shared" si="6"/>
        <v>9554.94921875</v>
      </c>
      <c r="H57" s="3">
        <f t="shared" si="7"/>
        <v>7864.01171875</v>
      </c>
      <c r="K57" s="9">
        <v>8</v>
      </c>
      <c r="L57">
        <f t="shared" si="8"/>
        <v>0.81111829878426067</v>
      </c>
      <c r="M57">
        <f t="shared" si="0"/>
        <v>0.79830134560887178</v>
      </c>
      <c r="N57">
        <f t="shared" si="0"/>
        <v>0.75931637127423512</v>
      </c>
      <c r="O57">
        <f t="shared" si="9"/>
        <v>1.0655606846681043</v>
      </c>
      <c r="P57">
        <f t="shared" si="1"/>
        <v>1.1586609984674767</v>
      </c>
      <c r="Q57">
        <f t="shared" si="1"/>
        <v>0.95361298751086698</v>
      </c>
    </row>
    <row r="58" spans="1:17" x14ac:dyDescent="0.25">
      <c r="B58" s="9">
        <v>16</v>
      </c>
      <c r="C58" s="3">
        <f t="shared" si="2"/>
        <v>12028.7626953125</v>
      </c>
      <c r="D58" s="3">
        <f t="shared" si="3"/>
        <v>9312.9228515625</v>
      </c>
      <c r="E58" s="3">
        <f t="shared" si="4"/>
        <v>9475.9716796875</v>
      </c>
      <c r="F58" s="3">
        <f t="shared" si="5"/>
        <v>6437.193359375</v>
      </c>
      <c r="G58" s="3">
        <f t="shared" si="6"/>
        <v>7116.8642578125</v>
      </c>
      <c r="H58" s="3">
        <f t="shared" si="7"/>
        <v>7088.84375</v>
      </c>
      <c r="K58" s="9">
        <v>16</v>
      </c>
      <c r="L58">
        <f t="shared" si="8"/>
        <v>1.0090389647129241</v>
      </c>
      <c r="M58">
        <f t="shared" si="0"/>
        <v>0.78121933823284451</v>
      </c>
      <c r="N58">
        <f t="shared" si="0"/>
        <v>0.79489677330212383</v>
      </c>
      <c r="O58">
        <f t="shared" si="9"/>
        <v>0.78059283355117492</v>
      </c>
      <c r="P58">
        <f t="shared" si="1"/>
        <v>0.86301170818710993</v>
      </c>
      <c r="Q58">
        <f t="shared" si="1"/>
        <v>0.85961385971964888</v>
      </c>
    </row>
    <row r="59" spans="1:17" x14ac:dyDescent="0.25">
      <c r="B59" s="9">
        <v>24</v>
      </c>
      <c r="C59" s="3">
        <f t="shared" si="2"/>
        <v>6303.6279296875</v>
      </c>
      <c r="D59" s="3">
        <f t="shared" si="3"/>
        <v>6038.6015625</v>
      </c>
      <c r="E59" s="3">
        <f t="shared" si="4"/>
        <v>6116.2158203125</v>
      </c>
      <c r="F59" s="3">
        <f t="shared" si="5"/>
        <v>4350.66650390625</v>
      </c>
      <c r="G59" s="3">
        <f t="shared" si="6"/>
        <v>5571.30224609375</v>
      </c>
      <c r="H59" s="3">
        <f t="shared" si="7"/>
        <v>5345.72265625</v>
      </c>
      <c r="K59" s="9">
        <v>24</v>
      </c>
      <c r="L59">
        <f t="shared" si="8"/>
        <v>0.5287830811215537</v>
      </c>
      <c r="M59">
        <f t="shared" si="0"/>
        <v>0.50655120757459993</v>
      </c>
      <c r="N59">
        <f t="shared" si="0"/>
        <v>0.51306191963483583</v>
      </c>
      <c r="O59">
        <f t="shared" si="9"/>
        <v>0.52757450406151818</v>
      </c>
      <c r="P59">
        <f t="shared" si="1"/>
        <v>0.67559235276266283</v>
      </c>
      <c r="Q59">
        <f t="shared" si="1"/>
        <v>0.6482379140504877</v>
      </c>
    </row>
    <row r="61" spans="1:17" x14ac:dyDescent="0.25">
      <c r="C61" s="19" t="s">
        <v>60</v>
      </c>
      <c r="D61" s="19"/>
      <c r="E61" s="19"/>
      <c r="F61" s="19" t="s">
        <v>61</v>
      </c>
      <c r="G61" s="19"/>
      <c r="H61" s="19"/>
      <c r="J61" t="s">
        <v>63</v>
      </c>
      <c r="K61" s="8" t="s">
        <v>59</v>
      </c>
      <c r="L61" s="19" t="s">
        <v>60</v>
      </c>
      <c r="M61" s="19"/>
      <c r="N61" s="19"/>
      <c r="O61" s="19" t="s">
        <v>61</v>
      </c>
      <c r="P61" s="19"/>
      <c r="Q61" s="19"/>
    </row>
    <row r="62" spans="1:17" x14ac:dyDescent="0.25">
      <c r="A62" t="s">
        <v>64</v>
      </c>
      <c r="C62">
        <f>AVERAGE(C53:E53)</f>
        <v>11921.009114583334</v>
      </c>
      <c r="F62">
        <f>AVERAGE(F53:H53)</f>
        <v>8246.5442708333339</v>
      </c>
      <c r="K62" s="9">
        <v>0</v>
      </c>
      <c r="L62">
        <f>C53/MAX($C$53:$C$59)</f>
        <v>0.92734015426652094</v>
      </c>
      <c r="M62">
        <f>D53/MAX(D$53:D$59)</f>
        <v>1</v>
      </c>
      <c r="N62">
        <f>E53/MAX(E$53:E$59)</f>
        <v>0.99130565399241188</v>
      </c>
      <c r="O62">
        <f t="shared" ref="O62:Q68" si="10">F53/MAX(F$53:F$59)</f>
        <v>0.87677134892909447</v>
      </c>
      <c r="P62">
        <f t="shared" si="10"/>
        <v>0.94315343774311988</v>
      </c>
      <c r="Q62">
        <f t="shared" si="10"/>
        <v>0.90102044061540076</v>
      </c>
    </row>
    <row r="63" spans="1:17" x14ac:dyDescent="0.25">
      <c r="K63" s="9">
        <v>0.25</v>
      </c>
      <c r="L63">
        <f t="shared" ref="L63:L68" si="11">C54/MAX($C$53:$C$59)</f>
        <v>0.86845457058370013</v>
      </c>
      <c r="M63">
        <f t="shared" ref="M63:N68" si="12">D54/MAX(D$53:D$59)</f>
        <v>0.96791805765335404</v>
      </c>
      <c r="N63">
        <f t="shared" si="12"/>
        <v>1</v>
      </c>
      <c r="O63">
        <f t="shared" si="10"/>
        <v>0.86908832611735432</v>
      </c>
      <c r="P63">
        <f t="shared" si="10"/>
        <v>0.81183508055993558</v>
      </c>
      <c r="Q63">
        <f t="shared" si="10"/>
        <v>0.8031149484406066</v>
      </c>
    </row>
    <row r="64" spans="1:17" x14ac:dyDescent="0.25">
      <c r="A64" t="s">
        <v>92</v>
      </c>
      <c r="C64" s="15">
        <f>STDEV(C53:E53)/ AVERAGE(C53:E53)</f>
        <v>6.4437267180424418E-2</v>
      </c>
      <c r="F64" s="15">
        <f>STDEV(F53:H53)/ AVERAGE(F53:H53)</f>
        <v>8.2659521936930783E-2</v>
      </c>
      <c r="K64" s="9">
        <v>1</v>
      </c>
      <c r="L64">
        <f t="shared" si="11"/>
        <v>0.73757423774403907</v>
      </c>
      <c r="M64">
        <f t="shared" si="12"/>
        <v>0.72147357371893406</v>
      </c>
      <c r="N64">
        <f t="shared" si="12"/>
        <v>0.87075540515459027</v>
      </c>
      <c r="O64">
        <f t="shared" si="10"/>
        <v>0.84992669552169209</v>
      </c>
      <c r="P64">
        <f t="shared" si="10"/>
        <v>0.71213222082633054</v>
      </c>
      <c r="Q64">
        <f t="shared" si="10"/>
        <v>1</v>
      </c>
    </row>
    <row r="65" spans="1:17" x14ac:dyDescent="0.25">
      <c r="C65" s="15">
        <f t="shared" ref="C65:C70" si="13">STDEV(C54:E54)/ AVERAGE(C54:E54)</f>
        <v>5.8085488803903684E-2</v>
      </c>
      <c r="F65" s="15">
        <f t="shared" ref="F65:F70" si="14">STDEV(F54:H54)/ AVERAGE(F54:H54)</f>
        <v>4.2648303533630777E-2</v>
      </c>
      <c r="K65" s="9">
        <v>4</v>
      </c>
      <c r="L65">
        <f t="shared" si="11"/>
        <v>1</v>
      </c>
      <c r="M65">
        <f t="shared" si="12"/>
        <v>0.74506247959805272</v>
      </c>
      <c r="N65">
        <f t="shared" si="12"/>
        <v>0.86700483863309696</v>
      </c>
      <c r="O65">
        <f t="shared" si="10"/>
        <v>0.98766459889358693</v>
      </c>
      <c r="P65">
        <f t="shared" si="10"/>
        <v>0.91774939116549137</v>
      </c>
      <c r="Q65">
        <f t="shared" si="10"/>
        <v>0.79193676448493799</v>
      </c>
    </row>
    <row r="66" spans="1:17" x14ac:dyDescent="0.25">
      <c r="C66" s="15">
        <f t="shared" si="13"/>
        <v>3.5654613375204647E-2</v>
      </c>
      <c r="F66" s="15">
        <f t="shared" si="14"/>
        <v>0.13896825611145222</v>
      </c>
      <c r="K66" s="9">
        <v>8</v>
      </c>
      <c r="L66">
        <f t="shared" si="11"/>
        <v>0.75921096266863675</v>
      </c>
      <c r="M66">
        <f t="shared" si="12"/>
        <v>0.74707772051390597</v>
      </c>
      <c r="N66">
        <f t="shared" si="12"/>
        <v>0.80017101395477319</v>
      </c>
      <c r="O66">
        <f t="shared" si="10"/>
        <v>1</v>
      </c>
      <c r="P66">
        <f t="shared" si="10"/>
        <v>1</v>
      </c>
      <c r="Q66">
        <f t="shared" si="10"/>
        <v>0.88311135140114561</v>
      </c>
    </row>
    <row r="67" spans="1:17" x14ac:dyDescent="0.25">
      <c r="C67" s="15">
        <f t="shared" si="13"/>
        <v>0.16754831240402293</v>
      </c>
      <c r="F67" s="15">
        <f t="shared" si="14"/>
        <v>0.11831965422299365</v>
      </c>
      <c r="K67" s="9">
        <v>16</v>
      </c>
      <c r="L67">
        <f t="shared" si="11"/>
        <v>0.94446573936019917</v>
      </c>
      <c r="M67">
        <f t="shared" si="12"/>
        <v>0.73109179339192332</v>
      </c>
      <c r="N67">
        <f t="shared" si="12"/>
        <v>0.83766580195703499</v>
      </c>
      <c r="O67">
        <f t="shared" si="10"/>
        <v>0.73256534778618476</v>
      </c>
      <c r="P67">
        <f t="shared" si="10"/>
        <v>0.74483538267757998</v>
      </c>
      <c r="Q67">
        <f t="shared" si="10"/>
        <v>0.79606168045349013</v>
      </c>
    </row>
    <row r="68" spans="1:17" x14ac:dyDescent="0.25">
      <c r="C68" s="15">
        <f t="shared" si="13"/>
        <v>3.4170200052809546E-2</v>
      </c>
      <c r="F68" s="15">
        <f t="shared" si="14"/>
        <v>9.6922855420476961E-2</v>
      </c>
      <c r="K68" s="9">
        <v>24</v>
      </c>
      <c r="L68">
        <f t="shared" si="11"/>
        <v>0.49494372480919879</v>
      </c>
      <c r="M68">
        <f t="shared" si="12"/>
        <v>0.47404795640143149</v>
      </c>
      <c r="N68">
        <f t="shared" si="12"/>
        <v>0.54066696305632411</v>
      </c>
      <c r="O68">
        <f t="shared" si="10"/>
        <v>0.49511446100870787</v>
      </c>
      <c r="P68">
        <f t="shared" si="10"/>
        <v>0.58308025700031929</v>
      </c>
      <c r="Q68">
        <f t="shared" si="10"/>
        <v>0.60031298629944696</v>
      </c>
    </row>
    <row r="69" spans="1:17" x14ac:dyDescent="0.25">
      <c r="C69" s="15">
        <f t="shared" si="13"/>
        <v>0.14826948826291908</v>
      </c>
      <c r="F69" s="15">
        <f t="shared" si="14"/>
        <v>5.5889619963953779E-2</v>
      </c>
    </row>
    <row r="70" spans="1:17" x14ac:dyDescent="0.25">
      <c r="C70" s="15">
        <f t="shared" si="13"/>
        <v>2.2144521276808778E-2</v>
      </c>
      <c r="F70" s="15">
        <f t="shared" si="14"/>
        <v>0.1276192365108004</v>
      </c>
      <c r="J70" t="s">
        <v>65</v>
      </c>
      <c r="K70" s="16" t="s">
        <v>59</v>
      </c>
      <c r="L70" s="19" t="s">
        <v>60</v>
      </c>
      <c r="M70" s="19"/>
      <c r="N70" s="19"/>
      <c r="O70" s="19" t="s">
        <v>61</v>
      </c>
      <c r="P70" s="19"/>
      <c r="Q70" s="19"/>
    </row>
    <row r="71" spans="1:17" x14ac:dyDescent="0.25">
      <c r="C71" s="15"/>
      <c r="K71" s="9">
        <v>0</v>
      </c>
      <c r="L71">
        <f>C53/$C$80</f>
        <v>0.99074250150322185</v>
      </c>
      <c r="M71">
        <f t="shared" ref="M71:Q77" si="15">D53/$C$80</f>
        <v>1.0685653228418184</v>
      </c>
      <c r="N71">
        <f t="shared" si="15"/>
        <v>0.94069217565495955</v>
      </c>
      <c r="O71">
        <f t="shared" si="15"/>
        <v>0.64628416109295839</v>
      </c>
      <c r="P71">
        <f t="shared" si="15"/>
        <v>0.75595808345625803</v>
      </c>
      <c r="Q71">
        <f t="shared" si="15"/>
        <v>0.67305461788126808</v>
      </c>
    </row>
    <row r="72" spans="1:17" x14ac:dyDescent="0.25">
      <c r="A72" t="s">
        <v>94</v>
      </c>
      <c r="C72" s="17">
        <f>AVERAGE(C53:E53)</f>
        <v>11921.009114583334</v>
      </c>
      <c r="F72" s="17">
        <f>AVERAGE(F53:H53)</f>
        <v>8246.5442708333339</v>
      </c>
      <c r="K72" s="9">
        <v>0.25</v>
      </c>
      <c r="L72">
        <f t="shared" ref="L72:L77" si="16">C54/$C$80</f>
        <v>0.92783090405757951</v>
      </c>
      <c r="M72">
        <f t="shared" si="15"/>
        <v>1.034283671760782</v>
      </c>
      <c r="N72">
        <f t="shared" si="15"/>
        <v>0.94894261105683186</v>
      </c>
      <c r="O72">
        <f t="shared" si="15"/>
        <v>0.640620864774473</v>
      </c>
      <c r="P72">
        <f t="shared" si="15"/>
        <v>0.65070355153579851</v>
      </c>
      <c r="Q72">
        <f t="shared" si="15"/>
        <v>0.59992004661762788</v>
      </c>
    </row>
    <row r="73" spans="1:17" x14ac:dyDescent="0.25">
      <c r="C73" s="17">
        <f t="shared" ref="C73:C78" si="17">AVERAGE(C54:E54)</f>
        <v>11567.579752604166</v>
      </c>
      <c r="F73" s="17">
        <f t="shared" ref="F73:F78" si="18">AVERAGE(F54:H54)</f>
        <v>7515.180826822917</v>
      </c>
      <c r="K73" s="9">
        <v>1</v>
      </c>
      <c r="L73">
        <f t="shared" si="16"/>
        <v>0.7880022686226118</v>
      </c>
      <c r="M73">
        <f t="shared" si="15"/>
        <v>0.77094164222281325</v>
      </c>
      <c r="N73">
        <f t="shared" si="15"/>
        <v>0.82629690775924636</v>
      </c>
      <c r="O73">
        <f t="shared" si="15"/>
        <v>0.62649647719062163</v>
      </c>
      <c r="P73">
        <f t="shared" si="15"/>
        <v>0.57078953145897993</v>
      </c>
      <c r="Q73">
        <f t="shared" si="15"/>
        <v>0.7469915082299009</v>
      </c>
    </row>
    <row r="74" spans="1:17" x14ac:dyDescent="0.25">
      <c r="C74" s="17">
        <f t="shared" si="17"/>
        <v>9478.1591796875</v>
      </c>
      <c r="F74" s="17">
        <f t="shared" si="18"/>
        <v>7725.916666666667</v>
      </c>
      <c r="K74" s="9">
        <v>4</v>
      </c>
      <c r="L74">
        <f t="shared" si="16"/>
        <v>1.0683701087944897</v>
      </c>
      <c r="M74">
        <f t="shared" si="15"/>
        <v>0.79614792904901888</v>
      </c>
      <c r="N74">
        <f t="shared" si="15"/>
        <v>0.82273783537139822</v>
      </c>
      <c r="O74">
        <f t="shared" si="15"/>
        <v>0.72802559928173027</v>
      </c>
      <c r="P74">
        <f t="shared" si="15"/>
        <v>0.73559618517509184</v>
      </c>
      <c r="Q74">
        <f t="shared" si="15"/>
        <v>0.59157003812531161</v>
      </c>
    </row>
    <row r="75" spans="1:17" x14ac:dyDescent="0.25">
      <c r="C75" s="17">
        <f t="shared" si="17"/>
        <v>10678.267252604166</v>
      </c>
      <c r="F75" s="17">
        <f t="shared" si="18"/>
        <v>8166.653483072917</v>
      </c>
      <c r="K75" s="9">
        <v>8</v>
      </c>
      <c r="L75">
        <f t="shared" si="16"/>
        <v>0.81111829878426067</v>
      </c>
      <c r="M75">
        <f t="shared" si="15"/>
        <v>0.79830134560887178</v>
      </c>
      <c r="N75">
        <f t="shared" si="15"/>
        <v>0.75931637127423512</v>
      </c>
      <c r="O75">
        <f t="shared" si="15"/>
        <v>0.73711824854033192</v>
      </c>
      <c r="P75">
        <f t="shared" si="15"/>
        <v>0.80152184491337564</v>
      </c>
      <c r="Q75">
        <f t="shared" si="15"/>
        <v>0.65967668031808768</v>
      </c>
    </row>
    <row r="76" spans="1:17" x14ac:dyDescent="0.25">
      <c r="C76" s="17">
        <f t="shared" si="17"/>
        <v>9412.5745442708339</v>
      </c>
      <c r="F76" s="17">
        <f t="shared" si="18"/>
        <v>8735.384765625</v>
      </c>
      <c r="K76" s="9">
        <v>16</v>
      </c>
      <c r="L76">
        <f t="shared" si="16"/>
        <v>1.0090389647129241</v>
      </c>
      <c r="M76">
        <f t="shared" si="15"/>
        <v>0.78121933823284451</v>
      </c>
      <c r="N76">
        <f t="shared" si="15"/>
        <v>0.79489677330212383</v>
      </c>
      <c r="O76">
        <f t="shared" si="15"/>
        <v>0.5399872861014916</v>
      </c>
      <c r="P76">
        <f t="shared" si="15"/>
        <v>0.59700183008049401</v>
      </c>
      <c r="Q76">
        <f t="shared" si="15"/>
        <v>0.59465131532598203</v>
      </c>
    </row>
    <row r="77" spans="1:17" x14ac:dyDescent="0.25">
      <c r="C77" s="17">
        <f t="shared" si="17"/>
        <v>10272.552408854166</v>
      </c>
      <c r="F77" s="17">
        <f t="shared" si="18"/>
        <v>6880.967122395833</v>
      </c>
      <c r="K77" s="9">
        <v>24</v>
      </c>
      <c r="L77">
        <f t="shared" si="16"/>
        <v>0.5287830811215537</v>
      </c>
      <c r="M77">
        <f t="shared" si="15"/>
        <v>0.50655120757459993</v>
      </c>
      <c r="N77">
        <f t="shared" si="15"/>
        <v>0.51306191963483583</v>
      </c>
      <c r="O77">
        <f t="shared" si="15"/>
        <v>0.36495790432572917</v>
      </c>
      <c r="P77">
        <f t="shared" si="15"/>
        <v>0.46735156332346112</v>
      </c>
      <c r="Q77">
        <f t="shared" si="15"/>
        <v>0.44842870304581972</v>
      </c>
    </row>
    <row r="78" spans="1:17" x14ac:dyDescent="0.25">
      <c r="C78" s="17">
        <f t="shared" si="17"/>
        <v>6152.815104166667</v>
      </c>
      <c r="F78" s="17">
        <f t="shared" si="18"/>
        <v>5089.23046875</v>
      </c>
    </row>
    <row r="79" spans="1:17" x14ac:dyDescent="0.25">
      <c r="C79" s="17"/>
    </row>
    <row r="80" spans="1:17" x14ac:dyDescent="0.25">
      <c r="A80" t="s">
        <v>95</v>
      </c>
      <c r="C80" s="18">
        <f>MAX(C72:F78)</f>
        <v>11921.009114583334</v>
      </c>
    </row>
  </sheetData>
  <mergeCells count="10">
    <mergeCell ref="L70:N70"/>
    <mergeCell ref="O70:Q70"/>
    <mergeCell ref="C52:E52"/>
    <mergeCell ref="F52:H52"/>
    <mergeCell ref="L52:N52"/>
    <mergeCell ref="O52:Q52"/>
    <mergeCell ref="L61:N61"/>
    <mergeCell ref="O61:Q61"/>
    <mergeCell ref="C61:E61"/>
    <mergeCell ref="F61:H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Coversheet</vt:lpstr>
      <vt:lpstr>Plate Placement</vt:lpstr>
      <vt:lpstr>p38 (36)</vt:lpstr>
      <vt:lpstr>pErk (38)</vt:lpstr>
      <vt:lpstr>pIkB (67)</vt:lpstr>
      <vt:lpstr>pJnk (34)</vt:lpstr>
      <vt:lpstr>pAkt (75)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Endah Sulistijo</dc:creator>
  <cp:lastModifiedBy>Linda E Fong</cp:lastModifiedBy>
  <dcterms:created xsi:type="dcterms:W3CDTF">2014-07-22T18:12:41Z</dcterms:created>
  <dcterms:modified xsi:type="dcterms:W3CDTF">2017-03-10T22:24:38Z</dcterms:modified>
</cp:coreProperties>
</file>