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lhaust\Desktop\Submission PLoS ONE\"/>
    </mc:Choice>
  </mc:AlternateContent>
  <bookViews>
    <workbookView xWindow="0" yWindow="0" windowWidth="38400" windowHeight="17835" tabRatio="889" activeTab="3"/>
  </bookViews>
  <sheets>
    <sheet name="Quantile Regression Results" sheetId="1" r:id="rId1"/>
    <sheet name="Number of Payouts" sheetId="29" r:id="rId2"/>
    <sheet name="Payouts" sheetId="5" r:id="rId3"/>
    <sheet name="Premiums" sheetId="7" r:id="rId4"/>
    <sheet name="Strike Level" sheetId="9" r:id="rId5"/>
    <sheet name="Dates" sheetId="33" r:id="rId6"/>
    <sheet name="Precipitation" sheetId="17" r:id="rId7"/>
    <sheet name="Yield" sheetId="35" r:id="rId8"/>
    <sheet name="Number of Farms with highest EU" sheetId="31" r:id="rId9"/>
    <sheet name="Risk Premium Change" sheetId="34" r:id="rId10"/>
  </sheets>
  <calcPr calcId="152511"/>
</workbook>
</file>

<file path=xl/calcChain.xml><?xml version="1.0" encoding="utf-8"?>
<calcChain xmlns="http://schemas.openxmlformats.org/spreadsheetml/2006/main">
  <c r="AH7" i="7" l="1"/>
  <c r="AG7" i="7"/>
  <c r="AF7" i="7"/>
  <c r="AE7" i="7"/>
  <c r="AH17" i="7"/>
  <c r="AH26" i="7"/>
  <c r="AG17" i="7"/>
  <c r="AF17" i="7"/>
  <c r="AF26" i="7"/>
  <c r="AG26" i="7"/>
  <c r="AE26" i="7"/>
  <c r="AE17" i="7"/>
  <c r="AF30" i="34" l="1"/>
  <c r="AF29" i="34"/>
  <c r="AF28" i="34"/>
  <c r="AF27" i="34"/>
  <c r="AF26" i="34"/>
  <c r="AF20" i="34"/>
  <c r="AF19" i="34"/>
  <c r="AF18" i="34"/>
  <c r="AF17" i="34"/>
  <c r="AF16" i="34"/>
  <c r="AF10" i="34"/>
  <c r="AF9" i="34"/>
  <c r="AF8" i="34"/>
  <c r="AF7" i="34"/>
  <c r="AF6" i="34"/>
  <c r="BN119" i="33" l="1"/>
  <c r="BN118" i="33"/>
  <c r="BN117" i="33"/>
  <c r="BN116" i="33"/>
  <c r="BN115" i="33"/>
  <c r="BN114" i="33"/>
  <c r="BN113" i="33"/>
  <c r="BN112" i="33"/>
  <c r="BN98" i="33"/>
  <c r="BN97" i="33"/>
  <c r="BN96" i="33"/>
  <c r="BN95" i="33"/>
  <c r="BN94" i="33"/>
  <c r="BN93" i="33"/>
  <c r="BN92" i="33"/>
  <c r="BN91" i="33"/>
  <c r="BN75" i="33"/>
  <c r="BN71" i="33"/>
  <c r="AG69" i="17"/>
  <c r="AH69" i="17" s="1"/>
  <c r="AF69" i="17"/>
  <c r="AG25" i="17"/>
  <c r="AH25" i="17" s="1"/>
  <c r="AF25" i="17"/>
  <c r="AG47" i="17"/>
  <c r="AF47" i="17"/>
  <c r="AH47" i="17" l="1"/>
  <c r="BN77" i="33"/>
  <c r="BN76" i="33"/>
  <c r="BN73" i="33"/>
  <c r="BN72" i="33"/>
  <c r="BN74" i="33"/>
  <c r="BN70" i="33"/>
  <c r="P12" i="31"/>
  <c r="P11" i="31"/>
  <c r="P10" i="31"/>
  <c r="P9" i="31"/>
  <c r="P8" i="31"/>
  <c r="P7" i="31"/>
  <c r="G6" i="17"/>
  <c r="G5" i="17"/>
  <c r="G4" i="17"/>
  <c r="Y71" i="17"/>
  <c r="X71" i="17"/>
  <c r="Q71" i="17"/>
  <c r="P71" i="17"/>
  <c r="I71" i="17"/>
  <c r="H71" i="17"/>
  <c r="AE70" i="17"/>
  <c r="AE71" i="17" s="1"/>
  <c r="AD70" i="17"/>
  <c r="AD71" i="17" s="1"/>
  <c r="AC70" i="17"/>
  <c r="AC71" i="17" s="1"/>
  <c r="AB70" i="17"/>
  <c r="AA70" i="17"/>
  <c r="AA71" i="17" s="1"/>
  <c r="Z70" i="17"/>
  <c r="Y70" i="17"/>
  <c r="X70" i="17"/>
  <c r="W70" i="17"/>
  <c r="W71" i="17" s="1"/>
  <c r="V70" i="17"/>
  <c r="V71" i="17" s="1"/>
  <c r="U70" i="17"/>
  <c r="U71" i="17" s="1"/>
  <c r="T70" i="17"/>
  <c r="S70" i="17"/>
  <c r="S71" i="17" s="1"/>
  <c r="R70" i="17"/>
  <c r="Q70" i="17"/>
  <c r="P70" i="17"/>
  <c r="O70" i="17"/>
  <c r="O71" i="17" s="1"/>
  <c r="N70" i="17"/>
  <c r="N71" i="17" s="1"/>
  <c r="M70" i="17"/>
  <c r="M71" i="17" s="1"/>
  <c r="L70" i="17"/>
  <c r="K70" i="17"/>
  <c r="K71" i="17" s="1"/>
  <c r="J70" i="17"/>
  <c r="I70" i="17"/>
  <c r="H70" i="17"/>
  <c r="G70" i="17"/>
  <c r="G71" i="17" s="1"/>
  <c r="F70" i="17"/>
  <c r="F71" i="17" s="1"/>
  <c r="E70" i="17"/>
  <c r="E71" i="17" s="1"/>
  <c r="D70" i="17"/>
  <c r="C70" i="17"/>
  <c r="C71" i="17" s="1"/>
  <c r="AE69" i="17"/>
  <c r="AD69" i="17"/>
  <c r="AC69" i="17"/>
  <c r="AB69" i="17"/>
  <c r="AB71" i="17" s="1"/>
  <c r="AA69" i="17"/>
  <c r="Z69" i="17"/>
  <c r="Z71" i="17" s="1"/>
  <c r="Y69" i="17"/>
  <c r="X69" i="17"/>
  <c r="W69" i="17"/>
  <c r="V69" i="17"/>
  <c r="U69" i="17"/>
  <c r="T69" i="17"/>
  <c r="T71" i="17" s="1"/>
  <c r="S69" i="17"/>
  <c r="R69" i="17"/>
  <c r="R71" i="17" s="1"/>
  <c r="Q69" i="17"/>
  <c r="P69" i="17"/>
  <c r="O69" i="17"/>
  <c r="N69" i="17"/>
  <c r="M69" i="17"/>
  <c r="L69" i="17"/>
  <c r="L71" i="17" s="1"/>
  <c r="K69" i="17"/>
  <c r="J69" i="17"/>
  <c r="J71" i="17" s="1"/>
  <c r="I69" i="17"/>
  <c r="H69" i="17"/>
  <c r="G69" i="17"/>
  <c r="F69" i="17"/>
  <c r="E69" i="17"/>
  <c r="D69" i="17"/>
  <c r="D71" i="17" s="1"/>
  <c r="C69" i="17"/>
  <c r="AG68" i="17"/>
  <c r="AH68" i="17" s="1"/>
  <c r="AF68" i="17"/>
  <c r="AG67" i="17"/>
  <c r="AH67" i="17" s="1"/>
  <c r="AF67" i="17"/>
  <c r="AG66" i="17"/>
  <c r="AH66" i="17" s="1"/>
  <c r="AF66" i="17"/>
  <c r="AH65" i="17"/>
  <c r="AG65" i="17"/>
  <c r="AF65" i="17"/>
  <c r="AG64" i="17"/>
  <c r="AH64" i="17" s="1"/>
  <c r="AF64" i="17"/>
  <c r="AG63" i="17"/>
  <c r="AH63" i="17" s="1"/>
  <c r="AF63" i="17"/>
  <c r="AG62" i="17"/>
  <c r="AH62" i="17" s="1"/>
  <c r="AF62" i="17"/>
  <c r="AG61" i="17"/>
  <c r="AH61" i="17" s="1"/>
  <c r="AF61" i="17"/>
  <c r="AG60" i="17"/>
  <c r="AH60" i="17" s="1"/>
  <c r="AF60" i="17"/>
  <c r="AG59" i="17"/>
  <c r="AH59" i="17" s="1"/>
  <c r="AF59" i="17"/>
  <c r="AG58" i="17"/>
  <c r="AH58" i="17" s="1"/>
  <c r="AF58" i="17"/>
  <c r="AH57" i="17"/>
  <c r="AG57" i="17"/>
  <c r="AF57" i="17"/>
  <c r="AG56" i="17"/>
  <c r="AH56" i="17" s="1"/>
  <c r="AF56" i="17"/>
  <c r="AG55" i="17"/>
  <c r="AH55" i="17" s="1"/>
  <c r="AF55" i="17"/>
  <c r="AG54" i="17"/>
  <c r="AH54" i="17" s="1"/>
  <c r="AF54" i="17"/>
  <c r="AG46" i="17"/>
  <c r="AH46" i="17" s="1"/>
  <c r="AF46" i="17"/>
  <c r="AG45" i="17"/>
  <c r="AF45" i="17"/>
  <c r="AG44" i="17"/>
  <c r="AF44" i="17"/>
  <c r="AG43" i="17"/>
  <c r="AF43" i="17"/>
  <c r="AG42" i="17"/>
  <c r="AF42" i="17"/>
  <c r="AG41" i="17"/>
  <c r="AF41" i="17"/>
  <c r="AG40" i="17"/>
  <c r="AF40" i="17"/>
  <c r="AG39" i="17"/>
  <c r="AF39" i="17"/>
  <c r="AG38" i="17"/>
  <c r="AF38" i="17"/>
  <c r="AG37" i="17"/>
  <c r="AF37" i="17"/>
  <c r="AG36" i="17"/>
  <c r="AF36" i="17"/>
  <c r="AG35" i="17"/>
  <c r="AF35" i="17"/>
  <c r="AG34" i="17"/>
  <c r="AF34" i="17"/>
  <c r="AG33" i="17"/>
  <c r="AF33" i="17"/>
  <c r="AG32" i="17"/>
  <c r="AF32" i="17"/>
  <c r="Q49" i="17"/>
  <c r="P49" i="17"/>
  <c r="AE48" i="17"/>
  <c r="AD48" i="17"/>
  <c r="AC48" i="17"/>
  <c r="AB48" i="17"/>
  <c r="AB49" i="17" s="1"/>
  <c r="AA48" i="17"/>
  <c r="AA49" i="17" s="1"/>
  <c r="Z48" i="17"/>
  <c r="Y48" i="17"/>
  <c r="X48" i="17"/>
  <c r="W48" i="17"/>
  <c r="U48" i="17"/>
  <c r="S48" i="17"/>
  <c r="S49" i="17" s="1"/>
  <c r="R48" i="17"/>
  <c r="Q48" i="17"/>
  <c r="P48" i="17"/>
  <c r="N48" i="17"/>
  <c r="M48" i="17"/>
  <c r="L48" i="17"/>
  <c r="L49" i="17" s="1"/>
  <c r="J48" i="17"/>
  <c r="I48" i="17"/>
  <c r="I49" i="17" s="1"/>
  <c r="H48" i="17"/>
  <c r="H49" i="17" s="1"/>
  <c r="G48" i="17"/>
  <c r="F48" i="17"/>
  <c r="E48" i="17"/>
  <c r="D48" i="17"/>
  <c r="D49" i="17" s="1"/>
  <c r="C48" i="17"/>
  <c r="C49" i="17" s="1"/>
  <c r="AE47" i="17"/>
  <c r="AD47" i="17"/>
  <c r="AC47" i="17"/>
  <c r="AB47" i="17"/>
  <c r="AA47" i="17"/>
  <c r="Z47" i="17"/>
  <c r="Y47" i="17"/>
  <c r="Y49" i="17" s="1"/>
  <c r="X47" i="17"/>
  <c r="X49" i="17" s="1"/>
  <c r="W47" i="17"/>
  <c r="U47" i="17"/>
  <c r="S47" i="17"/>
  <c r="R47" i="17"/>
  <c r="Q47" i="17"/>
  <c r="P47" i="17"/>
  <c r="N47" i="17"/>
  <c r="M47" i="17"/>
  <c r="L47" i="17"/>
  <c r="J47" i="17"/>
  <c r="I47" i="17"/>
  <c r="H47" i="17"/>
  <c r="G47" i="17"/>
  <c r="F47" i="17"/>
  <c r="E47" i="17"/>
  <c r="D47" i="17"/>
  <c r="C47" i="17"/>
  <c r="D26" i="17"/>
  <c r="E26" i="17"/>
  <c r="F26" i="17"/>
  <c r="G26" i="17"/>
  <c r="H26" i="17"/>
  <c r="I26" i="17"/>
  <c r="J26" i="17"/>
  <c r="K26" i="17"/>
  <c r="L26" i="17"/>
  <c r="M26" i="17"/>
  <c r="N26" i="17"/>
  <c r="O26" i="17"/>
  <c r="P26" i="17"/>
  <c r="Q26" i="17"/>
  <c r="R26" i="17"/>
  <c r="S26" i="17"/>
  <c r="T26" i="17"/>
  <c r="U26" i="17"/>
  <c r="V26" i="17"/>
  <c r="W26" i="17"/>
  <c r="X26" i="17"/>
  <c r="Y26" i="17"/>
  <c r="Z26" i="17"/>
  <c r="AA26" i="17"/>
  <c r="AB26" i="17"/>
  <c r="AC26" i="17"/>
  <c r="AD26" i="17"/>
  <c r="AE26" i="17"/>
  <c r="C26" i="17"/>
  <c r="D25" i="17"/>
  <c r="E25" i="17"/>
  <c r="F25" i="17"/>
  <c r="G25" i="17"/>
  <c r="H25" i="17"/>
  <c r="I25" i="17"/>
  <c r="J25" i="17"/>
  <c r="K25" i="17"/>
  <c r="L25" i="17"/>
  <c r="M25" i="17"/>
  <c r="N25" i="17"/>
  <c r="O25" i="17"/>
  <c r="P25" i="17"/>
  <c r="Q25" i="17"/>
  <c r="R25" i="17"/>
  <c r="S25" i="17"/>
  <c r="T25" i="17"/>
  <c r="U25" i="17"/>
  <c r="V25" i="17"/>
  <c r="W25" i="17"/>
  <c r="X25" i="17"/>
  <c r="Y25" i="17"/>
  <c r="Z25" i="17"/>
  <c r="AA25" i="17"/>
  <c r="AB25" i="17"/>
  <c r="AC25" i="17"/>
  <c r="AD25" i="17"/>
  <c r="AE25" i="17"/>
  <c r="C25" i="17"/>
  <c r="AG11" i="17"/>
  <c r="AG12" i="17"/>
  <c r="AG13" i="17"/>
  <c r="AG14" i="17"/>
  <c r="AG15" i="17"/>
  <c r="AG16" i="17"/>
  <c r="AG17" i="17"/>
  <c r="AG18" i="17"/>
  <c r="AG19" i="17"/>
  <c r="AG20" i="17"/>
  <c r="AG21" i="17"/>
  <c r="AG22" i="17"/>
  <c r="AG23" i="17"/>
  <c r="AG24" i="17"/>
  <c r="AG10" i="17"/>
  <c r="AF11" i="17"/>
  <c r="AF12" i="17"/>
  <c r="AF13" i="17"/>
  <c r="AF14" i="17"/>
  <c r="AF15" i="17"/>
  <c r="AF16" i="17"/>
  <c r="AF17" i="17"/>
  <c r="AF18" i="17"/>
  <c r="AF19" i="17"/>
  <c r="AF20" i="17"/>
  <c r="AF21" i="17"/>
  <c r="AF22" i="17"/>
  <c r="AF23" i="17"/>
  <c r="AF24" i="17"/>
  <c r="AF10" i="17"/>
  <c r="AH33" i="17" l="1"/>
  <c r="AH35" i="17"/>
  <c r="AH43" i="17"/>
  <c r="AH37" i="17"/>
  <c r="AH41" i="17"/>
  <c r="AH39" i="17"/>
  <c r="AH32" i="17"/>
  <c r="AH44" i="17"/>
  <c r="AH38" i="17"/>
  <c r="AH34" i="17"/>
  <c r="AH36" i="17"/>
  <c r="AH40" i="17"/>
  <c r="AH45" i="17"/>
  <c r="J49" i="17"/>
  <c r="R49" i="17"/>
  <c r="Z49" i="17"/>
  <c r="E49" i="17"/>
  <c r="M49" i="17"/>
  <c r="U49" i="17"/>
  <c r="AC49" i="17"/>
  <c r="F49" i="17"/>
  <c r="N49" i="17"/>
  <c r="AD49" i="17"/>
  <c r="AH42" i="17"/>
  <c r="G49" i="17"/>
  <c r="W49" i="17"/>
  <c r="AE49" i="17"/>
  <c r="AH28" i="9"/>
  <c r="AG28" i="9"/>
  <c r="AF28" i="9"/>
  <c r="AH27" i="9"/>
  <c r="AG27" i="9"/>
  <c r="AF27" i="9"/>
  <c r="AH26" i="9"/>
  <c r="AG26" i="9"/>
  <c r="AF26" i="9"/>
  <c r="AH25" i="9"/>
  <c r="AG25" i="9"/>
  <c r="AF25" i="9"/>
  <c r="AH24" i="9"/>
  <c r="AG24" i="9"/>
  <c r="AF24" i="9"/>
  <c r="AH23" i="9"/>
  <c r="AG23" i="9"/>
  <c r="AF23" i="9"/>
  <c r="AE23" i="9"/>
  <c r="AH5" i="9"/>
  <c r="AG5" i="9"/>
  <c r="AF5" i="9"/>
  <c r="AE5" i="9"/>
  <c r="AG53" i="29"/>
  <c r="AF53" i="29"/>
  <c r="AE53" i="29"/>
  <c r="AG44" i="29"/>
  <c r="AF44" i="29"/>
  <c r="AE44" i="29"/>
  <c r="AG35" i="29"/>
  <c r="AF35" i="29"/>
  <c r="AE35" i="29"/>
  <c r="AG23" i="29"/>
  <c r="AF23" i="29"/>
  <c r="AE23" i="29"/>
  <c r="AG14" i="29"/>
  <c r="AF14" i="29"/>
  <c r="AE14" i="29"/>
  <c r="AG5" i="29"/>
  <c r="AF5" i="29"/>
  <c r="AE5" i="29"/>
  <c r="AN85" i="5"/>
  <c r="AO85" i="5"/>
  <c r="AO111" i="5" s="1"/>
  <c r="AP85" i="5"/>
  <c r="AP111" i="5" s="1"/>
  <c r="AQ85" i="5"/>
  <c r="AR85" i="5"/>
  <c r="AR111" i="5" s="1"/>
  <c r="AS85" i="5"/>
  <c r="AT85" i="5"/>
  <c r="AU111" i="5"/>
  <c r="AX85" i="5"/>
  <c r="AX111" i="5" s="1"/>
  <c r="AY111" i="5"/>
  <c r="AZ85" i="5"/>
  <c r="AZ111" i="5" s="1"/>
  <c r="BA85" i="5"/>
  <c r="BC111" i="5"/>
  <c r="BD85" i="5"/>
  <c r="BE111" i="5"/>
  <c r="BF85" i="5"/>
  <c r="BF111" i="5" s="1"/>
  <c r="BG85" i="5"/>
  <c r="BG111" i="5" s="1"/>
  <c r="BK85" i="5"/>
  <c r="BL85" i="5"/>
  <c r="AM111" i="5"/>
  <c r="AN86" i="5"/>
  <c r="AN111" i="5" s="1"/>
  <c r="AO86" i="5"/>
  <c r="AP86" i="5"/>
  <c r="AQ86" i="5"/>
  <c r="AR86" i="5"/>
  <c r="AS86" i="5"/>
  <c r="AT86" i="5"/>
  <c r="AT111" i="5" s="1"/>
  <c r="AX86" i="5"/>
  <c r="AZ86" i="5"/>
  <c r="BA86" i="5"/>
  <c r="BB111" i="5"/>
  <c r="BD86" i="5"/>
  <c r="BD111" i="5" s="1"/>
  <c r="BF86" i="5"/>
  <c r="BG86" i="5"/>
  <c r="BI111" i="5"/>
  <c r="BK86" i="5"/>
  <c r="BL86" i="5"/>
  <c r="BL111" i="5" s="1"/>
  <c r="AN87" i="5"/>
  <c r="AO87" i="5"/>
  <c r="AP87" i="5"/>
  <c r="AQ87" i="5"/>
  <c r="AR87" i="5"/>
  <c r="AS87" i="5"/>
  <c r="AT87" i="5"/>
  <c r="AX87" i="5"/>
  <c r="AZ87" i="5"/>
  <c r="BA87" i="5"/>
  <c r="BD87" i="5"/>
  <c r="BF87" i="5"/>
  <c r="BG87" i="5"/>
  <c r="BK87" i="5"/>
  <c r="BL87" i="5"/>
  <c r="AN88" i="5"/>
  <c r="AO88" i="5"/>
  <c r="AP88" i="5"/>
  <c r="AQ88" i="5"/>
  <c r="AR88" i="5"/>
  <c r="AS88" i="5"/>
  <c r="AT88" i="5"/>
  <c r="AX88" i="5"/>
  <c r="AZ88" i="5"/>
  <c r="BA88" i="5"/>
  <c r="BD88" i="5"/>
  <c r="BF88" i="5"/>
  <c r="BG88" i="5"/>
  <c r="BK88" i="5"/>
  <c r="BL88" i="5"/>
  <c r="AN89" i="5"/>
  <c r="AO89" i="5"/>
  <c r="AP89" i="5"/>
  <c r="AQ89" i="5"/>
  <c r="AR89" i="5"/>
  <c r="AS89" i="5"/>
  <c r="AT89" i="5"/>
  <c r="AX89" i="5"/>
  <c r="AZ89" i="5"/>
  <c r="BA89" i="5"/>
  <c r="BD89" i="5"/>
  <c r="BF89" i="5"/>
  <c r="BG89" i="5"/>
  <c r="BK89" i="5"/>
  <c r="BL89" i="5"/>
  <c r="AN90" i="5"/>
  <c r="AO90" i="5"/>
  <c r="AP90" i="5"/>
  <c r="AQ90" i="5"/>
  <c r="AR90" i="5"/>
  <c r="AS90" i="5"/>
  <c r="AT90" i="5"/>
  <c r="AX90" i="5"/>
  <c r="AZ90" i="5"/>
  <c r="BA90" i="5"/>
  <c r="BD90" i="5"/>
  <c r="BF90" i="5"/>
  <c r="BG90" i="5"/>
  <c r="BK90" i="5"/>
  <c r="BL90" i="5"/>
  <c r="AN91" i="5"/>
  <c r="AO91" i="5"/>
  <c r="AP91" i="5"/>
  <c r="AQ91" i="5"/>
  <c r="AR91" i="5"/>
  <c r="AS91" i="5"/>
  <c r="AT91" i="5"/>
  <c r="AX91" i="5"/>
  <c r="AZ91" i="5"/>
  <c r="BA91" i="5"/>
  <c r="BD91" i="5"/>
  <c r="BF91" i="5"/>
  <c r="BG91" i="5"/>
  <c r="BK91" i="5"/>
  <c r="BL91" i="5"/>
  <c r="AN92" i="5"/>
  <c r="AO92" i="5"/>
  <c r="AP92" i="5"/>
  <c r="AQ92" i="5"/>
  <c r="AR92" i="5"/>
  <c r="AS92" i="5"/>
  <c r="AT92" i="5"/>
  <c r="AX92" i="5"/>
  <c r="AZ92" i="5"/>
  <c r="BA92" i="5"/>
  <c r="BD92" i="5"/>
  <c r="BF92" i="5"/>
  <c r="BG92" i="5"/>
  <c r="BK92" i="5"/>
  <c r="BL92" i="5"/>
  <c r="AN93" i="5"/>
  <c r="AO93" i="5"/>
  <c r="AP93" i="5"/>
  <c r="AQ93" i="5"/>
  <c r="AR93" i="5"/>
  <c r="AS93" i="5"/>
  <c r="AT93" i="5"/>
  <c r="AX93" i="5"/>
  <c r="AZ93" i="5"/>
  <c r="BA93" i="5"/>
  <c r="BD93" i="5"/>
  <c r="BF93" i="5"/>
  <c r="BG93" i="5"/>
  <c r="BK93" i="5"/>
  <c r="BL93" i="5"/>
  <c r="AN94" i="5"/>
  <c r="AO94" i="5"/>
  <c r="AP94" i="5"/>
  <c r="AQ94" i="5"/>
  <c r="AR94" i="5"/>
  <c r="AS94" i="5"/>
  <c r="AT94" i="5"/>
  <c r="AX94" i="5"/>
  <c r="AZ94" i="5"/>
  <c r="BA94" i="5"/>
  <c r="BD94" i="5"/>
  <c r="BF94" i="5"/>
  <c r="BG94" i="5"/>
  <c r="BK94" i="5"/>
  <c r="BL94" i="5"/>
  <c r="AN95" i="5"/>
  <c r="AO95" i="5"/>
  <c r="AP95" i="5"/>
  <c r="AQ95" i="5"/>
  <c r="AR95" i="5"/>
  <c r="AS95" i="5"/>
  <c r="AT95" i="5"/>
  <c r="AX95" i="5"/>
  <c r="AZ95" i="5"/>
  <c r="BA95" i="5"/>
  <c r="BD95" i="5"/>
  <c r="BF95" i="5"/>
  <c r="BG95" i="5"/>
  <c r="BK95" i="5"/>
  <c r="BL95" i="5"/>
  <c r="AN96" i="5"/>
  <c r="AO96" i="5"/>
  <c r="AP96" i="5"/>
  <c r="AQ96" i="5"/>
  <c r="AR96" i="5"/>
  <c r="AS96" i="5"/>
  <c r="AT96" i="5"/>
  <c r="AX96" i="5"/>
  <c r="AZ96" i="5"/>
  <c r="BA96" i="5"/>
  <c r="BD96" i="5"/>
  <c r="BF96" i="5"/>
  <c r="BG96" i="5"/>
  <c r="BK96" i="5"/>
  <c r="BL96" i="5"/>
  <c r="AN97" i="5"/>
  <c r="AO97" i="5"/>
  <c r="AP97" i="5"/>
  <c r="AQ97" i="5"/>
  <c r="AR97" i="5"/>
  <c r="AS97" i="5"/>
  <c r="AT97" i="5"/>
  <c r="AX97" i="5"/>
  <c r="AZ97" i="5"/>
  <c r="BA97" i="5"/>
  <c r="BD97" i="5"/>
  <c r="BF97" i="5"/>
  <c r="BG97" i="5"/>
  <c r="BK97" i="5"/>
  <c r="BL97" i="5"/>
  <c r="AN98" i="5"/>
  <c r="AO98" i="5"/>
  <c r="AP98" i="5"/>
  <c r="AQ98" i="5"/>
  <c r="AR98" i="5"/>
  <c r="AS98" i="5"/>
  <c r="AT98" i="5"/>
  <c r="AX98" i="5"/>
  <c r="AZ98" i="5"/>
  <c r="BA98" i="5"/>
  <c r="BD98" i="5"/>
  <c r="BF98" i="5"/>
  <c r="BG98" i="5"/>
  <c r="BK98" i="5"/>
  <c r="BL98" i="5"/>
  <c r="AN99" i="5"/>
  <c r="AO99" i="5"/>
  <c r="AP99" i="5"/>
  <c r="AQ99" i="5"/>
  <c r="AR99" i="5"/>
  <c r="AS99" i="5"/>
  <c r="AT99" i="5"/>
  <c r="AX99" i="5"/>
  <c r="AZ99" i="5"/>
  <c r="BA99" i="5"/>
  <c r="BD99" i="5"/>
  <c r="BF99" i="5"/>
  <c r="BG99" i="5"/>
  <c r="BK99" i="5"/>
  <c r="BL99" i="5"/>
  <c r="AJ86" i="5"/>
  <c r="AJ87" i="5"/>
  <c r="AJ88" i="5"/>
  <c r="AJ111" i="5" s="1"/>
  <c r="AJ89" i="5"/>
  <c r="AJ90" i="5"/>
  <c r="AJ91" i="5"/>
  <c r="AJ92" i="5"/>
  <c r="AJ93" i="5"/>
  <c r="AJ94" i="5"/>
  <c r="AJ95" i="5"/>
  <c r="AJ96" i="5"/>
  <c r="AJ97" i="5"/>
  <c r="AJ98" i="5"/>
  <c r="AJ99" i="5"/>
  <c r="AJ85" i="5"/>
  <c r="AQ111" i="5"/>
  <c r="BH111" i="5"/>
  <c r="BK111" i="5"/>
  <c r="BJ111" i="5"/>
  <c r="BA111" i="5"/>
  <c r="AW111" i="5"/>
  <c r="AV111" i="5"/>
  <c r="AS111" i="5"/>
  <c r="AL111" i="5"/>
  <c r="AK111" i="5"/>
  <c r="AK45" i="5"/>
  <c r="AL45" i="5"/>
  <c r="AL71" i="5" s="1"/>
  <c r="AM45" i="5"/>
  <c r="AN45" i="5"/>
  <c r="AO45" i="5"/>
  <c r="AP45" i="5"/>
  <c r="AQ45" i="5"/>
  <c r="AQ71" i="5" s="1"/>
  <c r="AR71" i="5"/>
  <c r="AS45" i="5"/>
  <c r="AT45" i="5"/>
  <c r="AU45" i="5"/>
  <c r="AW45" i="5"/>
  <c r="AX45" i="5"/>
  <c r="AX71" i="5" s="1"/>
  <c r="AZ71" i="5"/>
  <c r="BB45" i="5"/>
  <c r="BD45" i="5"/>
  <c r="BE45" i="5"/>
  <c r="BF45" i="5"/>
  <c r="BF71" i="5" s="1"/>
  <c r="BG45" i="5"/>
  <c r="BG71" i="5" s="1"/>
  <c r="BH45" i="5"/>
  <c r="BH71" i="5" s="1"/>
  <c r="BI45" i="5"/>
  <c r="BJ71" i="5"/>
  <c r="BK45" i="5"/>
  <c r="BK71" i="5" s="1"/>
  <c r="BL45" i="5"/>
  <c r="AK46" i="5"/>
  <c r="AL46" i="5"/>
  <c r="AM46" i="5"/>
  <c r="AN46" i="5"/>
  <c r="AO46" i="5"/>
  <c r="AP46" i="5"/>
  <c r="AQ46" i="5"/>
  <c r="AS46" i="5"/>
  <c r="AT46" i="5"/>
  <c r="AU46" i="5"/>
  <c r="AV71" i="5"/>
  <c r="AW46" i="5"/>
  <c r="AX46" i="5"/>
  <c r="BB46" i="5"/>
  <c r="BB71" i="5" s="1"/>
  <c r="BC71" i="5"/>
  <c r="BD46" i="5"/>
  <c r="BD71" i="5" s="1"/>
  <c r="BE46" i="5"/>
  <c r="BF46" i="5"/>
  <c r="BG46" i="5"/>
  <c r="BH46" i="5"/>
  <c r="BI46" i="5"/>
  <c r="BK46" i="5"/>
  <c r="BL46" i="5"/>
  <c r="BL71" i="5" s="1"/>
  <c r="AK47" i="5"/>
  <c r="AL47" i="5"/>
  <c r="AM47" i="5"/>
  <c r="AN47" i="5"/>
  <c r="AO47" i="5"/>
  <c r="AP47" i="5"/>
  <c r="AQ47" i="5"/>
  <c r="AS47" i="5"/>
  <c r="AT47" i="5"/>
  <c r="AU47" i="5"/>
  <c r="AW47" i="5"/>
  <c r="AX47" i="5"/>
  <c r="BB47" i="5"/>
  <c r="BD47" i="5"/>
  <c r="BE47" i="5"/>
  <c r="BF47" i="5"/>
  <c r="BG47" i="5"/>
  <c r="BH47" i="5"/>
  <c r="BI47" i="5"/>
  <c r="BK47" i="5"/>
  <c r="BL47" i="5"/>
  <c r="AK48" i="5"/>
  <c r="AL48" i="5"/>
  <c r="AM48" i="5"/>
  <c r="AN48" i="5"/>
  <c r="AO48" i="5"/>
  <c r="AP48" i="5"/>
  <c r="AQ48" i="5"/>
  <c r="AS48" i="5"/>
  <c r="AT48" i="5"/>
  <c r="AU48" i="5"/>
  <c r="AW48" i="5"/>
  <c r="AX48" i="5"/>
  <c r="BB48" i="5"/>
  <c r="BD48" i="5"/>
  <c r="BE48" i="5"/>
  <c r="BF48" i="5"/>
  <c r="BG48" i="5"/>
  <c r="BH48" i="5"/>
  <c r="BI48" i="5"/>
  <c r="BK48" i="5"/>
  <c r="BL48" i="5"/>
  <c r="AK49" i="5"/>
  <c r="AL49" i="5"/>
  <c r="AM49" i="5"/>
  <c r="AN49" i="5"/>
  <c r="AO49" i="5"/>
  <c r="AP49" i="5"/>
  <c r="AQ49" i="5"/>
  <c r="AS49" i="5"/>
  <c r="AT49" i="5"/>
  <c r="AU49" i="5"/>
  <c r="AW49" i="5"/>
  <c r="AX49" i="5"/>
  <c r="BB49" i="5"/>
  <c r="BD49" i="5"/>
  <c r="BE49" i="5"/>
  <c r="BF49" i="5"/>
  <c r="BG49" i="5"/>
  <c r="BH49" i="5"/>
  <c r="BI49" i="5"/>
  <c r="BK49" i="5"/>
  <c r="BL49" i="5"/>
  <c r="AK50" i="5"/>
  <c r="AL50" i="5"/>
  <c r="AM50" i="5"/>
  <c r="AN50" i="5"/>
  <c r="AO50" i="5"/>
  <c r="AP50" i="5"/>
  <c r="AQ50" i="5"/>
  <c r="AS50" i="5"/>
  <c r="AT50" i="5"/>
  <c r="AU50" i="5"/>
  <c r="AW50" i="5"/>
  <c r="AX50" i="5"/>
  <c r="BB50" i="5"/>
  <c r="BD50" i="5"/>
  <c r="BE50" i="5"/>
  <c r="BF50" i="5"/>
  <c r="BG50" i="5"/>
  <c r="BH50" i="5"/>
  <c r="BI50" i="5"/>
  <c r="BK50" i="5"/>
  <c r="BL50" i="5"/>
  <c r="AK51" i="5"/>
  <c r="AL51" i="5"/>
  <c r="AM51" i="5"/>
  <c r="AN51" i="5"/>
  <c r="AO51" i="5"/>
  <c r="AP51" i="5"/>
  <c r="AQ51" i="5"/>
  <c r="AS51" i="5"/>
  <c r="AT51" i="5"/>
  <c r="AU51" i="5"/>
  <c r="AW51" i="5"/>
  <c r="AX51" i="5"/>
  <c r="BB51" i="5"/>
  <c r="BD51" i="5"/>
  <c r="BE51" i="5"/>
  <c r="BF51" i="5"/>
  <c r="BG51" i="5"/>
  <c r="BH51" i="5"/>
  <c r="BI51" i="5"/>
  <c r="BK51" i="5"/>
  <c r="BL51" i="5"/>
  <c r="AK52" i="5"/>
  <c r="AL52" i="5"/>
  <c r="AM52" i="5"/>
  <c r="AN52" i="5"/>
  <c r="AO52" i="5"/>
  <c r="AP52" i="5"/>
  <c r="AQ52" i="5"/>
  <c r="AS52" i="5"/>
  <c r="AT52" i="5"/>
  <c r="AU52" i="5"/>
  <c r="AW52" i="5"/>
  <c r="AX52" i="5"/>
  <c r="BB52" i="5"/>
  <c r="BD52" i="5"/>
  <c r="BE52" i="5"/>
  <c r="BF52" i="5"/>
  <c r="BG52" i="5"/>
  <c r="BH52" i="5"/>
  <c r="BI52" i="5"/>
  <c r="BK52" i="5"/>
  <c r="BL52" i="5"/>
  <c r="AK53" i="5"/>
  <c r="AL53" i="5"/>
  <c r="AM53" i="5"/>
  <c r="AN53" i="5"/>
  <c r="AO53" i="5"/>
  <c r="AP53" i="5"/>
  <c r="AQ53" i="5"/>
  <c r="AS53" i="5"/>
  <c r="AT53" i="5"/>
  <c r="AU53" i="5"/>
  <c r="AW53" i="5"/>
  <c r="AX53" i="5"/>
  <c r="BB53" i="5"/>
  <c r="BD53" i="5"/>
  <c r="BE53" i="5"/>
  <c r="BF53" i="5"/>
  <c r="BG53" i="5"/>
  <c r="BH53" i="5"/>
  <c r="BI53" i="5"/>
  <c r="BK53" i="5"/>
  <c r="BL53" i="5"/>
  <c r="AK54" i="5"/>
  <c r="AL54" i="5"/>
  <c r="AM54" i="5"/>
  <c r="AN54" i="5"/>
  <c r="AO54" i="5"/>
  <c r="AP54" i="5"/>
  <c r="AQ54" i="5"/>
  <c r="AS54" i="5"/>
  <c r="AT54" i="5"/>
  <c r="AU54" i="5"/>
  <c r="AW54" i="5"/>
  <c r="AX54" i="5"/>
  <c r="BB54" i="5"/>
  <c r="BD54" i="5"/>
  <c r="BE54" i="5"/>
  <c r="BF54" i="5"/>
  <c r="BG54" i="5"/>
  <c r="BH54" i="5"/>
  <c r="BI54" i="5"/>
  <c r="BK54" i="5"/>
  <c r="BL54" i="5"/>
  <c r="AK55" i="5"/>
  <c r="AL55" i="5"/>
  <c r="AM55" i="5"/>
  <c r="AN55" i="5"/>
  <c r="AO55" i="5"/>
  <c r="AP55" i="5"/>
  <c r="AQ55" i="5"/>
  <c r="AS55" i="5"/>
  <c r="AT55" i="5"/>
  <c r="AU55" i="5"/>
  <c r="AW55" i="5"/>
  <c r="AX55" i="5"/>
  <c r="BB55" i="5"/>
  <c r="BD55" i="5"/>
  <c r="BE55" i="5"/>
  <c r="BF55" i="5"/>
  <c r="BG55" i="5"/>
  <c r="BH55" i="5"/>
  <c r="BI55" i="5"/>
  <c r="BK55" i="5"/>
  <c r="BL55" i="5"/>
  <c r="AK56" i="5"/>
  <c r="AL56" i="5"/>
  <c r="AM56" i="5"/>
  <c r="AN56" i="5"/>
  <c r="AO56" i="5"/>
  <c r="AP56" i="5"/>
  <c r="AQ56" i="5"/>
  <c r="AS56" i="5"/>
  <c r="AT56" i="5"/>
  <c r="AU56" i="5"/>
  <c r="AW56" i="5"/>
  <c r="AX56" i="5"/>
  <c r="BB56" i="5"/>
  <c r="BD56" i="5"/>
  <c r="BE56" i="5"/>
  <c r="BF56" i="5"/>
  <c r="BG56" i="5"/>
  <c r="BH56" i="5"/>
  <c r="BI56" i="5"/>
  <c r="BK56" i="5"/>
  <c r="BL56" i="5"/>
  <c r="AK57" i="5"/>
  <c r="AL57" i="5"/>
  <c r="AM57" i="5"/>
  <c r="AN57" i="5"/>
  <c r="AO57" i="5"/>
  <c r="AP57" i="5"/>
  <c r="AQ57" i="5"/>
  <c r="AS57" i="5"/>
  <c r="AT57" i="5"/>
  <c r="AU57" i="5"/>
  <c r="AW57" i="5"/>
  <c r="AX57" i="5"/>
  <c r="BB57" i="5"/>
  <c r="BD57" i="5"/>
  <c r="BE57" i="5"/>
  <c r="BF57" i="5"/>
  <c r="BG57" i="5"/>
  <c r="BH57" i="5"/>
  <c r="BI57" i="5"/>
  <c r="BK57" i="5"/>
  <c r="BL57" i="5"/>
  <c r="AK58" i="5"/>
  <c r="AL58" i="5"/>
  <c r="AM58" i="5"/>
  <c r="AN58" i="5"/>
  <c r="AO58" i="5"/>
  <c r="AP58" i="5"/>
  <c r="AQ58" i="5"/>
  <c r="AS58" i="5"/>
  <c r="AT58" i="5"/>
  <c r="AU58" i="5"/>
  <c r="AW58" i="5"/>
  <c r="AX58" i="5"/>
  <c r="BB58" i="5"/>
  <c r="BD58" i="5"/>
  <c r="BE58" i="5"/>
  <c r="BF58" i="5"/>
  <c r="BG58" i="5"/>
  <c r="BH58" i="5"/>
  <c r="BI58" i="5"/>
  <c r="BK58" i="5"/>
  <c r="BL58" i="5"/>
  <c r="AK59" i="5"/>
  <c r="AL59" i="5"/>
  <c r="AM59" i="5"/>
  <c r="AN59" i="5"/>
  <c r="AO59" i="5"/>
  <c r="AP59" i="5"/>
  <c r="AQ59" i="5"/>
  <c r="AS59" i="5"/>
  <c r="AT59" i="5"/>
  <c r="AU59" i="5"/>
  <c r="AW59" i="5"/>
  <c r="AX59" i="5"/>
  <c r="BB59" i="5"/>
  <c r="BD59" i="5"/>
  <c r="BE59" i="5"/>
  <c r="BF59" i="5"/>
  <c r="BG59" i="5"/>
  <c r="BH59" i="5"/>
  <c r="BI59" i="5"/>
  <c r="BK59" i="5"/>
  <c r="BL59" i="5"/>
  <c r="AJ46" i="5"/>
  <c r="AJ47" i="5"/>
  <c r="AJ48" i="5"/>
  <c r="AJ49" i="5"/>
  <c r="AJ50" i="5"/>
  <c r="AJ51" i="5"/>
  <c r="AJ52" i="5"/>
  <c r="AJ53" i="5"/>
  <c r="AJ54" i="5"/>
  <c r="AJ55" i="5"/>
  <c r="AJ56" i="5"/>
  <c r="AJ57" i="5"/>
  <c r="AJ58" i="5"/>
  <c r="AJ59" i="5"/>
  <c r="AJ45" i="5"/>
  <c r="BI71" i="5"/>
  <c r="BA71" i="5"/>
  <c r="AS71" i="5"/>
  <c r="AK71" i="5"/>
  <c r="AT71" i="5"/>
  <c r="AU71" i="5"/>
  <c r="AM71" i="5"/>
  <c r="BE71" i="5"/>
  <c r="AY71" i="5"/>
  <c r="AW71" i="5"/>
  <c r="AP71" i="5"/>
  <c r="AO71" i="5"/>
  <c r="AN71" i="5"/>
  <c r="AJ32" i="5"/>
  <c r="AK32" i="5"/>
  <c r="AK6" i="5"/>
  <c r="AL6" i="5"/>
  <c r="AN6" i="5"/>
  <c r="AO6" i="5"/>
  <c r="AP6" i="5"/>
  <c r="AQ6" i="5"/>
  <c r="AR6" i="5"/>
  <c r="AS6" i="5"/>
  <c r="AT6" i="5"/>
  <c r="AU6" i="5"/>
  <c r="AV6" i="5"/>
  <c r="AW6" i="5"/>
  <c r="AX6" i="5"/>
  <c r="AY6" i="5"/>
  <c r="BA6" i="5"/>
  <c r="BB6" i="5"/>
  <c r="BD6" i="5"/>
  <c r="BE6" i="5"/>
  <c r="BF6" i="5"/>
  <c r="BH6" i="5"/>
  <c r="BJ6" i="5"/>
  <c r="BK6" i="5"/>
  <c r="BL6" i="5"/>
  <c r="AK7" i="5"/>
  <c r="AL7" i="5"/>
  <c r="AN7" i="5"/>
  <c r="AO7" i="5"/>
  <c r="AP7" i="5"/>
  <c r="AQ7" i="5"/>
  <c r="AR7" i="5"/>
  <c r="AS7" i="5"/>
  <c r="AT7" i="5"/>
  <c r="AU7" i="5"/>
  <c r="AV7" i="5"/>
  <c r="AW7" i="5"/>
  <c r="AX7" i="5"/>
  <c r="AY7" i="5"/>
  <c r="BA7" i="5"/>
  <c r="BB7" i="5"/>
  <c r="BD7" i="5"/>
  <c r="BE7" i="5"/>
  <c r="BF7" i="5"/>
  <c r="BH7" i="5"/>
  <c r="BJ7" i="5"/>
  <c r="BK7" i="5"/>
  <c r="BL7" i="5"/>
  <c r="AK8" i="5"/>
  <c r="AL8" i="5"/>
  <c r="AN8" i="5"/>
  <c r="AO8" i="5"/>
  <c r="AP8" i="5"/>
  <c r="AQ8" i="5"/>
  <c r="AR8" i="5"/>
  <c r="AS8" i="5"/>
  <c r="AT8" i="5"/>
  <c r="AU8" i="5"/>
  <c r="AV8" i="5"/>
  <c r="AW8" i="5"/>
  <c r="AX8" i="5"/>
  <c r="AY8" i="5"/>
  <c r="BA8" i="5"/>
  <c r="BB8" i="5"/>
  <c r="BD8" i="5"/>
  <c r="BE8" i="5"/>
  <c r="BF8" i="5"/>
  <c r="BH8" i="5"/>
  <c r="BJ8" i="5"/>
  <c r="BK8" i="5"/>
  <c r="BL8" i="5"/>
  <c r="AK9" i="5"/>
  <c r="AL9" i="5"/>
  <c r="AN9" i="5"/>
  <c r="AO9" i="5"/>
  <c r="AP9" i="5"/>
  <c r="AQ9" i="5"/>
  <c r="AR9" i="5"/>
  <c r="AS9" i="5"/>
  <c r="AT9" i="5"/>
  <c r="AU9" i="5"/>
  <c r="AV9" i="5"/>
  <c r="AW9" i="5"/>
  <c r="AX9" i="5"/>
  <c r="AY9" i="5"/>
  <c r="BA9" i="5"/>
  <c r="BB9" i="5"/>
  <c r="BD9" i="5"/>
  <c r="BE9" i="5"/>
  <c r="BF9" i="5"/>
  <c r="BH9" i="5"/>
  <c r="BJ9" i="5"/>
  <c r="BK9" i="5"/>
  <c r="BL9" i="5"/>
  <c r="AK10" i="5"/>
  <c r="AL10" i="5"/>
  <c r="AN10" i="5"/>
  <c r="AO10" i="5"/>
  <c r="AP10" i="5"/>
  <c r="AQ10" i="5"/>
  <c r="AR10" i="5"/>
  <c r="AS10" i="5"/>
  <c r="AT10" i="5"/>
  <c r="AU10" i="5"/>
  <c r="AV10" i="5"/>
  <c r="AW10" i="5"/>
  <c r="AX10" i="5"/>
  <c r="AY10" i="5"/>
  <c r="BA10" i="5"/>
  <c r="BB10" i="5"/>
  <c r="BD10" i="5"/>
  <c r="BE10" i="5"/>
  <c r="BF10" i="5"/>
  <c r="BH10" i="5"/>
  <c r="BJ10" i="5"/>
  <c r="BK10" i="5"/>
  <c r="BL10" i="5"/>
  <c r="AK11" i="5"/>
  <c r="AL11" i="5"/>
  <c r="AN11" i="5"/>
  <c r="AO11" i="5"/>
  <c r="AP11" i="5"/>
  <c r="AQ11" i="5"/>
  <c r="AR11" i="5"/>
  <c r="AS11" i="5"/>
  <c r="AT11" i="5"/>
  <c r="AU11" i="5"/>
  <c r="AV11" i="5"/>
  <c r="AW11" i="5"/>
  <c r="AX11" i="5"/>
  <c r="AY11" i="5"/>
  <c r="BA11" i="5"/>
  <c r="BB11" i="5"/>
  <c r="BD11" i="5"/>
  <c r="BE11" i="5"/>
  <c r="BF11" i="5"/>
  <c r="BH11" i="5"/>
  <c r="BJ11" i="5"/>
  <c r="BK11" i="5"/>
  <c r="BL11" i="5"/>
  <c r="AK12" i="5"/>
  <c r="AL12" i="5"/>
  <c r="AN12" i="5"/>
  <c r="AO12" i="5"/>
  <c r="AP12" i="5"/>
  <c r="AQ12" i="5"/>
  <c r="AR12" i="5"/>
  <c r="AS12" i="5"/>
  <c r="AT12" i="5"/>
  <c r="AU12" i="5"/>
  <c r="AV12" i="5"/>
  <c r="AW12" i="5"/>
  <c r="AX12" i="5"/>
  <c r="AY12" i="5"/>
  <c r="BA12" i="5"/>
  <c r="BB12" i="5"/>
  <c r="BD12" i="5"/>
  <c r="BE12" i="5"/>
  <c r="BF12" i="5"/>
  <c r="BH12" i="5"/>
  <c r="BJ12" i="5"/>
  <c r="BK12" i="5"/>
  <c r="BL12" i="5"/>
  <c r="AK13" i="5"/>
  <c r="AL13" i="5"/>
  <c r="AN13" i="5"/>
  <c r="AO13" i="5"/>
  <c r="AP13" i="5"/>
  <c r="AQ13" i="5"/>
  <c r="AR13" i="5"/>
  <c r="AS13" i="5"/>
  <c r="AT13" i="5"/>
  <c r="AU13" i="5"/>
  <c r="AV13" i="5"/>
  <c r="AW13" i="5"/>
  <c r="AX13" i="5"/>
  <c r="AY13" i="5"/>
  <c r="BA13" i="5"/>
  <c r="BB13" i="5"/>
  <c r="BD13" i="5"/>
  <c r="BE13" i="5"/>
  <c r="BF13" i="5"/>
  <c r="BH13" i="5"/>
  <c r="BJ13" i="5"/>
  <c r="BK13" i="5"/>
  <c r="BL13" i="5"/>
  <c r="AK14" i="5"/>
  <c r="AL14" i="5"/>
  <c r="AN14" i="5"/>
  <c r="AO14" i="5"/>
  <c r="AP14" i="5"/>
  <c r="AQ14" i="5"/>
  <c r="AR14" i="5"/>
  <c r="AS14" i="5"/>
  <c r="AT14" i="5"/>
  <c r="AU14" i="5"/>
  <c r="AV14" i="5"/>
  <c r="AW14" i="5"/>
  <c r="AX14" i="5"/>
  <c r="AY14" i="5"/>
  <c r="BA14" i="5"/>
  <c r="BB14" i="5"/>
  <c r="BD14" i="5"/>
  <c r="BE14" i="5"/>
  <c r="BF14" i="5"/>
  <c r="BH14" i="5"/>
  <c r="BJ14" i="5"/>
  <c r="BK14" i="5"/>
  <c r="BL14" i="5"/>
  <c r="AK15" i="5"/>
  <c r="AL15" i="5"/>
  <c r="AN15" i="5"/>
  <c r="AO15" i="5"/>
  <c r="AP15" i="5"/>
  <c r="AQ15" i="5"/>
  <c r="AR15" i="5"/>
  <c r="AS15" i="5"/>
  <c r="AT15" i="5"/>
  <c r="AU15" i="5"/>
  <c r="AV15" i="5"/>
  <c r="AW15" i="5"/>
  <c r="AX15" i="5"/>
  <c r="AY15" i="5"/>
  <c r="BA15" i="5"/>
  <c r="BB15" i="5"/>
  <c r="BD15" i="5"/>
  <c r="BE15" i="5"/>
  <c r="BF15" i="5"/>
  <c r="BH15" i="5"/>
  <c r="BJ15" i="5"/>
  <c r="BK15" i="5"/>
  <c r="BL15" i="5"/>
  <c r="AK16" i="5"/>
  <c r="AL16" i="5"/>
  <c r="AN16" i="5"/>
  <c r="AO16" i="5"/>
  <c r="AP16" i="5"/>
  <c r="AQ16" i="5"/>
  <c r="AR16" i="5"/>
  <c r="AS16" i="5"/>
  <c r="AT16" i="5"/>
  <c r="AU16" i="5"/>
  <c r="AV16" i="5"/>
  <c r="AW16" i="5"/>
  <c r="AX16" i="5"/>
  <c r="AY16" i="5"/>
  <c r="BA16" i="5"/>
  <c r="BB16" i="5"/>
  <c r="BD16" i="5"/>
  <c r="BE16" i="5"/>
  <c r="BF16" i="5"/>
  <c r="BH16" i="5"/>
  <c r="BJ16" i="5"/>
  <c r="BK16" i="5"/>
  <c r="BL16" i="5"/>
  <c r="AK17" i="5"/>
  <c r="AL17" i="5"/>
  <c r="AN17" i="5"/>
  <c r="AO17" i="5"/>
  <c r="AP17" i="5"/>
  <c r="AQ17" i="5"/>
  <c r="AR17" i="5"/>
  <c r="AS17" i="5"/>
  <c r="AT17" i="5"/>
  <c r="AU17" i="5"/>
  <c r="AV17" i="5"/>
  <c r="AW17" i="5"/>
  <c r="AX17" i="5"/>
  <c r="AY17" i="5"/>
  <c r="BA17" i="5"/>
  <c r="BB17" i="5"/>
  <c r="BD17" i="5"/>
  <c r="BE17" i="5"/>
  <c r="BF17" i="5"/>
  <c r="BH17" i="5"/>
  <c r="BJ17" i="5"/>
  <c r="BK17" i="5"/>
  <c r="BL17" i="5"/>
  <c r="AK18" i="5"/>
  <c r="AL18" i="5"/>
  <c r="AN18" i="5"/>
  <c r="AO18" i="5"/>
  <c r="AP18" i="5"/>
  <c r="AQ18" i="5"/>
  <c r="AR18" i="5"/>
  <c r="AS18" i="5"/>
  <c r="AT18" i="5"/>
  <c r="AU18" i="5"/>
  <c r="AV18" i="5"/>
  <c r="AW18" i="5"/>
  <c r="AX18" i="5"/>
  <c r="AY18" i="5"/>
  <c r="BA18" i="5"/>
  <c r="BB18" i="5"/>
  <c r="BD18" i="5"/>
  <c r="BE18" i="5"/>
  <c r="BF18" i="5"/>
  <c r="BH18" i="5"/>
  <c r="BJ18" i="5"/>
  <c r="BK18" i="5"/>
  <c r="BL18" i="5"/>
  <c r="AK19" i="5"/>
  <c r="AL19" i="5"/>
  <c r="AN19" i="5"/>
  <c r="AO19" i="5"/>
  <c r="AP19" i="5"/>
  <c r="AQ19" i="5"/>
  <c r="AR19" i="5"/>
  <c r="AS19" i="5"/>
  <c r="AT19" i="5"/>
  <c r="AU19" i="5"/>
  <c r="AV19" i="5"/>
  <c r="AW19" i="5"/>
  <c r="AX19" i="5"/>
  <c r="AY19" i="5"/>
  <c r="BA19" i="5"/>
  <c r="BB19" i="5"/>
  <c r="BD19" i="5"/>
  <c r="BE19" i="5"/>
  <c r="BF19" i="5"/>
  <c r="BH19" i="5"/>
  <c r="BJ19" i="5"/>
  <c r="BK19" i="5"/>
  <c r="BL19" i="5"/>
  <c r="AK20" i="5"/>
  <c r="AL20" i="5"/>
  <c r="AN20" i="5"/>
  <c r="AO20" i="5"/>
  <c r="AP20" i="5"/>
  <c r="AQ20" i="5"/>
  <c r="AR20" i="5"/>
  <c r="AS20" i="5"/>
  <c r="AT20" i="5"/>
  <c r="AU20" i="5"/>
  <c r="AV20" i="5"/>
  <c r="AW20" i="5"/>
  <c r="AX20" i="5"/>
  <c r="AY20" i="5"/>
  <c r="BA20" i="5"/>
  <c r="BB20" i="5"/>
  <c r="BD20" i="5"/>
  <c r="BE20" i="5"/>
  <c r="BF20" i="5"/>
  <c r="BH20" i="5"/>
  <c r="BJ20" i="5"/>
  <c r="BK20" i="5"/>
  <c r="BL20" i="5"/>
  <c r="AJ7" i="5"/>
  <c r="AJ8" i="5"/>
  <c r="AJ9" i="5"/>
  <c r="AJ10" i="5"/>
  <c r="AJ11" i="5"/>
  <c r="AJ12" i="5"/>
  <c r="AJ13" i="5"/>
  <c r="AJ14" i="5"/>
  <c r="AJ15" i="5"/>
  <c r="AJ16" i="5"/>
  <c r="AJ17" i="5"/>
  <c r="AJ18" i="5"/>
  <c r="AJ19" i="5"/>
  <c r="AJ20" i="5"/>
  <c r="AJ6" i="5"/>
  <c r="AD32" i="5"/>
  <c r="AC32" i="5"/>
  <c r="AB32" i="5"/>
  <c r="AA32" i="5"/>
  <c r="Z32" i="5"/>
  <c r="Y32" i="5"/>
  <c r="X32" i="5"/>
  <c r="W32" i="5"/>
  <c r="V32" i="5"/>
  <c r="U32" i="5"/>
  <c r="T32" i="5"/>
  <c r="S32" i="5"/>
  <c r="R32" i="5"/>
  <c r="Q32" i="5"/>
  <c r="P32" i="5"/>
  <c r="O32" i="5"/>
  <c r="N32" i="5"/>
  <c r="M32" i="5"/>
  <c r="L32" i="5"/>
  <c r="K32" i="5"/>
  <c r="J32" i="5"/>
  <c r="I32" i="5"/>
  <c r="H32" i="5"/>
  <c r="G32" i="5"/>
  <c r="F32" i="5"/>
  <c r="E32" i="5"/>
  <c r="D32" i="5"/>
  <c r="C32" i="5"/>
  <c r="B32" i="5"/>
  <c r="B71" i="5"/>
  <c r="C71" i="5"/>
  <c r="D71" i="5"/>
  <c r="E71" i="5"/>
  <c r="F71" i="5"/>
  <c r="G71" i="5"/>
  <c r="H71" i="5"/>
  <c r="I71" i="5"/>
  <c r="J71" i="5"/>
  <c r="K71" i="5"/>
  <c r="L71" i="5"/>
  <c r="M71" i="5"/>
  <c r="N71" i="5"/>
  <c r="O71" i="5"/>
  <c r="P71" i="5"/>
  <c r="Q71" i="5"/>
  <c r="R71" i="5"/>
  <c r="S71" i="5"/>
  <c r="T71" i="5"/>
  <c r="U71" i="5"/>
  <c r="V71" i="5"/>
  <c r="W71" i="5"/>
  <c r="X71" i="5"/>
  <c r="Y71" i="5"/>
  <c r="Z71" i="5"/>
  <c r="AA71" i="5"/>
  <c r="AB71" i="5"/>
  <c r="AC71" i="5"/>
  <c r="AD71" i="5"/>
  <c r="C111" i="5"/>
  <c r="D111" i="5"/>
  <c r="E111" i="5"/>
  <c r="F111" i="5"/>
  <c r="G111" i="5"/>
  <c r="H111" i="5"/>
  <c r="I111" i="5"/>
  <c r="J111" i="5"/>
  <c r="K111" i="5"/>
  <c r="L111" i="5"/>
  <c r="M111" i="5"/>
  <c r="N111" i="5"/>
  <c r="O111" i="5"/>
  <c r="P111" i="5"/>
  <c r="Q111" i="5"/>
  <c r="R111" i="5"/>
  <c r="S111" i="5"/>
  <c r="T111" i="5"/>
  <c r="U111" i="5"/>
  <c r="V111" i="5"/>
  <c r="W111" i="5"/>
  <c r="X111" i="5"/>
  <c r="Y111" i="5"/>
  <c r="Z111" i="5"/>
  <c r="AA111" i="5"/>
  <c r="AB111" i="5"/>
  <c r="AC111" i="5"/>
  <c r="AD111" i="5"/>
  <c r="B111" i="5"/>
  <c r="AF8" i="1"/>
  <c r="AF9" i="1"/>
  <c r="AH19" i="9"/>
  <c r="AG19" i="9"/>
  <c r="AF19" i="9"/>
  <c r="AH18" i="9"/>
  <c r="AG18" i="9"/>
  <c r="AF18" i="9"/>
  <c r="AH17" i="9"/>
  <c r="AG17" i="9"/>
  <c r="AF17" i="9"/>
  <c r="AH16" i="9"/>
  <c r="AG16" i="9"/>
  <c r="AF16" i="9"/>
  <c r="AH15" i="9"/>
  <c r="AG15" i="9"/>
  <c r="AF15" i="9"/>
  <c r="AH14" i="9"/>
  <c r="AG14" i="9"/>
  <c r="AF14" i="9"/>
  <c r="AE14" i="9"/>
  <c r="AH31" i="7"/>
  <c r="AG31" i="7"/>
  <c r="AF31" i="7"/>
  <c r="AH30" i="7"/>
  <c r="AG30" i="7"/>
  <c r="AF30" i="7"/>
  <c r="AH29" i="7"/>
  <c r="AG29" i="7"/>
  <c r="AF29" i="7"/>
  <c r="AH28" i="7"/>
  <c r="AG28" i="7"/>
  <c r="AF28" i="7"/>
  <c r="AH27" i="7"/>
  <c r="AG27" i="7"/>
  <c r="AF27" i="7"/>
  <c r="AH22" i="7"/>
  <c r="AG22" i="7"/>
  <c r="AF22" i="7"/>
  <c r="AH21" i="7"/>
  <c r="AG21" i="7"/>
  <c r="AF21" i="7"/>
  <c r="AH20" i="7"/>
  <c r="AG20" i="7"/>
  <c r="AF20" i="7"/>
  <c r="AH19" i="7"/>
  <c r="AG19" i="7"/>
  <c r="AF19" i="7"/>
  <c r="AH18" i="7"/>
  <c r="AG18" i="7"/>
  <c r="AF18" i="7"/>
  <c r="AH16" i="1"/>
  <c r="AG16" i="1"/>
  <c r="AF16" i="1"/>
  <c r="AH15" i="1"/>
  <c r="AG15" i="1"/>
  <c r="AF15" i="1"/>
  <c r="AH13" i="1"/>
  <c r="AG13" i="1"/>
  <c r="AF13" i="1"/>
  <c r="AH12" i="1"/>
  <c r="AG12" i="1"/>
  <c r="AF12" i="1"/>
  <c r="BN111" i="5" l="1"/>
  <c r="BO111" i="5"/>
  <c r="BP111" i="5"/>
  <c r="AJ71" i="5"/>
  <c r="BP71" i="5"/>
  <c r="BN71" i="5"/>
  <c r="BO71" i="5" s="1"/>
  <c r="AG111" i="5"/>
  <c r="AG71" i="5"/>
  <c r="AE111" i="5"/>
  <c r="AF111" i="5" s="1"/>
  <c r="AE71" i="5"/>
  <c r="AF71" i="5" s="1"/>
  <c r="H8" i="31" l="1"/>
  <c r="H9" i="31"/>
  <c r="H10" i="31"/>
  <c r="H11" i="31"/>
  <c r="H12" i="31"/>
  <c r="H7" i="31"/>
  <c r="L8" i="31"/>
  <c r="L9" i="31"/>
  <c r="L10" i="31"/>
  <c r="L11" i="31"/>
  <c r="L12" i="31"/>
  <c r="L7" i="31"/>
  <c r="D27" i="17" l="1"/>
  <c r="E27" i="17"/>
  <c r="F27" i="17"/>
  <c r="G27" i="17"/>
  <c r="I27" i="17"/>
  <c r="K27" i="17"/>
  <c r="L27" i="17"/>
  <c r="M27" i="17"/>
  <c r="N27" i="17"/>
  <c r="O27" i="17"/>
  <c r="S27" i="17"/>
  <c r="T27" i="17"/>
  <c r="U27" i="17"/>
  <c r="V27" i="17"/>
  <c r="W27" i="17"/>
  <c r="AA27" i="17"/>
  <c r="AB27" i="17"/>
  <c r="AC27" i="17"/>
  <c r="AD27" i="17"/>
  <c r="AE27" i="17"/>
  <c r="AH10" i="17"/>
  <c r="AH11" i="17"/>
  <c r="AH18" i="17"/>
  <c r="AH19" i="17"/>
  <c r="Z27" i="17" l="1"/>
  <c r="R27" i="17"/>
  <c r="J27" i="17"/>
  <c r="Y27" i="17"/>
  <c r="Q27" i="17"/>
  <c r="AH20" i="17"/>
  <c r="AH12" i="17"/>
  <c r="C27" i="17"/>
  <c r="X27" i="17"/>
  <c r="P27" i="17"/>
  <c r="H27" i="17"/>
  <c r="AH17" i="17"/>
  <c r="AH16" i="17"/>
  <c r="AH24" i="17"/>
  <c r="AH23" i="17"/>
  <c r="AH21" i="17"/>
  <c r="AH13" i="17"/>
  <c r="AH15" i="17"/>
  <c r="AH22" i="17"/>
  <c r="AH14" i="17"/>
  <c r="BJ32" i="5" l="1"/>
  <c r="BI32" i="5"/>
  <c r="BE32" i="5"/>
  <c r="BB32" i="5"/>
  <c r="AZ32" i="5"/>
  <c r="AV32" i="5" l="1"/>
  <c r="AN32" i="5"/>
  <c r="AU32" i="5"/>
  <c r="AM32" i="5"/>
  <c r="BD32" i="5"/>
  <c r="AT32" i="5"/>
  <c r="AL32" i="5"/>
  <c r="BC32" i="5"/>
  <c r="AS32" i="5"/>
  <c r="BA32" i="5"/>
  <c r="AR32" i="5"/>
  <c r="BL32" i="5"/>
  <c r="AY32" i="5"/>
  <c r="AQ32" i="5"/>
  <c r="BK32" i="5"/>
  <c r="AX32" i="5"/>
  <c r="BH32" i="5"/>
  <c r="AW32" i="5"/>
  <c r="BG32" i="5"/>
  <c r="BF32" i="5"/>
  <c r="AP32" i="5"/>
  <c r="AO32" i="5"/>
  <c r="BP32" i="5" l="1"/>
  <c r="BN32" i="5"/>
  <c r="BO32" i="5" s="1"/>
  <c r="AH12" i="7"/>
  <c r="AH11" i="7"/>
  <c r="AH10" i="7"/>
  <c r="AH9" i="7"/>
  <c r="AH8" i="7"/>
  <c r="AH6" i="9"/>
  <c r="AH7" i="9"/>
  <c r="AH8" i="9"/>
  <c r="AH9" i="9"/>
  <c r="AH10" i="9"/>
  <c r="AG12" i="7" l="1"/>
  <c r="AF12" i="7"/>
  <c r="AG11" i="7"/>
  <c r="AF11" i="7"/>
  <c r="AG10" i="7"/>
  <c r="AF10" i="7"/>
  <c r="AG9" i="7"/>
  <c r="AF9" i="7"/>
  <c r="AG8" i="7"/>
  <c r="AF8" i="7"/>
  <c r="AG10" i="9"/>
  <c r="AG9" i="9"/>
  <c r="AG8" i="9"/>
  <c r="AG7" i="9"/>
  <c r="AG6" i="9"/>
  <c r="AF8" i="9" l="1"/>
  <c r="AF9" i="9"/>
  <c r="AF10" i="9"/>
  <c r="AF6" i="9"/>
  <c r="AF7" i="9"/>
  <c r="AH9" i="1"/>
  <c r="AH8" i="1"/>
  <c r="AG9" i="1"/>
  <c r="AG8" i="1"/>
  <c r="AE32" i="5" l="1"/>
  <c r="AF32" i="5" s="1"/>
  <c r="AG32" i="5"/>
</calcChain>
</file>

<file path=xl/sharedStrings.xml><?xml version="1.0" encoding="utf-8"?>
<sst xmlns="http://schemas.openxmlformats.org/spreadsheetml/2006/main" count="1766" uniqueCount="56">
  <si>
    <t>NA</t>
  </si>
  <si>
    <t>mean</t>
  </si>
  <si>
    <t>constant</t>
  </si>
  <si>
    <t>slope</t>
  </si>
  <si>
    <t xml:space="preserve">min </t>
  </si>
  <si>
    <t>max</t>
  </si>
  <si>
    <t>Farm</t>
  </si>
  <si>
    <t>0 (risk neutral)</t>
  </si>
  <si>
    <t>4 (extremely risk averse)</t>
  </si>
  <si>
    <t>min</t>
  </si>
  <si>
    <t>median</t>
  </si>
  <si>
    <t>Number of Payouts</t>
  </si>
  <si>
    <t>Quantile Regression results - Beta coefficients (slope) and intercepts (constant)</t>
  </si>
  <si>
    <t>coefficient of relative risk aversion</t>
  </si>
  <si>
    <t>Number of payouts over the 15 years</t>
  </si>
  <si>
    <t>Premium</t>
  </si>
  <si>
    <t>Insurance Premiums in  €/ha</t>
  </si>
  <si>
    <t>Number of NET payouts over the 15 years (Payout minus Premium)</t>
  </si>
  <si>
    <t xml:space="preserve">Strike Levels (Precipitation in mm that have to be undercut to trigger insurance payout) </t>
  </si>
  <si>
    <t>Ear Emmergence</t>
  </si>
  <si>
    <t>std</t>
  </si>
  <si>
    <t>cv</t>
  </si>
  <si>
    <t>The below table shows the different insurance strategies considered and for how many farms this procedure was superior</t>
  </si>
  <si>
    <t>sum</t>
  </si>
  <si>
    <t>Note that if the sum is less than 29, for single farms no differences occured</t>
  </si>
  <si>
    <t>If beta coefficient was negative, regression results were excluded as we expected a positive relationship between weather and yield in these specific time period; These cases are indicated by NA values</t>
  </si>
  <si>
    <t>rainfall accumulation using yearly reporters</t>
  </si>
  <si>
    <t>rainfall accumulation using immediate reporters</t>
  </si>
  <si>
    <t>Estimated Relationship between winter wheat yields and precipitation within the growing phase from stem elongation to ear emmergence. Results are displayed across the different approaches that determine the occurence dates of this growing period</t>
  </si>
  <si>
    <t>NET Payout per year and farm for WII based on yearly reporter accumulation (Payout minus Premium)</t>
  </si>
  <si>
    <t>Payout per year and farm for WII based on yearly reporter accumulation</t>
  </si>
  <si>
    <t>Payout per year and farm for WII based on immediate reporter accumulation</t>
  </si>
  <si>
    <t>NET Payout per year and farm for WII based on immediate reporter accumulation (Payout minus Premium)</t>
  </si>
  <si>
    <t>Payout per year and farm for WII based on GDD accumulation</t>
  </si>
  <si>
    <t>NET Payout per year and farm for WII based on GDD accumulation (Payout minus Premium)</t>
  </si>
  <si>
    <t>Precipitation (in mm)</t>
  </si>
  <si>
    <t>Shooting</t>
  </si>
  <si>
    <t xml:space="preserve">Dates of Growth Stages </t>
  </si>
  <si>
    <t xml:space="preserve">Difference in Dates of Growth Stages </t>
  </si>
  <si>
    <t>yearly - immediate</t>
  </si>
  <si>
    <t>yearly - gdd</t>
  </si>
  <si>
    <t>immediate. - gdd</t>
  </si>
  <si>
    <t>correlation</t>
  </si>
  <si>
    <t>yearly and imm</t>
  </si>
  <si>
    <t>yearly and gdd</t>
  </si>
  <si>
    <t>imm and gdd</t>
  </si>
  <si>
    <t>Yearly</t>
  </si>
  <si>
    <t>GDD</t>
  </si>
  <si>
    <t>Immediate</t>
  </si>
  <si>
    <t>This table gives farm individual occurence dates of growth stages.</t>
  </si>
  <si>
    <t>The following tables give the difference between different estimation approaches in days</t>
  </si>
  <si>
    <t>mean Shooting</t>
  </si>
  <si>
    <t>mean ear ememrgence</t>
  </si>
  <si>
    <t>rainfall accumulation using GDD</t>
  </si>
  <si>
    <t>Median</t>
  </si>
  <si>
    <t>percentage change in Risk Premium  (insured vs. uninsured)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</si>
</sst>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6"/>
      <color theme="1"/>
      <name val="Calibri"/>
      <family val="2"/>
      <scheme val="minor"/>
    </font>
    <font>
      <b/>
      <sz val="22"/>
      <color theme="1"/>
      <name val="Calibri"/>
      <family val="2"/>
      <scheme val="minor"/>
    </font>
    <font>
      <b/>
      <sz val="36"/>
      <color theme="1"/>
      <name val="Calibri"/>
      <family val="2"/>
      <scheme val="minor"/>
    </font>
    <font>
      <b/>
      <sz val="1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9">
    <xf numFmtId="0" fontId="0" fillId="0" borderId="0" xfId="0"/>
    <xf numFmtId="0" fontId="0" fillId="0" borderId="11" xfId="0" applyBorder="1"/>
    <xf numFmtId="0" fontId="16" fillId="0" borderId="0" xfId="0" applyFont="1" applyAlignment="1">
      <alignment wrapText="1"/>
    </xf>
    <xf numFmtId="0" fontId="16" fillId="0" borderId="0" xfId="0" applyFont="1"/>
    <xf numFmtId="0" fontId="0" fillId="0" borderId="10" xfId="0" applyBorder="1"/>
    <xf numFmtId="2" fontId="0" fillId="0" borderId="0" xfId="0" applyNumberFormat="1"/>
    <xf numFmtId="0" fontId="0" fillId="0" borderId="0" xfId="0"/>
    <xf numFmtId="14" fontId="0" fillId="0" borderId="0" xfId="0" applyNumberFormat="1"/>
    <xf numFmtId="164" fontId="0" fillId="0" borderId="0" xfId="0" applyNumberFormat="1"/>
    <xf numFmtId="0" fontId="0" fillId="0" borderId="0" xfId="0"/>
    <xf numFmtId="0" fontId="0" fillId="0" borderId="0" xfId="0"/>
    <xf numFmtId="0" fontId="16" fillId="0" borderId="11" xfId="0" applyFont="1" applyBorder="1"/>
    <xf numFmtId="0" fontId="16" fillId="0" borderId="10" xfId="0" applyFont="1" applyBorder="1"/>
    <xf numFmtId="0" fontId="16" fillId="0" borderId="0" xfId="0" applyFont="1" applyAlignment="1">
      <alignment vertical="center" wrapText="1"/>
    </xf>
    <xf numFmtId="4" fontId="0" fillId="0" borderId="0" xfId="0" applyNumberFormat="1"/>
    <xf numFmtId="0" fontId="0" fillId="0" borderId="0" xfId="0" applyAlignment="1">
      <alignment horizontal="center" vertical="center" wrapText="1"/>
    </xf>
    <xf numFmtId="165" fontId="0" fillId="0" borderId="0" xfId="0" applyNumberFormat="1"/>
    <xf numFmtId="0" fontId="0" fillId="0" borderId="0" xfId="0" applyAlignment="1">
      <alignment horizontal="center"/>
    </xf>
    <xf numFmtId="2" fontId="0" fillId="0" borderId="0" xfId="0" applyNumberFormat="1" applyAlignment="1">
      <alignment horizontal="center"/>
    </xf>
    <xf numFmtId="2" fontId="16" fillId="0" borderId="11" xfId="0" applyNumberFormat="1" applyFont="1" applyBorder="1"/>
    <xf numFmtId="0" fontId="16" fillId="0" borderId="16" xfId="0" applyFont="1" applyBorder="1"/>
    <xf numFmtId="2" fontId="0" fillId="0" borderId="10" xfId="0" applyNumberFormat="1" applyBorder="1"/>
    <xf numFmtId="2" fontId="16" fillId="0" borderId="16" xfId="0" applyNumberFormat="1" applyFont="1" applyBorder="1"/>
    <xf numFmtId="2" fontId="0" fillId="0" borderId="13" xfId="0" applyNumberFormat="1" applyBorder="1"/>
    <xf numFmtId="2" fontId="0" fillId="0" borderId="14" xfId="0" applyNumberFormat="1" applyBorder="1"/>
    <xf numFmtId="2" fontId="0" fillId="0" borderId="15" xfId="0" applyNumberFormat="1" applyBorder="1"/>
    <xf numFmtId="2" fontId="0" fillId="0" borderId="12" xfId="0" applyNumberFormat="1" applyBorder="1"/>
    <xf numFmtId="2" fontId="0" fillId="0" borderId="11" xfId="0" applyNumberFormat="1" applyBorder="1"/>
    <xf numFmtId="2" fontId="0" fillId="0" borderId="16" xfId="0" applyNumberFormat="1" applyBorder="1"/>
    <xf numFmtId="4" fontId="0" fillId="0" borderId="10" xfId="0" applyNumberFormat="1" applyBorder="1"/>
    <xf numFmtId="0" fontId="16" fillId="0" borderId="0" xfId="0" applyFont="1" applyAlignment="1">
      <alignment horizontal="right"/>
    </xf>
    <xf numFmtId="0" fontId="19" fillId="0" borderId="0" xfId="0" applyFont="1" applyAlignment="1">
      <alignment horizontal="center"/>
    </xf>
    <xf numFmtId="0" fontId="16" fillId="0" borderId="0" xfId="0" applyFont="1" applyAlignment="1">
      <alignment horizontal="center" vertical="center" wrapText="1"/>
    </xf>
    <xf numFmtId="0" fontId="16" fillId="0" borderId="0" xfId="0" applyFont="1" applyAlignment="1">
      <alignment horizontal="center"/>
    </xf>
    <xf numFmtId="0" fontId="19" fillId="0" borderId="0" xfId="0" applyFont="1" applyAlignment="1">
      <alignment horizontal="center"/>
    </xf>
    <xf numFmtId="0" fontId="0" fillId="0" borderId="14" xfId="0" applyBorder="1" applyAlignment="1">
      <alignment horizontal="center"/>
    </xf>
    <xf numFmtId="0" fontId="0" fillId="0" borderId="0" xfId="0" applyAlignment="1">
      <alignment horizontal="center"/>
    </xf>
    <xf numFmtId="0" fontId="18" fillId="0" borderId="0" xfId="0" applyFont="1" applyAlignment="1">
      <alignment horizontal="center" vertical="center"/>
    </xf>
    <xf numFmtId="0" fontId="20" fillId="0" borderId="0" xfId="0" applyFont="1" applyAlignment="1">
      <alignment horizontal="center"/>
    </xf>
    <xf numFmtId="2" fontId="0" fillId="0" borderId="0" xfId="0" applyNumberFormat="1" applyAlignment="1">
      <alignment horizontal="center"/>
    </xf>
    <xf numFmtId="4" fontId="0" fillId="0" borderId="0" xfId="0" applyNumberFormat="1" applyAlignment="1">
      <alignment horizontal="center"/>
    </xf>
    <xf numFmtId="0" fontId="0" fillId="0" borderId="10" xfId="0" applyBorder="1" applyAlignment="1">
      <alignment horizontal="center"/>
    </xf>
    <xf numFmtId="0" fontId="0" fillId="0" borderId="15" xfId="0" applyBorder="1" applyAlignment="1">
      <alignment horizontal="center"/>
    </xf>
    <xf numFmtId="0" fontId="0" fillId="0" borderId="0" xfId="0" applyAlignment="1">
      <alignment horizontal="center" vertical="center" wrapText="1"/>
    </xf>
    <xf numFmtId="0" fontId="21" fillId="0" borderId="0" xfId="0" applyFont="1" applyAlignment="1">
      <alignment horizontal="center"/>
    </xf>
    <xf numFmtId="0" fontId="0" fillId="0" borderId="0" xfId="0" applyAlignment="1">
      <alignment horizontal="center" wrapText="1"/>
    </xf>
    <xf numFmtId="2" fontId="0" fillId="0" borderId="14" xfId="0" applyNumberFormat="1" applyBorder="1" applyAlignment="1"/>
    <xf numFmtId="2" fontId="0" fillId="0" borderId="0" xfId="0" applyNumberFormat="1" applyAlignment="1"/>
    <xf numFmtId="2" fontId="0" fillId="0" borderId="0" xfId="0" applyNumberFormat="1" applyBorder="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6"/>
  <sheetViews>
    <sheetView zoomScale="70" zoomScaleNormal="70" workbookViewId="0">
      <selection activeCell="A17" sqref="A17"/>
    </sheetView>
  </sheetViews>
  <sheetFormatPr defaultColWidth="11.42578125" defaultRowHeight="15" x14ac:dyDescent="0.25"/>
  <cols>
    <col min="1" max="1" width="18.5703125" style="10" customWidth="1"/>
  </cols>
  <sheetData>
    <row r="1" spans="1:34" s="10" customFormat="1" x14ac:dyDescent="0.25">
      <c r="A1" s="34" t="s">
        <v>12</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row>
    <row r="2" spans="1:34" s="10" customFormat="1"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row>
    <row r="3" spans="1:34" s="10" customFormat="1" x14ac:dyDescent="0.25">
      <c r="A3" s="10" t="s">
        <v>28</v>
      </c>
    </row>
    <row r="4" spans="1:34" s="10" customFormat="1" x14ac:dyDescent="0.25">
      <c r="A4" s="10" t="s">
        <v>25</v>
      </c>
    </row>
    <row r="5" spans="1:34" s="10" customFormat="1" x14ac:dyDescent="0.25"/>
    <row r="6" spans="1:34" s="10" customFormat="1" x14ac:dyDescent="0.25">
      <c r="C6" s="33" t="s">
        <v>6</v>
      </c>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4" s="6" customFormat="1" x14ac:dyDescent="0.25">
      <c r="A7" s="10"/>
      <c r="C7" s="11">
        <v>1</v>
      </c>
      <c r="D7" s="11">
        <v>2</v>
      </c>
      <c r="E7" s="11">
        <v>3</v>
      </c>
      <c r="F7" s="11">
        <v>4</v>
      </c>
      <c r="G7" s="11">
        <v>5</v>
      </c>
      <c r="H7" s="11">
        <v>6</v>
      </c>
      <c r="I7" s="11">
        <v>7</v>
      </c>
      <c r="J7" s="11">
        <v>8</v>
      </c>
      <c r="K7" s="11">
        <v>9</v>
      </c>
      <c r="L7" s="11">
        <v>10</v>
      </c>
      <c r="M7" s="11">
        <v>11</v>
      </c>
      <c r="N7" s="11">
        <v>12</v>
      </c>
      <c r="O7" s="11">
        <v>13</v>
      </c>
      <c r="P7" s="11">
        <v>14</v>
      </c>
      <c r="Q7" s="11">
        <v>15</v>
      </c>
      <c r="R7" s="11">
        <v>16</v>
      </c>
      <c r="S7" s="11">
        <v>17</v>
      </c>
      <c r="T7" s="11">
        <v>18</v>
      </c>
      <c r="U7" s="11">
        <v>19</v>
      </c>
      <c r="V7" s="11">
        <v>20</v>
      </c>
      <c r="W7" s="11">
        <v>21</v>
      </c>
      <c r="X7" s="11">
        <v>22</v>
      </c>
      <c r="Y7" s="11">
        <v>23</v>
      </c>
      <c r="Z7" s="11">
        <v>24</v>
      </c>
      <c r="AA7" s="11">
        <v>25</v>
      </c>
      <c r="AB7" s="11">
        <v>26</v>
      </c>
      <c r="AC7" s="11">
        <v>27</v>
      </c>
      <c r="AD7" s="11">
        <v>28</v>
      </c>
      <c r="AE7" s="20">
        <v>29</v>
      </c>
      <c r="AF7" s="1" t="s">
        <v>1</v>
      </c>
      <c r="AG7" s="1" t="s">
        <v>4</v>
      </c>
      <c r="AH7" s="1" t="s">
        <v>5</v>
      </c>
    </row>
    <row r="8" spans="1:34" ht="67.5" customHeight="1" x14ac:dyDescent="0.25">
      <c r="A8" s="32" t="s">
        <v>26</v>
      </c>
      <c r="B8" s="12" t="s">
        <v>2</v>
      </c>
      <c r="C8" s="23">
        <v>66.695882900000001</v>
      </c>
      <c r="D8" s="24">
        <v>75.839395969999998</v>
      </c>
      <c r="E8" s="24">
        <v>75.481208050000006</v>
      </c>
      <c r="F8" s="24" t="s">
        <v>0</v>
      </c>
      <c r="G8" s="24">
        <v>70.5146443</v>
      </c>
      <c r="H8" s="24">
        <v>66.454902000000004</v>
      </c>
      <c r="I8" s="24">
        <v>82.165412189999998</v>
      </c>
      <c r="J8" s="24">
        <v>79.929220779999994</v>
      </c>
      <c r="K8" s="24">
        <v>79.201376400000001</v>
      </c>
      <c r="L8" s="24">
        <v>76.376518009999998</v>
      </c>
      <c r="M8" s="24">
        <v>79.794302459999997</v>
      </c>
      <c r="N8" s="24">
        <v>67.771001999999996</v>
      </c>
      <c r="O8" s="24">
        <v>78.996903399999994</v>
      </c>
      <c r="P8" s="24">
        <v>73.039026399999997</v>
      </c>
      <c r="Q8" s="24">
        <v>73.803105840000001</v>
      </c>
      <c r="R8" s="24">
        <v>59.811192660000003</v>
      </c>
      <c r="S8" s="24" t="s">
        <v>0</v>
      </c>
      <c r="T8" s="24">
        <v>75.928492869999999</v>
      </c>
      <c r="U8" s="24">
        <v>86.871794539999996</v>
      </c>
      <c r="V8" s="24"/>
      <c r="W8" s="24">
        <v>56.7726544</v>
      </c>
      <c r="X8" s="24">
        <v>72.784507039999994</v>
      </c>
      <c r="Y8" s="24">
        <v>75.584225869999997</v>
      </c>
      <c r="Z8" s="24" t="s">
        <v>0</v>
      </c>
      <c r="AA8" s="24">
        <v>95.293139999999994</v>
      </c>
      <c r="AB8" s="24" t="s">
        <v>0</v>
      </c>
      <c r="AC8" s="24">
        <v>101.53945312</v>
      </c>
      <c r="AD8" s="24">
        <v>83.359936009999998</v>
      </c>
      <c r="AE8" s="25">
        <v>85.202911389999997</v>
      </c>
      <c r="AF8" s="5">
        <f>AVERAGE(C8:AE8)</f>
        <v>76.633800358333332</v>
      </c>
      <c r="AG8" s="5">
        <f>MIN(C8:AE8)</f>
        <v>56.7726544</v>
      </c>
      <c r="AH8" s="5">
        <f>MAX(C8:AE8)</f>
        <v>101.53945312</v>
      </c>
    </row>
    <row r="9" spans="1:34" ht="67.5" customHeight="1" x14ac:dyDescent="0.25">
      <c r="A9" s="32"/>
      <c r="B9" s="12" t="s">
        <v>3</v>
      </c>
      <c r="C9" s="26">
        <v>0.11573650000000001</v>
      </c>
      <c r="D9" s="27">
        <v>8.3445190000000002E-2</v>
      </c>
      <c r="E9" s="27">
        <v>8.9932890000000001E-2</v>
      </c>
      <c r="F9" s="27" t="s">
        <v>0</v>
      </c>
      <c r="G9" s="27">
        <v>0.1112648</v>
      </c>
      <c r="H9" s="27">
        <v>0.15686269999999999</v>
      </c>
      <c r="I9" s="27">
        <v>6.4874550000000003E-2</v>
      </c>
      <c r="J9" s="27">
        <v>6.6233769999999997E-2</v>
      </c>
      <c r="K9" s="27">
        <v>4.0589890000000003E-2</v>
      </c>
      <c r="L9" s="27">
        <v>6.3293310000000005E-2</v>
      </c>
      <c r="M9" s="27">
        <v>4.7245019999999999E-2</v>
      </c>
      <c r="N9" s="27">
        <v>9.7795590000000002E-2</v>
      </c>
      <c r="O9" s="27">
        <v>0.1447281</v>
      </c>
      <c r="P9" s="27">
        <v>0.1137691</v>
      </c>
      <c r="Q9" s="27">
        <v>2.4727989999999998E-2</v>
      </c>
      <c r="R9" s="27">
        <v>7.2477059999999996E-2</v>
      </c>
      <c r="S9" s="27" t="s">
        <v>0</v>
      </c>
      <c r="T9" s="27">
        <v>9.2057029999999998E-2</v>
      </c>
      <c r="U9" s="27">
        <v>6.0078020000000003E-2</v>
      </c>
      <c r="V9" s="27"/>
      <c r="W9" s="27">
        <v>0.13390279999999999</v>
      </c>
      <c r="X9" s="27">
        <v>6.1971829999999999E-2</v>
      </c>
      <c r="Y9" s="27">
        <v>4.581056E-2</v>
      </c>
      <c r="Z9" s="27" t="s">
        <v>0</v>
      </c>
      <c r="AA9" s="27">
        <v>0.117704</v>
      </c>
      <c r="AB9" s="27" t="s">
        <v>0</v>
      </c>
      <c r="AC9" s="27">
        <v>7.6171879999999997E-2</v>
      </c>
      <c r="AD9" s="27">
        <v>7.3948810000000004E-2</v>
      </c>
      <c r="AE9" s="28">
        <v>8.9511750000000001E-2</v>
      </c>
      <c r="AF9" s="5">
        <f>AVERAGE(C9:AE9)</f>
        <v>8.517221416666669E-2</v>
      </c>
      <c r="AG9" s="5">
        <f>MIN(C9:AE9)</f>
        <v>2.4727989999999998E-2</v>
      </c>
      <c r="AH9" s="5">
        <f>MAX(C9:AE9)</f>
        <v>0.15686269999999999</v>
      </c>
    </row>
    <row r="10" spans="1:34" x14ac:dyDescent="0.25">
      <c r="A10" s="3"/>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21"/>
      <c r="AF10" s="5"/>
      <c r="AG10" s="5"/>
      <c r="AH10" s="5"/>
    </row>
    <row r="11" spans="1:34" x14ac:dyDescent="0.25">
      <c r="A11" s="3"/>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21"/>
      <c r="AF11" s="5"/>
      <c r="AG11" s="5"/>
      <c r="AH11" s="5"/>
    </row>
    <row r="12" spans="1:34" s="10" customFormat="1" ht="67.5" customHeight="1" x14ac:dyDescent="0.25">
      <c r="A12" s="32" t="s">
        <v>27</v>
      </c>
      <c r="B12" s="12" t="s">
        <v>2</v>
      </c>
      <c r="C12" s="23">
        <v>73.974549760000002</v>
      </c>
      <c r="D12" s="24">
        <v>76.680000000000007</v>
      </c>
      <c r="E12" s="24">
        <v>75.481208050000006</v>
      </c>
      <c r="F12" s="24">
        <v>58.359266859999998</v>
      </c>
      <c r="G12" s="24">
        <v>69.235525769999995</v>
      </c>
      <c r="H12" s="24">
        <v>66.914772999999997</v>
      </c>
      <c r="I12" s="24">
        <v>82.066394450000004</v>
      </c>
      <c r="J12" s="24">
        <v>81.179960159999993</v>
      </c>
      <c r="K12" s="24" t="s">
        <v>0</v>
      </c>
      <c r="L12" s="24">
        <v>75.885592110000005</v>
      </c>
      <c r="M12" s="24">
        <v>78.933037970000001</v>
      </c>
      <c r="N12" s="24">
        <v>67.872542060000001</v>
      </c>
      <c r="O12" s="24" t="s">
        <v>0</v>
      </c>
      <c r="P12" s="24">
        <v>64.672802500000003</v>
      </c>
      <c r="Q12" s="24">
        <v>73.64394231</v>
      </c>
      <c r="R12" s="24" t="s">
        <v>0</v>
      </c>
      <c r="S12" s="24" t="s">
        <v>0</v>
      </c>
      <c r="T12" s="24" t="s">
        <v>0</v>
      </c>
      <c r="U12" s="24">
        <v>86.854862749999995</v>
      </c>
      <c r="V12" s="24" t="s">
        <v>0</v>
      </c>
      <c r="W12" s="24">
        <v>57.313244410000003</v>
      </c>
      <c r="X12" s="24">
        <v>75.846245058999997</v>
      </c>
      <c r="Y12" s="24">
        <v>75.155009449999994</v>
      </c>
      <c r="Z12" s="24">
        <v>81.640909089999994</v>
      </c>
      <c r="AA12" s="24">
        <v>101.10728125</v>
      </c>
      <c r="AB12" s="24">
        <v>83.172650399999995</v>
      </c>
      <c r="AC12" s="24" t="s">
        <v>0</v>
      </c>
      <c r="AD12" s="24">
        <v>86.276200840000001</v>
      </c>
      <c r="AE12" s="25">
        <v>79.561622</v>
      </c>
      <c r="AF12" s="5">
        <f>AVERAGE(C12:AE12)</f>
        <v>75.992164556772707</v>
      </c>
      <c r="AG12" s="5">
        <f>MIN(C12:AE12)</f>
        <v>57.313244410000003</v>
      </c>
      <c r="AH12" s="5">
        <f>MAX(C12:AE12)</f>
        <v>101.10728125</v>
      </c>
    </row>
    <row r="13" spans="1:34" s="10" customFormat="1" ht="67.5" customHeight="1" x14ac:dyDescent="0.25">
      <c r="A13" s="32"/>
      <c r="B13" s="12" t="s">
        <v>3</v>
      </c>
      <c r="C13" s="26">
        <v>2.132701E-2</v>
      </c>
      <c r="D13" s="27">
        <v>6.6666669999999997E-2</v>
      </c>
      <c r="E13" s="27">
        <v>8.9932890000000001E-2</v>
      </c>
      <c r="F13" s="27">
        <v>7.6246330000000001E-2</v>
      </c>
      <c r="G13" s="27">
        <v>8.0206189999999997E-2</v>
      </c>
      <c r="H13" s="27">
        <v>0.12801770000000001</v>
      </c>
      <c r="I13" s="27">
        <v>6.7334359999999996E-2</v>
      </c>
      <c r="J13" s="27">
        <v>6.0159360000000002E-2</v>
      </c>
      <c r="K13" s="27" t="s">
        <v>0</v>
      </c>
      <c r="L13" s="27">
        <v>9.4956139999999994E-2</v>
      </c>
      <c r="M13" s="27">
        <v>9.4936709999999994E-2</v>
      </c>
      <c r="N13" s="27">
        <v>9.233645E-2</v>
      </c>
      <c r="O13" s="27" t="s">
        <v>0</v>
      </c>
      <c r="P13" s="27">
        <v>0.31560510000000003</v>
      </c>
      <c r="Q13" s="27">
        <v>3.5192309999999997E-2</v>
      </c>
      <c r="R13" s="27" t="s">
        <v>0</v>
      </c>
      <c r="S13" s="27" t="s">
        <v>0</v>
      </c>
      <c r="T13" s="27" t="s">
        <v>0</v>
      </c>
      <c r="U13" s="27">
        <v>6.039216E-2</v>
      </c>
      <c r="V13" s="27" t="s">
        <v>0</v>
      </c>
      <c r="W13" s="27">
        <v>9.1996560000000005E-2</v>
      </c>
      <c r="X13" s="27">
        <v>4.7430830000000004E-3</v>
      </c>
      <c r="Y13" s="27">
        <v>4.754253E-2</v>
      </c>
      <c r="Z13" s="27">
        <v>8.3636360000000007E-2</v>
      </c>
      <c r="AA13" s="27">
        <v>4.6718750000000003E-2</v>
      </c>
      <c r="AB13" s="27">
        <v>0.2291057</v>
      </c>
      <c r="AC13" s="27" t="s">
        <v>0</v>
      </c>
      <c r="AD13" s="27">
        <v>5.4476990000000003E-2</v>
      </c>
      <c r="AE13" s="28">
        <v>0.236036</v>
      </c>
      <c r="AF13" s="5">
        <f>AVERAGE(C13:AE13)</f>
        <v>9.4434788772727277E-2</v>
      </c>
      <c r="AG13" s="5">
        <f>MIN(C13:AE13)</f>
        <v>4.7430830000000004E-3</v>
      </c>
      <c r="AH13" s="5">
        <f>MAX(C13:AE13)</f>
        <v>0.31560510000000003</v>
      </c>
    </row>
    <row r="14" spans="1:34" x14ac:dyDescent="0.25">
      <c r="A14" s="3"/>
      <c r="B14" s="10"/>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22"/>
      <c r="AF14" s="5"/>
      <c r="AG14" s="5"/>
      <c r="AH14" s="5"/>
    </row>
    <row r="15" spans="1:34" s="10" customFormat="1" ht="67.5" customHeight="1" x14ac:dyDescent="0.25">
      <c r="A15" s="32" t="s">
        <v>53</v>
      </c>
      <c r="B15" s="12" t="s">
        <v>2</v>
      </c>
      <c r="C15" s="23">
        <v>75.569283667999997</v>
      </c>
      <c r="D15" s="24" t="s">
        <v>0</v>
      </c>
      <c r="E15" s="24" t="s">
        <v>0</v>
      </c>
      <c r="F15" s="24" t="s">
        <v>0</v>
      </c>
      <c r="G15" s="24">
        <v>64.509898579999998</v>
      </c>
      <c r="H15" s="24">
        <v>68.06664816</v>
      </c>
      <c r="I15" s="24" t="s">
        <v>0</v>
      </c>
      <c r="J15" s="24">
        <v>81.897007299999999</v>
      </c>
      <c r="K15" s="24">
        <v>81.959367088999997</v>
      </c>
      <c r="L15" s="24">
        <v>81.710355465999996</v>
      </c>
      <c r="M15" s="24">
        <v>79.827461540000002</v>
      </c>
      <c r="N15" s="24" t="s">
        <v>0</v>
      </c>
      <c r="O15" s="24" t="s">
        <v>0</v>
      </c>
      <c r="P15" s="24" t="s">
        <v>0</v>
      </c>
      <c r="Q15" s="24">
        <v>74.183546800000002</v>
      </c>
      <c r="R15" s="24" t="s">
        <v>0</v>
      </c>
      <c r="S15" s="24">
        <v>67.740121000000002</v>
      </c>
      <c r="T15" s="24">
        <v>72.129606249999995</v>
      </c>
      <c r="U15" s="24" t="s">
        <v>0</v>
      </c>
      <c r="V15" s="24" t="s">
        <v>0</v>
      </c>
      <c r="W15" s="24">
        <v>63.532350389999998</v>
      </c>
      <c r="X15" s="24" t="s">
        <v>0</v>
      </c>
      <c r="Y15" s="24">
        <v>72.917631279999995</v>
      </c>
      <c r="Z15" s="24">
        <v>85.877516650999993</v>
      </c>
      <c r="AA15" s="24" t="s">
        <v>0</v>
      </c>
      <c r="AB15" s="24" t="s">
        <v>0</v>
      </c>
      <c r="AC15" s="24" t="s">
        <v>0</v>
      </c>
      <c r="AD15" s="24">
        <v>78.524361769999999</v>
      </c>
      <c r="AE15" s="25">
        <v>94.859163989999999</v>
      </c>
      <c r="AF15" s="5">
        <f>AVERAGE(C15:AE15)</f>
        <v>76.220287995600003</v>
      </c>
      <c r="AG15" s="5">
        <f>MIN(C15:AE15)</f>
        <v>63.532350389999998</v>
      </c>
      <c r="AH15" s="5">
        <f>MAX(C15:AE15)</f>
        <v>94.859163989999999</v>
      </c>
    </row>
    <row r="16" spans="1:34" s="10" customFormat="1" ht="67.5" customHeight="1" x14ac:dyDescent="0.25">
      <c r="A16" s="32"/>
      <c r="B16" s="12" t="s">
        <v>3</v>
      </c>
      <c r="C16" s="26">
        <v>2.5787969999999999E-3</v>
      </c>
      <c r="D16" s="27" t="s">
        <v>0</v>
      </c>
      <c r="E16" s="27" t="s">
        <v>0</v>
      </c>
      <c r="F16" s="27" t="s">
        <v>0</v>
      </c>
      <c r="G16" s="27">
        <v>9.4320490000000007E-2</v>
      </c>
      <c r="H16" s="27">
        <v>8.0222070000000006E-2</v>
      </c>
      <c r="I16" s="27" t="s">
        <v>0</v>
      </c>
      <c r="J16" s="27">
        <v>3.576642E-2</v>
      </c>
      <c r="K16" s="27">
        <v>3.797468E-3</v>
      </c>
      <c r="L16" s="27">
        <v>4.2924210000000003E-3</v>
      </c>
      <c r="M16" s="27">
        <v>3.852071E-2</v>
      </c>
      <c r="N16" s="27" t="s">
        <v>0</v>
      </c>
      <c r="O16" s="27" t="s">
        <v>0</v>
      </c>
      <c r="P16" s="27" t="s">
        <v>0</v>
      </c>
      <c r="Q16" s="27">
        <v>1.100164E-2</v>
      </c>
      <c r="R16" s="27" t="s">
        <v>0</v>
      </c>
      <c r="S16" s="27">
        <v>6.7755599999999999E-2</v>
      </c>
      <c r="T16" s="27">
        <v>6.1371349999999998E-2</v>
      </c>
      <c r="U16" s="27" t="s">
        <v>0</v>
      </c>
      <c r="V16" s="27" t="s">
        <v>0</v>
      </c>
      <c r="W16" s="27">
        <v>2.244208E-2</v>
      </c>
      <c r="X16" s="27" t="s">
        <v>0</v>
      </c>
      <c r="Y16" s="27">
        <v>5.620112E-2</v>
      </c>
      <c r="Z16" s="27">
        <v>8.7535679999999998E-3</v>
      </c>
      <c r="AA16" s="27" t="s">
        <v>0</v>
      </c>
      <c r="AB16" s="27" t="s">
        <v>0</v>
      </c>
      <c r="AC16" s="27" t="s">
        <v>0</v>
      </c>
      <c r="AD16" s="27">
        <v>9.2679979999999995E-2</v>
      </c>
      <c r="AE16" s="28">
        <v>2.8778140000000001E-2</v>
      </c>
      <c r="AF16" s="5">
        <f>AVERAGE(C16:AE16)</f>
        <v>4.0565456933333327E-2</v>
      </c>
      <c r="AG16" s="5">
        <f>MIN(C16:AE16)</f>
        <v>2.5787969999999999E-3</v>
      </c>
      <c r="AH16" s="5">
        <f>MAX(C16:AE16)</f>
        <v>9.4320490000000007E-2</v>
      </c>
    </row>
  </sheetData>
  <mergeCells count="5">
    <mergeCell ref="A8:A9"/>
    <mergeCell ref="A12:A13"/>
    <mergeCell ref="A15:A16"/>
    <mergeCell ref="C6:AE6"/>
    <mergeCell ref="A1:AH2"/>
  </mergeCells>
  <pageMargins left="0.7" right="0.7" top="0.78740157499999996" bottom="0.78740157499999996"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workbookViewId="0">
      <selection activeCell="A32" sqref="A32"/>
    </sheetView>
  </sheetViews>
  <sheetFormatPr defaultColWidth="9.140625" defaultRowHeight="15" x14ac:dyDescent="0.25"/>
  <cols>
    <col min="1" max="1" width="9.140625" style="10"/>
    <col min="2" max="2" width="18.28515625" style="10" customWidth="1"/>
    <col min="3" max="16384" width="9.140625" style="10"/>
  </cols>
  <sheetData>
    <row r="1" spans="1:32" x14ac:dyDescent="0.25">
      <c r="C1" s="34" t="s">
        <v>55</v>
      </c>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row>
    <row r="2" spans="1:32" ht="27" customHeight="1" x14ac:dyDescent="0.25">
      <c r="C2" s="34" t="s">
        <v>6</v>
      </c>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row>
    <row r="3" spans="1:32" ht="15" customHeight="1" x14ac:dyDescent="0.45">
      <c r="C3" s="33" t="s">
        <v>6</v>
      </c>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1"/>
    </row>
    <row r="4" spans="1:32" ht="45" x14ac:dyDescent="0.25">
      <c r="B4" s="2" t="s">
        <v>13</v>
      </c>
      <c r="C4" s="11">
        <v>1</v>
      </c>
      <c r="D4" s="11">
        <v>2</v>
      </c>
      <c r="E4" s="11">
        <v>3</v>
      </c>
      <c r="F4" s="11">
        <v>4</v>
      </c>
      <c r="G4" s="11">
        <v>5</v>
      </c>
      <c r="H4" s="11">
        <v>6</v>
      </c>
      <c r="I4" s="11">
        <v>7</v>
      </c>
      <c r="J4" s="11">
        <v>8</v>
      </c>
      <c r="K4" s="11">
        <v>9</v>
      </c>
      <c r="L4" s="11">
        <v>10</v>
      </c>
      <c r="M4" s="11">
        <v>11</v>
      </c>
      <c r="N4" s="11">
        <v>12</v>
      </c>
      <c r="O4" s="11">
        <v>13</v>
      </c>
      <c r="P4" s="11">
        <v>14</v>
      </c>
      <c r="Q4" s="11">
        <v>15</v>
      </c>
      <c r="R4" s="11">
        <v>16</v>
      </c>
      <c r="S4" s="11">
        <v>17</v>
      </c>
      <c r="T4" s="11">
        <v>18</v>
      </c>
      <c r="U4" s="11">
        <v>19</v>
      </c>
      <c r="V4" s="11">
        <v>20</v>
      </c>
      <c r="W4" s="11">
        <v>21</v>
      </c>
      <c r="X4" s="11">
        <v>22</v>
      </c>
      <c r="Y4" s="11">
        <v>23</v>
      </c>
      <c r="Z4" s="11">
        <v>24</v>
      </c>
      <c r="AA4" s="11">
        <v>25</v>
      </c>
      <c r="AB4" s="11">
        <v>26</v>
      </c>
      <c r="AC4" s="11">
        <v>27</v>
      </c>
      <c r="AD4" s="11">
        <v>28</v>
      </c>
      <c r="AE4" s="11">
        <v>29</v>
      </c>
      <c r="AF4" s="3" t="s">
        <v>1</v>
      </c>
    </row>
    <row r="5" spans="1:32" ht="15" customHeight="1" x14ac:dyDescent="0.25">
      <c r="A5" s="45" t="s">
        <v>26</v>
      </c>
      <c r="B5" s="10">
        <v>0</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row>
    <row r="6" spans="1:32" x14ac:dyDescent="0.25">
      <c r="A6" s="45"/>
      <c r="B6" s="10">
        <v>0.5</v>
      </c>
      <c r="C6" s="8">
        <v>-42.76061</v>
      </c>
      <c r="D6" s="8">
        <v>7.6020909999999997</v>
      </c>
      <c r="E6" s="8">
        <v>4.6289999999999996</v>
      </c>
      <c r="F6" s="8">
        <v>0</v>
      </c>
      <c r="G6" s="8">
        <v>-16.697970000000002</v>
      </c>
      <c r="H6" s="8">
        <v>-32.81006</v>
      </c>
      <c r="I6" s="8">
        <v>-0.11993634</v>
      </c>
      <c r="J6" s="8">
        <v>-22.983830000000001</v>
      </c>
      <c r="K6" s="8">
        <v>1.893127</v>
      </c>
      <c r="L6" s="8">
        <v>-6.9372119999999997</v>
      </c>
      <c r="M6" s="8">
        <v>-0.1137591</v>
      </c>
      <c r="N6" s="8">
        <v>-3.4354089999999999</v>
      </c>
      <c r="O6" s="8">
        <v>15.35676</v>
      </c>
      <c r="P6" s="8">
        <v>-12.57578</v>
      </c>
      <c r="Q6" s="8">
        <v>-1.7453399999999999</v>
      </c>
      <c r="R6" s="8">
        <v>-12.66977</v>
      </c>
      <c r="S6" s="8">
        <v>0</v>
      </c>
      <c r="T6" s="8">
        <v>-20.356580000000001</v>
      </c>
      <c r="U6" s="8">
        <v>2.4198154999999999</v>
      </c>
      <c r="V6" s="8">
        <v>0</v>
      </c>
      <c r="W6" s="8">
        <v>-22.368130000000001</v>
      </c>
      <c r="X6" s="8">
        <v>-0.30190699999999998</v>
      </c>
      <c r="Y6" s="8">
        <v>-1.9101919999999999</v>
      </c>
      <c r="Z6" s="8">
        <v>0</v>
      </c>
      <c r="AA6" s="8">
        <v>5.5032173999999996</v>
      </c>
      <c r="AB6" s="8">
        <v>0</v>
      </c>
      <c r="AC6" s="8">
        <v>-11.6134</v>
      </c>
      <c r="AD6" s="8">
        <v>-3.7561420000000001</v>
      </c>
      <c r="AE6" s="8">
        <v>-5.4107989999999999</v>
      </c>
      <c r="AF6" s="8">
        <f t="shared" ref="AF6:AF10" si="0">AVERAGE(C6:AE6)</f>
        <v>-6.2469936393103458</v>
      </c>
    </row>
    <row r="7" spans="1:32" x14ac:dyDescent="0.25">
      <c r="A7" s="45"/>
      <c r="B7" s="10">
        <v>1</v>
      </c>
      <c r="C7" s="8">
        <v>-42.953510000000001</v>
      </c>
      <c r="D7" s="8">
        <v>7.403435</v>
      </c>
      <c r="E7" s="8">
        <v>5.2112590000000001</v>
      </c>
      <c r="F7" s="8">
        <v>0</v>
      </c>
      <c r="G7" s="8">
        <v>-16.819939999999999</v>
      </c>
      <c r="H7" s="8">
        <v>-32.837499999999999</v>
      </c>
      <c r="I7" s="8">
        <v>7.1675180000000005E-2</v>
      </c>
      <c r="J7" s="8">
        <v>-23.33023</v>
      </c>
      <c r="K7" s="8">
        <v>1.3326690000000001</v>
      </c>
      <c r="L7" s="8">
        <v>-7.1170460000000002</v>
      </c>
      <c r="M7" s="8">
        <v>-0.21779519999999999</v>
      </c>
      <c r="N7" s="8">
        <v>-3.7309199999999998</v>
      </c>
      <c r="O7" s="8">
        <v>16.26362</v>
      </c>
      <c r="P7" s="8">
        <v>-13.35924</v>
      </c>
      <c r="Q7" s="8">
        <v>-1.753552</v>
      </c>
      <c r="R7" s="8">
        <v>-12.554650000000001</v>
      </c>
      <c r="S7" s="8">
        <v>0</v>
      </c>
      <c r="T7" s="8">
        <v>-20.765329999999999</v>
      </c>
      <c r="U7" s="8">
        <v>2.0567820000000001</v>
      </c>
      <c r="V7" s="8">
        <v>0</v>
      </c>
      <c r="W7" s="8">
        <v>-22.372109999999999</v>
      </c>
      <c r="X7" s="8">
        <v>-0.1181688</v>
      </c>
      <c r="Y7" s="8">
        <v>-2.094446</v>
      </c>
      <c r="Z7" s="8">
        <v>0</v>
      </c>
      <c r="AA7" s="8">
        <v>4.7485261999999997</v>
      </c>
      <c r="AB7" s="8">
        <v>0</v>
      </c>
      <c r="AC7" s="8">
        <v>-12.04368</v>
      </c>
      <c r="AD7" s="8">
        <v>-4.2049989999999999</v>
      </c>
      <c r="AE7" s="8">
        <v>-6.1658799999999996</v>
      </c>
      <c r="AF7" s="8">
        <f t="shared" si="0"/>
        <v>-6.3914148489655158</v>
      </c>
    </row>
    <row r="8" spans="1:32" x14ac:dyDescent="0.25">
      <c r="A8" s="45"/>
      <c r="B8" s="10">
        <v>2</v>
      </c>
      <c r="C8" s="8">
        <v>-43.309840000000001</v>
      </c>
      <c r="D8" s="8">
        <v>7.036454</v>
      </c>
      <c r="E8" s="8">
        <v>6.4449779999999999</v>
      </c>
      <c r="F8" s="8">
        <v>0</v>
      </c>
      <c r="G8" s="8">
        <v>-17.078230000000001</v>
      </c>
      <c r="H8" s="8">
        <v>-32.887009999999997</v>
      </c>
      <c r="I8" s="8">
        <v>0.47541380999999999</v>
      </c>
      <c r="J8" s="8">
        <v>-24.00911</v>
      </c>
      <c r="K8" s="8">
        <v>0.21801899999999999</v>
      </c>
      <c r="L8" s="8">
        <v>-7.4820000000000002</v>
      </c>
      <c r="M8" s="8">
        <v>-0.42258099999999998</v>
      </c>
      <c r="N8" s="8">
        <v>-4.3149759999999997</v>
      </c>
      <c r="O8" s="8">
        <v>18.358170000000001</v>
      </c>
      <c r="P8" s="8">
        <v>-14.8932</v>
      </c>
      <c r="Q8" s="8">
        <v>-1.7761960000000001</v>
      </c>
      <c r="R8" s="8">
        <v>-12.3566</v>
      </c>
      <c r="S8" s="8">
        <v>0</v>
      </c>
      <c r="T8" s="8">
        <v>-21.55939</v>
      </c>
      <c r="U8" s="8">
        <v>1.2909938999999999</v>
      </c>
      <c r="V8" s="8">
        <v>0</v>
      </c>
      <c r="W8" s="8">
        <v>-22.350819999999999</v>
      </c>
      <c r="X8" s="8">
        <v>0.2620133</v>
      </c>
      <c r="Y8" s="8">
        <v>-2.4612180000000001</v>
      </c>
      <c r="Z8" s="8">
        <v>0</v>
      </c>
      <c r="AA8" s="8">
        <v>3.2461948999999999</v>
      </c>
      <c r="AB8" s="8">
        <v>0</v>
      </c>
      <c r="AC8" s="8">
        <v>-12.89307</v>
      </c>
      <c r="AD8" s="8">
        <v>-5.0782350000000003</v>
      </c>
      <c r="AE8" s="8">
        <v>-7.6229639999999996</v>
      </c>
      <c r="AF8" s="8">
        <f t="shared" si="0"/>
        <v>-6.6608001065517231</v>
      </c>
    </row>
    <row r="9" spans="1:32" x14ac:dyDescent="0.25">
      <c r="A9" s="45"/>
      <c r="B9" s="10">
        <v>3</v>
      </c>
      <c r="C9" s="8">
        <v>-43.625779999999999</v>
      </c>
      <c r="D9" s="8">
        <v>6.711411</v>
      </c>
      <c r="E9" s="8">
        <v>7.7661290000000003</v>
      </c>
      <c r="F9" s="8">
        <v>0</v>
      </c>
      <c r="G9" s="8">
        <v>-17.349689999999999</v>
      </c>
      <c r="H9" s="8">
        <v>-32.925739999999998</v>
      </c>
      <c r="I9" s="8">
        <v>0.90812484000000004</v>
      </c>
      <c r="J9" s="8">
        <v>-24.668330000000001</v>
      </c>
      <c r="K9" s="8">
        <v>-0.88548700000000002</v>
      </c>
      <c r="L9" s="8">
        <v>-7.852722</v>
      </c>
      <c r="M9" s="8">
        <v>-0.62188869999999996</v>
      </c>
      <c r="N9" s="8">
        <v>-4.8819759999999999</v>
      </c>
      <c r="O9" s="8">
        <v>20.630040000000001</v>
      </c>
      <c r="P9" s="8">
        <v>-16.376840000000001</v>
      </c>
      <c r="Q9" s="8">
        <v>-1.806845</v>
      </c>
      <c r="R9" s="8">
        <v>-12.203239999999999</v>
      </c>
      <c r="S9" s="8">
        <v>0</v>
      </c>
      <c r="T9" s="8">
        <v>-22.30986</v>
      </c>
      <c r="U9" s="8">
        <v>0.47727140000000001</v>
      </c>
      <c r="V9" s="8">
        <v>0</v>
      </c>
      <c r="W9" s="8">
        <v>-22.286280000000001</v>
      </c>
      <c r="X9" s="8">
        <v>0.65784370000000003</v>
      </c>
      <c r="Y9" s="8">
        <v>-2.8219639999999999</v>
      </c>
      <c r="Z9" s="8">
        <v>0</v>
      </c>
      <c r="AA9" s="8">
        <v>1.7628579</v>
      </c>
      <c r="AB9" s="8">
        <v>0</v>
      </c>
      <c r="AC9" s="8">
        <v>-13.717040000000001</v>
      </c>
      <c r="AD9" s="8">
        <v>-5.9118519999999997</v>
      </c>
      <c r="AE9" s="8">
        <v>-9.003368</v>
      </c>
      <c r="AF9" s="8">
        <f t="shared" si="0"/>
        <v>-6.908111202068965</v>
      </c>
    </row>
    <row r="10" spans="1:32" x14ac:dyDescent="0.25">
      <c r="A10" s="45"/>
      <c r="B10" s="10">
        <v>4</v>
      </c>
      <c r="C10" s="8">
        <v>-43.900370000000002</v>
      </c>
      <c r="D10" s="8">
        <v>6.429189</v>
      </c>
      <c r="E10" s="8">
        <v>9.1656849999999999</v>
      </c>
      <c r="F10" s="8">
        <v>0</v>
      </c>
      <c r="G10" s="8">
        <v>-17.626439999999999</v>
      </c>
      <c r="H10" s="8">
        <v>-32.94914</v>
      </c>
      <c r="I10" s="8">
        <v>1.3715097000000001</v>
      </c>
      <c r="J10" s="8">
        <v>-25.30668</v>
      </c>
      <c r="K10" s="8">
        <v>-1.9748190000000001</v>
      </c>
      <c r="L10" s="8">
        <v>-8.2275170000000006</v>
      </c>
      <c r="M10" s="8">
        <v>-0.81445199999999995</v>
      </c>
      <c r="N10" s="8">
        <v>-5.4232740000000002</v>
      </c>
      <c r="O10" s="8">
        <v>22.699570000000001</v>
      </c>
      <c r="P10" s="8">
        <v>-17.803529999999999</v>
      </c>
      <c r="Q10" s="8">
        <v>-1.8449850000000001</v>
      </c>
      <c r="R10" s="8">
        <v>-12.09506</v>
      </c>
      <c r="S10" s="8">
        <v>0</v>
      </c>
      <c r="T10" s="8">
        <v>-23.00141</v>
      </c>
      <c r="U10" s="8">
        <v>-0.37777379999999999</v>
      </c>
      <c r="V10" s="8">
        <v>0</v>
      </c>
      <c r="W10" s="8">
        <v>-22.173649999999999</v>
      </c>
      <c r="X10" s="8">
        <v>1.0671607999999999</v>
      </c>
      <c r="Y10" s="8">
        <v>-3.1713659999999999</v>
      </c>
      <c r="Z10" s="8">
        <v>0</v>
      </c>
      <c r="AA10" s="8">
        <v>0.30875580000000002</v>
      </c>
      <c r="AB10" s="8">
        <v>0</v>
      </c>
      <c r="AC10" s="8">
        <v>-14.50272</v>
      </c>
      <c r="AD10" s="8">
        <v>-6.6984009999999996</v>
      </c>
      <c r="AE10" s="8">
        <v>-10.300829</v>
      </c>
      <c r="AF10" s="8">
        <f t="shared" si="0"/>
        <v>-7.1431222931034482</v>
      </c>
    </row>
    <row r="11" spans="1:32" x14ac:dyDescent="0.25">
      <c r="A11" s="45"/>
    </row>
    <row r="14" spans="1:32" ht="45" x14ac:dyDescent="0.25">
      <c r="B14" s="2" t="s">
        <v>13</v>
      </c>
      <c r="C14" s="11">
        <v>1</v>
      </c>
      <c r="D14" s="11">
        <v>2</v>
      </c>
      <c r="E14" s="11">
        <v>3</v>
      </c>
      <c r="F14" s="11">
        <v>4</v>
      </c>
      <c r="G14" s="11">
        <v>5</v>
      </c>
      <c r="H14" s="11">
        <v>6</v>
      </c>
      <c r="I14" s="11">
        <v>7</v>
      </c>
      <c r="J14" s="11">
        <v>8</v>
      </c>
      <c r="K14" s="11">
        <v>9</v>
      </c>
      <c r="L14" s="11">
        <v>10</v>
      </c>
      <c r="M14" s="11">
        <v>11</v>
      </c>
      <c r="N14" s="11">
        <v>12</v>
      </c>
      <c r="O14" s="11">
        <v>13</v>
      </c>
      <c r="P14" s="11">
        <v>14</v>
      </c>
      <c r="Q14" s="11">
        <v>15</v>
      </c>
      <c r="R14" s="11">
        <v>16</v>
      </c>
      <c r="S14" s="11">
        <v>17</v>
      </c>
      <c r="T14" s="11">
        <v>18</v>
      </c>
      <c r="U14" s="11">
        <v>19</v>
      </c>
      <c r="V14" s="11">
        <v>20</v>
      </c>
      <c r="W14" s="11">
        <v>21</v>
      </c>
      <c r="X14" s="11">
        <v>22</v>
      </c>
      <c r="Y14" s="11">
        <v>23</v>
      </c>
      <c r="Z14" s="11">
        <v>24</v>
      </c>
      <c r="AA14" s="11">
        <v>25</v>
      </c>
      <c r="AB14" s="11">
        <v>26</v>
      </c>
      <c r="AC14" s="11">
        <v>27</v>
      </c>
      <c r="AD14" s="11">
        <v>28</v>
      </c>
      <c r="AE14" s="11">
        <v>29</v>
      </c>
      <c r="AF14" s="3" t="s">
        <v>1</v>
      </c>
    </row>
    <row r="15" spans="1:32" x14ac:dyDescent="0.25">
      <c r="A15" s="45" t="s">
        <v>27</v>
      </c>
      <c r="B15" s="10">
        <v>0</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row>
    <row r="16" spans="1:32" x14ac:dyDescent="0.25">
      <c r="A16" s="45"/>
      <c r="B16" s="10">
        <v>0.5</v>
      </c>
      <c r="C16" s="8">
        <v>-1.8556520000000001</v>
      </c>
      <c r="D16" s="8">
        <v>7.260751</v>
      </c>
      <c r="E16" s="8">
        <v>4.8246029999999998</v>
      </c>
      <c r="F16" s="8">
        <v>-6.9293839999999998</v>
      </c>
      <c r="G16" s="8">
        <v>-5.4161580000000002</v>
      </c>
      <c r="H16" s="8">
        <v>-24.821950000000001</v>
      </c>
      <c r="I16" s="8">
        <v>6.2399300000000002</v>
      </c>
      <c r="J16" s="8">
        <v>-5.2956580000000004</v>
      </c>
      <c r="K16" s="8">
        <v>0</v>
      </c>
      <c r="L16" s="8">
        <v>-13.967700000000001</v>
      </c>
      <c r="M16" s="8">
        <v>4.2505100000000002</v>
      </c>
      <c r="N16" s="8">
        <v>1.453765</v>
      </c>
      <c r="O16" s="8">
        <v>0</v>
      </c>
      <c r="P16" s="8">
        <v>-24.171479999999999</v>
      </c>
      <c r="Q16" s="8">
        <v>-1.942377</v>
      </c>
      <c r="R16" s="8">
        <v>0</v>
      </c>
      <c r="S16" s="8">
        <v>0</v>
      </c>
      <c r="T16" s="8">
        <v>0</v>
      </c>
      <c r="U16" s="8">
        <v>1.2907655</v>
      </c>
      <c r="V16" s="8">
        <v>0</v>
      </c>
      <c r="W16" s="8">
        <v>-8.3010470000000005</v>
      </c>
      <c r="X16" s="8">
        <v>0</v>
      </c>
      <c r="Y16" s="8">
        <v>-6.5256730000000003</v>
      </c>
      <c r="Z16" s="8">
        <v>-1.8427306000000001</v>
      </c>
      <c r="AA16" s="8">
        <v>-4.5490880000000002</v>
      </c>
      <c r="AB16" s="8">
        <v>5.8123684999999998</v>
      </c>
      <c r="AC16" s="8">
        <v>0</v>
      </c>
      <c r="AD16" s="8">
        <v>-1.143227</v>
      </c>
      <c r="AE16" s="8">
        <v>12.124872999999999</v>
      </c>
      <c r="AF16" s="8">
        <f t="shared" ref="AF16:AF20" si="1">AVERAGE(C16:AE16)</f>
        <v>-2.1898123655172408</v>
      </c>
    </row>
    <row r="17" spans="1:32" x14ac:dyDescent="0.25">
      <c r="A17" s="45"/>
      <c r="B17" s="10">
        <v>1</v>
      </c>
      <c r="C17" s="8">
        <v>-1.9300189999999999</v>
      </c>
      <c r="D17" s="8">
        <v>6.9865680000000001</v>
      </c>
      <c r="E17" s="8">
        <v>5.3696080000000004</v>
      </c>
      <c r="F17" s="8">
        <v>-7.0674279999999996</v>
      </c>
      <c r="G17" s="8">
        <v>-5.11564</v>
      </c>
      <c r="H17" s="8">
        <v>-24.671800000000001</v>
      </c>
      <c r="I17" s="8">
        <v>6.4163370000000004</v>
      </c>
      <c r="J17" s="8">
        <v>-5.5342409999999997</v>
      </c>
      <c r="K17" s="8">
        <v>0</v>
      </c>
      <c r="L17" s="8">
        <v>-14.1129</v>
      </c>
      <c r="M17" s="8">
        <v>3.8712909999999998</v>
      </c>
      <c r="N17" s="8">
        <v>1.717686</v>
      </c>
      <c r="O17" s="8">
        <v>0</v>
      </c>
      <c r="P17" s="8">
        <v>-25.038889999999999</v>
      </c>
      <c r="Q17" s="8">
        <v>-2.0721829999999999</v>
      </c>
      <c r="R17" s="8">
        <v>0</v>
      </c>
      <c r="S17" s="8">
        <v>0</v>
      </c>
      <c r="T17" s="8">
        <v>0</v>
      </c>
      <c r="U17" s="8">
        <v>0.96649989999999997</v>
      </c>
      <c r="V17" s="8">
        <v>0</v>
      </c>
      <c r="W17" s="8">
        <v>-7.9021850000000002</v>
      </c>
      <c r="X17" s="8">
        <v>0</v>
      </c>
      <c r="Y17" s="8">
        <v>-6.5780560000000001</v>
      </c>
      <c r="Z17" s="8">
        <v>-1.694512</v>
      </c>
      <c r="AA17" s="8">
        <v>-4.7872159999999999</v>
      </c>
      <c r="AB17" s="8">
        <v>4.7419427000000001</v>
      </c>
      <c r="AC17" s="8">
        <v>0</v>
      </c>
      <c r="AD17" s="8">
        <v>-1.3582749999999999</v>
      </c>
      <c r="AE17" s="8">
        <v>10.90671</v>
      </c>
      <c r="AF17" s="8">
        <f t="shared" si="1"/>
        <v>-2.3064380137931035</v>
      </c>
    </row>
    <row r="18" spans="1:32" x14ac:dyDescent="0.25">
      <c r="A18" s="45"/>
      <c r="B18" s="10">
        <v>2</v>
      </c>
      <c r="C18" s="8">
        <v>-2.0795490000000001</v>
      </c>
      <c r="D18" s="8">
        <v>6.4604039999999996</v>
      </c>
      <c r="E18" s="8">
        <v>6.528689</v>
      </c>
      <c r="F18" s="8">
        <v>-7.30525</v>
      </c>
      <c r="G18" s="8">
        <v>-4.3999889999999997</v>
      </c>
      <c r="H18" s="8">
        <v>-24.35427</v>
      </c>
      <c r="I18" s="8">
        <v>6.7906170000000001</v>
      </c>
      <c r="J18" s="8">
        <v>-5.994567</v>
      </c>
      <c r="K18" s="8">
        <v>0</v>
      </c>
      <c r="L18" s="8">
        <v>-14.41511</v>
      </c>
      <c r="M18" s="8">
        <v>3.1155650000000001</v>
      </c>
      <c r="N18" s="8">
        <v>2.2919809999999998</v>
      </c>
      <c r="O18" s="8">
        <v>0</v>
      </c>
      <c r="P18" s="8">
        <v>-26.70111</v>
      </c>
      <c r="Q18" s="8">
        <v>-2.3362769999999999</v>
      </c>
      <c r="R18" s="8">
        <v>0</v>
      </c>
      <c r="S18" s="8">
        <v>0</v>
      </c>
      <c r="T18" s="8">
        <v>0</v>
      </c>
      <c r="U18" s="8">
        <v>0.28472160000000002</v>
      </c>
      <c r="V18" s="8">
        <v>0</v>
      </c>
      <c r="W18" s="8">
        <v>-7.0473889999999999</v>
      </c>
      <c r="X18" s="8">
        <v>0</v>
      </c>
      <c r="Y18" s="8">
        <v>-6.6958299999999999</v>
      </c>
      <c r="Z18" s="8">
        <v>-1.3846807999999999</v>
      </c>
      <c r="AA18" s="8">
        <v>-5.2506890000000004</v>
      </c>
      <c r="AB18" s="8">
        <v>2.5785026000000002</v>
      </c>
      <c r="AC18" s="8">
        <v>0</v>
      </c>
      <c r="AD18" s="8">
        <v>-1.7855669999999999</v>
      </c>
      <c r="AE18" s="8">
        <v>8.4813379999999992</v>
      </c>
      <c r="AF18" s="8">
        <f t="shared" si="1"/>
        <v>-2.5247744689655174</v>
      </c>
    </row>
    <row r="19" spans="1:32" x14ac:dyDescent="0.25">
      <c r="A19" s="45"/>
      <c r="B19" s="10">
        <v>3</v>
      </c>
      <c r="C19" s="8">
        <v>-2.2292869999999998</v>
      </c>
      <c r="D19" s="8">
        <v>5.9666709999999998</v>
      </c>
      <c r="E19" s="8">
        <v>7.7757399999999999</v>
      </c>
      <c r="F19" s="8">
        <v>-7.4889780000000004</v>
      </c>
      <c r="G19" s="8">
        <v>-3.5310039999999998</v>
      </c>
      <c r="H19" s="8">
        <v>-24.011869999999998</v>
      </c>
      <c r="I19" s="8">
        <v>7.1955929999999997</v>
      </c>
      <c r="J19" s="8">
        <v>-6.4314070000000001</v>
      </c>
      <c r="K19" s="8">
        <v>0</v>
      </c>
      <c r="L19" s="8">
        <v>-14.732139999999999</v>
      </c>
      <c r="M19" s="8">
        <v>2.36673</v>
      </c>
      <c r="N19" s="8">
        <v>2.9297390000000001</v>
      </c>
      <c r="O19" s="8">
        <v>0</v>
      </c>
      <c r="P19" s="8">
        <v>-28.263169999999999</v>
      </c>
      <c r="Q19" s="8">
        <v>-2.6030630000000001</v>
      </c>
      <c r="R19" s="8">
        <v>0</v>
      </c>
      <c r="S19" s="8">
        <v>0</v>
      </c>
      <c r="T19" s="8">
        <v>0</v>
      </c>
      <c r="U19" s="8">
        <v>-0.43760339999999998</v>
      </c>
      <c r="V19" s="8">
        <v>0</v>
      </c>
      <c r="W19" s="8">
        <v>-6.125667</v>
      </c>
      <c r="X19" s="8">
        <v>0</v>
      </c>
      <c r="Y19" s="8">
        <v>-6.8278730000000003</v>
      </c>
      <c r="Z19" s="8">
        <v>-1.0572295</v>
      </c>
      <c r="AA19" s="8">
        <v>-5.6950969999999996</v>
      </c>
      <c r="AB19" s="8">
        <v>0.4083658</v>
      </c>
      <c r="AC19" s="8">
        <v>0</v>
      </c>
      <c r="AD19" s="8">
        <v>-2.2053349999999998</v>
      </c>
      <c r="AE19" s="8">
        <v>6.0857250000000001</v>
      </c>
      <c r="AF19" s="8">
        <f t="shared" si="1"/>
        <v>-2.7210744862068972</v>
      </c>
    </row>
    <row r="20" spans="1:32" ht="15" customHeight="1" x14ac:dyDescent="0.25">
      <c r="A20" s="45"/>
      <c r="B20" s="10">
        <v>4</v>
      </c>
      <c r="C20" s="8">
        <v>-2.3782139999999998</v>
      </c>
      <c r="D20" s="8">
        <v>5.5079359999999999</v>
      </c>
      <c r="E20" s="8">
        <v>9.1026469999999993</v>
      </c>
      <c r="F20" s="8">
        <v>-7.6166109999999998</v>
      </c>
      <c r="G20" s="8">
        <v>-2.5150519999999998</v>
      </c>
      <c r="H20" s="8">
        <v>-23.642569999999999</v>
      </c>
      <c r="I20" s="8">
        <v>7.633445</v>
      </c>
      <c r="J20" s="8">
        <v>-6.8436779999999997</v>
      </c>
      <c r="K20" s="8">
        <v>0</v>
      </c>
      <c r="L20" s="8">
        <v>-15.062620000000001</v>
      </c>
      <c r="M20" s="8">
        <v>1.628603</v>
      </c>
      <c r="N20" s="8">
        <v>3.6313</v>
      </c>
      <c r="O20" s="8">
        <v>0</v>
      </c>
      <c r="P20" s="8">
        <v>-29.722490000000001</v>
      </c>
      <c r="Q20" s="8">
        <v>-2.868735</v>
      </c>
      <c r="R20" s="8">
        <v>0</v>
      </c>
      <c r="S20" s="8">
        <v>0</v>
      </c>
      <c r="T20" s="8">
        <v>0</v>
      </c>
      <c r="U20" s="8">
        <v>-1.1954423000000001</v>
      </c>
      <c r="V20" s="8">
        <v>0</v>
      </c>
      <c r="W20" s="8">
        <v>-5.152196</v>
      </c>
      <c r="X20" s="8">
        <v>0</v>
      </c>
      <c r="Y20" s="8">
        <v>-6.9691970000000003</v>
      </c>
      <c r="Z20" s="8">
        <v>-0.7130706</v>
      </c>
      <c r="AA20" s="8">
        <v>-6.1184010000000004</v>
      </c>
      <c r="AB20" s="8">
        <v>-1.7420298999999999</v>
      </c>
      <c r="AC20" s="8">
        <v>0</v>
      </c>
      <c r="AD20" s="8">
        <v>-2.6131739999999999</v>
      </c>
      <c r="AE20" s="8">
        <v>3.7370369999999999</v>
      </c>
      <c r="AF20" s="8">
        <f t="shared" si="1"/>
        <v>-2.8935349241379309</v>
      </c>
    </row>
    <row r="21" spans="1:32" x14ac:dyDescent="0.25">
      <c r="A21" s="45"/>
    </row>
    <row r="24" spans="1:32" ht="45" x14ac:dyDescent="0.25">
      <c r="B24" s="2" t="s">
        <v>13</v>
      </c>
      <c r="C24" s="11">
        <v>1</v>
      </c>
      <c r="D24" s="11">
        <v>2</v>
      </c>
      <c r="E24" s="11">
        <v>3</v>
      </c>
      <c r="F24" s="11">
        <v>4</v>
      </c>
      <c r="G24" s="11">
        <v>5</v>
      </c>
      <c r="H24" s="11">
        <v>6</v>
      </c>
      <c r="I24" s="11">
        <v>7</v>
      </c>
      <c r="J24" s="11">
        <v>8</v>
      </c>
      <c r="K24" s="11">
        <v>9</v>
      </c>
      <c r="L24" s="11">
        <v>10</v>
      </c>
      <c r="M24" s="11">
        <v>11</v>
      </c>
      <c r="N24" s="11">
        <v>12</v>
      </c>
      <c r="O24" s="11">
        <v>13</v>
      </c>
      <c r="P24" s="11">
        <v>14</v>
      </c>
      <c r="Q24" s="11">
        <v>15</v>
      </c>
      <c r="R24" s="11">
        <v>16</v>
      </c>
      <c r="S24" s="11">
        <v>17</v>
      </c>
      <c r="T24" s="11">
        <v>18</v>
      </c>
      <c r="U24" s="11">
        <v>19</v>
      </c>
      <c r="V24" s="11">
        <v>20</v>
      </c>
      <c r="W24" s="11">
        <v>21</v>
      </c>
      <c r="X24" s="11">
        <v>22</v>
      </c>
      <c r="Y24" s="11">
        <v>23</v>
      </c>
      <c r="Z24" s="11">
        <v>24</v>
      </c>
      <c r="AA24" s="11">
        <v>25</v>
      </c>
      <c r="AB24" s="11">
        <v>26</v>
      </c>
      <c r="AC24" s="11">
        <v>27</v>
      </c>
      <c r="AD24" s="11">
        <v>28</v>
      </c>
      <c r="AE24" s="11">
        <v>29</v>
      </c>
      <c r="AF24" s="3" t="s">
        <v>1</v>
      </c>
    </row>
    <row r="25" spans="1:32" x14ac:dyDescent="0.25">
      <c r="A25" s="45" t="s">
        <v>53</v>
      </c>
      <c r="B25" s="10">
        <v>0</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row>
    <row r="26" spans="1:32" x14ac:dyDescent="0.25">
      <c r="A26" s="45"/>
      <c r="B26" s="10">
        <v>0.5</v>
      </c>
      <c r="C26" s="8">
        <v>3.2258215999999999E-2</v>
      </c>
      <c r="D26" s="8">
        <v>0</v>
      </c>
      <c r="E26" s="8">
        <v>0</v>
      </c>
      <c r="F26" s="8">
        <v>0</v>
      </c>
      <c r="G26" s="8">
        <v>8.7950769999999991</v>
      </c>
      <c r="H26" s="8">
        <v>-17.56822</v>
      </c>
      <c r="I26" s="8">
        <v>0</v>
      </c>
      <c r="J26" s="8">
        <v>15.11834</v>
      </c>
      <c r="K26" s="8">
        <v>-1.266896</v>
      </c>
      <c r="L26" s="8">
        <v>1.632943</v>
      </c>
      <c r="M26" s="8">
        <v>3.8927969999999998</v>
      </c>
      <c r="N26" s="8">
        <v>0</v>
      </c>
      <c r="O26" s="8">
        <v>0</v>
      </c>
      <c r="P26" s="8">
        <v>0</v>
      </c>
      <c r="Q26" s="8">
        <v>2.4343620000000001</v>
      </c>
      <c r="R26" s="8">
        <v>0</v>
      </c>
      <c r="S26" s="8">
        <v>-26.411909999999999</v>
      </c>
      <c r="T26" s="8">
        <v>-4.9368800000000004</v>
      </c>
      <c r="U26" s="8">
        <v>0</v>
      </c>
      <c r="V26" s="8">
        <v>0</v>
      </c>
      <c r="W26" s="8">
        <v>2.059107</v>
      </c>
      <c r="X26" s="8">
        <v>0</v>
      </c>
      <c r="Y26" s="8">
        <v>-3.1637909999999998</v>
      </c>
      <c r="Z26" s="8">
        <v>1.0532509999999999</v>
      </c>
      <c r="AA26" s="8">
        <v>0</v>
      </c>
      <c r="AB26" s="8">
        <v>0</v>
      </c>
      <c r="AC26" s="8">
        <v>0</v>
      </c>
      <c r="AD26" s="8">
        <v>8.8311050000000009</v>
      </c>
      <c r="AE26" s="8">
        <v>-0.2926955</v>
      </c>
      <c r="AF26" s="8">
        <f t="shared" ref="AF26:AF30" si="2">AVERAGE(C26:AE26)</f>
        <v>-0.33762594082758618</v>
      </c>
    </row>
    <row r="27" spans="1:32" x14ac:dyDescent="0.25">
      <c r="A27" s="45"/>
      <c r="B27" s="10">
        <v>1</v>
      </c>
      <c r="C27" s="8">
        <v>6.6363519999999999E-3</v>
      </c>
      <c r="D27" s="8">
        <v>0</v>
      </c>
      <c r="E27" s="8">
        <v>0</v>
      </c>
      <c r="F27" s="8">
        <v>0</v>
      </c>
      <c r="G27" s="8">
        <v>8.1509210000000003</v>
      </c>
      <c r="H27" s="8">
        <v>-17.804120000000001</v>
      </c>
      <c r="I27" s="8">
        <v>0</v>
      </c>
      <c r="J27" s="8">
        <v>15.05885</v>
      </c>
      <c r="K27" s="8">
        <v>-1.273852</v>
      </c>
      <c r="L27" s="8">
        <v>1.670239</v>
      </c>
      <c r="M27" s="8">
        <v>3.548797</v>
      </c>
      <c r="N27" s="8">
        <v>0</v>
      </c>
      <c r="O27" s="8">
        <v>0</v>
      </c>
      <c r="P27" s="8">
        <v>0</v>
      </c>
      <c r="Q27" s="8">
        <v>2.4707469999999998</v>
      </c>
      <c r="R27" s="8">
        <v>0</v>
      </c>
      <c r="S27" s="8">
        <v>-27.261379999999999</v>
      </c>
      <c r="T27" s="8">
        <v>-5.2198950000000002</v>
      </c>
      <c r="U27" s="8">
        <v>0</v>
      </c>
      <c r="V27" s="8">
        <v>0</v>
      </c>
      <c r="W27" s="8">
        <v>2.3648549999999999</v>
      </c>
      <c r="X27" s="8">
        <v>0</v>
      </c>
      <c r="Y27" s="8">
        <v>-3.7347090000000001</v>
      </c>
      <c r="Z27" s="8">
        <v>1.05654</v>
      </c>
      <c r="AA27" s="8">
        <v>0</v>
      </c>
      <c r="AB27" s="8">
        <v>0</v>
      </c>
      <c r="AC27" s="8">
        <v>0</v>
      </c>
      <c r="AD27" s="8">
        <v>8.1849220000000003</v>
      </c>
      <c r="AE27" s="8">
        <v>-0.36832619999999999</v>
      </c>
      <c r="AF27" s="8">
        <f t="shared" si="2"/>
        <v>-0.45344051200000007</v>
      </c>
    </row>
    <row r="28" spans="1:32" x14ac:dyDescent="0.25">
      <c r="A28" s="45"/>
      <c r="B28" s="10">
        <v>2</v>
      </c>
      <c r="C28" s="8">
        <v>-4.6254564999999997E-2</v>
      </c>
      <c r="D28" s="8">
        <v>0</v>
      </c>
      <c r="E28" s="8">
        <v>0</v>
      </c>
      <c r="F28" s="8">
        <v>0</v>
      </c>
      <c r="G28" s="8">
        <v>6.8108839999999997</v>
      </c>
      <c r="H28" s="8">
        <v>-18.261810000000001</v>
      </c>
      <c r="I28" s="8">
        <v>0</v>
      </c>
      <c r="J28" s="8">
        <v>14.95069</v>
      </c>
      <c r="K28" s="8">
        <v>-1.292265</v>
      </c>
      <c r="L28" s="8">
        <v>1.748669</v>
      </c>
      <c r="M28" s="8">
        <v>2.8779439999999998</v>
      </c>
      <c r="N28" s="8">
        <v>0</v>
      </c>
      <c r="O28" s="8">
        <v>0</v>
      </c>
      <c r="P28" s="8">
        <v>0</v>
      </c>
      <c r="Q28" s="8">
        <v>2.5366119999999999</v>
      </c>
      <c r="R28" s="8">
        <v>0</v>
      </c>
      <c r="S28" s="8">
        <v>-28.924109999999999</v>
      </c>
      <c r="T28" s="8">
        <v>-5.7719670000000001</v>
      </c>
      <c r="U28" s="8">
        <v>0</v>
      </c>
      <c r="V28" s="8">
        <v>0</v>
      </c>
      <c r="W28" s="8">
        <v>2.9933990000000001</v>
      </c>
      <c r="X28" s="8">
        <v>0</v>
      </c>
      <c r="Y28" s="8">
        <v>-4.9205519999999998</v>
      </c>
      <c r="Z28" s="8">
        <v>1.0681879999999999</v>
      </c>
      <c r="AA28" s="8">
        <v>0</v>
      </c>
      <c r="AB28" s="8">
        <v>0</v>
      </c>
      <c r="AC28" s="8">
        <v>0</v>
      </c>
      <c r="AD28" s="8">
        <v>6.9088200000000004</v>
      </c>
      <c r="AE28" s="8">
        <v>-0.50154049999999994</v>
      </c>
      <c r="AF28" s="8">
        <f t="shared" si="2"/>
        <v>-0.6835618298275864</v>
      </c>
    </row>
    <row r="29" spans="1:32" x14ac:dyDescent="0.25">
      <c r="A29" s="45"/>
      <c r="B29" s="10">
        <v>3</v>
      </c>
      <c r="C29" s="8">
        <v>-0.10104405499999999</v>
      </c>
      <c r="D29" s="8">
        <v>0</v>
      </c>
      <c r="E29" s="8">
        <v>0</v>
      </c>
      <c r="F29" s="8">
        <v>0</v>
      </c>
      <c r="G29" s="8">
        <v>5.4210849999999997</v>
      </c>
      <c r="H29" s="8">
        <v>-18.699100000000001</v>
      </c>
      <c r="I29" s="8">
        <v>0</v>
      </c>
      <c r="J29" s="8">
        <v>14.857329999999999</v>
      </c>
      <c r="K29" s="8">
        <v>-1.3166519999999999</v>
      </c>
      <c r="L29" s="8">
        <v>1.8321460000000001</v>
      </c>
      <c r="M29" s="8">
        <v>2.2325249999999999</v>
      </c>
      <c r="N29" s="8">
        <v>0</v>
      </c>
      <c r="O29" s="8">
        <v>0</v>
      </c>
      <c r="P29" s="8">
        <v>0</v>
      </c>
      <c r="Q29" s="8">
        <v>2.592492</v>
      </c>
      <c r="R29" s="8">
        <v>0</v>
      </c>
      <c r="S29" s="8">
        <v>-30.531569999999999</v>
      </c>
      <c r="T29" s="8">
        <v>-6.294359</v>
      </c>
      <c r="U29" s="8">
        <v>0</v>
      </c>
      <c r="V29" s="8">
        <v>0</v>
      </c>
      <c r="W29" s="8">
        <v>3.6367970000000001</v>
      </c>
      <c r="X29" s="8">
        <v>0</v>
      </c>
      <c r="Y29" s="8">
        <v>-6.1507009999999998</v>
      </c>
      <c r="Z29" s="8">
        <v>1.086028</v>
      </c>
      <c r="AA29" s="8">
        <v>0</v>
      </c>
      <c r="AB29" s="8">
        <v>0</v>
      </c>
      <c r="AC29" s="8">
        <v>0</v>
      </c>
      <c r="AD29" s="8">
        <v>5.664428</v>
      </c>
      <c r="AE29" s="8">
        <v>-0.61074499999999998</v>
      </c>
      <c r="AF29" s="8">
        <f t="shared" si="2"/>
        <v>-0.90970138120689659</v>
      </c>
    </row>
    <row r="30" spans="1:32" x14ac:dyDescent="0.25">
      <c r="A30" s="45"/>
      <c r="B30" s="10">
        <v>4</v>
      </c>
      <c r="C30" s="8">
        <v>-0.15733050700000001</v>
      </c>
      <c r="D30" s="8">
        <v>0</v>
      </c>
      <c r="E30" s="8">
        <v>0</v>
      </c>
      <c r="F30" s="8">
        <v>0</v>
      </c>
      <c r="G30" s="8">
        <v>4.0062480000000003</v>
      </c>
      <c r="H30" s="8">
        <v>-19.113810000000001</v>
      </c>
      <c r="I30" s="8">
        <v>0</v>
      </c>
      <c r="J30" s="8">
        <v>14.77909</v>
      </c>
      <c r="K30" s="8">
        <v>-1.346932</v>
      </c>
      <c r="L30" s="8">
        <v>1.9205080000000001</v>
      </c>
      <c r="M30" s="8">
        <v>1.6153709999999999</v>
      </c>
      <c r="N30" s="8">
        <v>0</v>
      </c>
      <c r="O30" s="8">
        <v>0</v>
      </c>
      <c r="P30" s="8">
        <v>0</v>
      </c>
      <c r="Q30" s="8">
        <v>2.6379139999999999</v>
      </c>
      <c r="R30" s="8">
        <v>0</v>
      </c>
      <c r="S30" s="8">
        <v>-32.074469999999998</v>
      </c>
      <c r="T30" s="8">
        <v>-6.7735729999999998</v>
      </c>
      <c r="U30" s="8">
        <v>0</v>
      </c>
      <c r="V30" s="8">
        <v>0</v>
      </c>
      <c r="W30" s="8">
        <v>4.2833110000000003</v>
      </c>
      <c r="X30" s="8">
        <v>0</v>
      </c>
      <c r="Y30" s="8">
        <v>-7.4043789999999996</v>
      </c>
      <c r="Z30" s="8">
        <v>1.1092120000000001</v>
      </c>
      <c r="AA30" s="8">
        <v>0</v>
      </c>
      <c r="AB30" s="8">
        <v>0</v>
      </c>
      <c r="AC30" s="8">
        <v>0</v>
      </c>
      <c r="AD30" s="8">
        <v>4.462815</v>
      </c>
      <c r="AE30" s="8">
        <v>-0.6962912</v>
      </c>
      <c r="AF30" s="8">
        <f t="shared" si="2"/>
        <v>-1.1293902312758619</v>
      </c>
    </row>
    <row r="31" spans="1:32" x14ac:dyDescent="0.25">
      <c r="A31" s="45"/>
    </row>
    <row r="35" ht="15" customHeight="1" x14ac:dyDescent="0.25"/>
  </sheetData>
  <mergeCells count="5">
    <mergeCell ref="C1:AF2"/>
    <mergeCell ref="C3:AE3"/>
    <mergeCell ref="A5:A11"/>
    <mergeCell ref="A15:A21"/>
    <mergeCell ref="A25:A31"/>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8"/>
  <sheetViews>
    <sheetView zoomScale="70" zoomScaleNormal="70" workbookViewId="0">
      <selection activeCell="A29" sqref="A29"/>
    </sheetView>
  </sheetViews>
  <sheetFormatPr defaultColWidth="9" defaultRowHeight="15" x14ac:dyDescent="0.25"/>
  <cols>
    <col min="1" max="1" width="19.42578125" customWidth="1"/>
  </cols>
  <sheetData>
    <row r="1" spans="1:33" x14ac:dyDescent="0.25">
      <c r="B1" s="34" t="s">
        <v>14</v>
      </c>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row>
    <row r="2" spans="1:33" x14ac:dyDescent="0.25">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row>
    <row r="3" spans="1:33" x14ac:dyDescent="0.25">
      <c r="B3" s="33"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row>
    <row r="4" spans="1:33" x14ac:dyDescent="0.25">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3" t="s">
        <v>1</v>
      </c>
      <c r="AF4" s="3" t="s">
        <v>9</v>
      </c>
      <c r="AG4" s="3" t="s">
        <v>5</v>
      </c>
    </row>
    <row r="5" spans="1:33" ht="15" customHeight="1" x14ac:dyDescent="0.25">
      <c r="A5" s="32" t="s">
        <v>26</v>
      </c>
      <c r="B5" s="35">
        <v>12</v>
      </c>
      <c r="C5" s="35">
        <v>14</v>
      </c>
      <c r="D5" s="35">
        <v>14</v>
      </c>
      <c r="E5" s="35">
        <v>0</v>
      </c>
      <c r="F5" s="35">
        <v>9</v>
      </c>
      <c r="G5" s="35">
        <v>11</v>
      </c>
      <c r="H5" s="35">
        <v>13</v>
      </c>
      <c r="I5" s="35">
        <v>13</v>
      </c>
      <c r="J5" s="35">
        <v>15</v>
      </c>
      <c r="K5" s="35">
        <v>15</v>
      </c>
      <c r="L5" s="35">
        <v>15</v>
      </c>
      <c r="M5" s="35">
        <v>14</v>
      </c>
      <c r="N5" s="35">
        <v>10</v>
      </c>
      <c r="O5" s="35">
        <v>15</v>
      </c>
      <c r="P5" s="35">
        <v>15</v>
      </c>
      <c r="Q5" s="35">
        <v>12</v>
      </c>
      <c r="R5" s="35">
        <v>0</v>
      </c>
      <c r="S5" s="35">
        <v>10</v>
      </c>
      <c r="T5" s="35">
        <v>15</v>
      </c>
      <c r="U5" s="35">
        <v>0</v>
      </c>
      <c r="V5" s="35">
        <v>9</v>
      </c>
      <c r="W5" s="35">
        <v>7</v>
      </c>
      <c r="X5" s="35">
        <v>15</v>
      </c>
      <c r="Y5" s="35">
        <v>0</v>
      </c>
      <c r="Z5" s="35">
        <v>14</v>
      </c>
      <c r="AA5" s="35">
        <v>0</v>
      </c>
      <c r="AB5" s="35">
        <v>14</v>
      </c>
      <c r="AC5" s="35">
        <v>15</v>
      </c>
      <c r="AD5" s="35">
        <v>15</v>
      </c>
      <c r="AE5" s="35">
        <f>AVERAGE(B5:AD10)</f>
        <v>10.724137931034482</v>
      </c>
      <c r="AF5" s="35">
        <f>MIN(B5:AD10)</f>
        <v>0</v>
      </c>
      <c r="AG5" s="35">
        <f>MAX(B5:AD10)</f>
        <v>15</v>
      </c>
    </row>
    <row r="6" spans="1:33" x14ac:dyDescent="0.25">
      <c r="A6" s="32"/>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row>
    <row r="7" spans="1:33" x14ac:dyDescent="0.25">
      <c r="A7" s="32"/>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row>
    <row r="8" spans="1:33" x14ac:dyDescent="0.25">
      <c r="A8" s="32"/>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row>
    <row r="9" spans="1:33" x14ac:dyDescent="0.25">
      <c r="A9" s="32"/>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row>
    <row r="10" spans="1:33" x14ac:dyDescent="0.25">
      <c r="A10" s="32"/>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row>
    <row r="13" spans="1:33" x14ac:dyDescent="0.25">
      <c r="AE13" s="3" t="s">
        <v>1</v>
      </c>
      <c r="AF13" s="3" t="s">
        <v>9</v>
      </c>
      <c r="AG13" s="3" t="s">
        <v>5</v>
      </c>
    </row>
    <row r="14" spans="1:33" ht="15" customHeight="1" x14ac:dyDescent="0.25">
      <c r="A14" s="32" t="s">
        <v>27</v>
      </c>
      <c r="B14" s="35">
        <v>15</v>
      </c>
      <c r="C14" s="35">
        <v>15</v>
      </c>
      <c r="D14" s="35">
        <v>14</v>
      </c>
      <c r="E14" s="35">
        <v>15</v>
      </c>
      <c r="F14" s="35">
        <v>15</v>
      </c>
      <c r="G14" s="35">
        <v>13</v>
      </c>
      <c r="H14" s="35">
        <v>12</v>
      </c>
      <c r="I14" s="35">
        <v>13</v>
      </c>
      <c r="J14" s="35">
        <v>0</v>
      </c>
      <c r="K14" s="35">
        <v>13</v>
      </c>
      <c r="L14" s="35">
        <v>14</v>
      </c>
      <c r="M14" s="35">
        <v>15</v>
      </c>
      <c r="N14" s="35">
        <v>0</v>
      </c>
      <c r="O14" s="35">
        <v>9</v>
      </c>
      <c r="P14" s="35">
        <v>15</v>
      </c>
      <c r="Q14" s="35">
        <v>0</v>
      </c>
      <c r="R14" s="35">
        <v>0</v>
      </c>
      <c r="S14" s="35">
        <v>0</v>
      </c>
      <c r="T14" s="35">
        <v>15</v>
      </c>
      <c r="U14" s="35">
        <v>0</v>
      </c>
      <c r="V14" s="35">
        <v>14</v>
      </c>
      <c r="W14" s="35">
        <v>0</v>
      </c>
      <c r="X14" s="35">
        <v>15</v>
      </c>
      <c r="Y14" s="35">
        <v>9</v>
      </c>
      <c r="Z14" s="35">
        <v>15</v>
      </c>
      <c r="AA14" s="35">
        <v>15</v>
      </c>
      <c r="AB14" s="35">
        <v>0</v>
      </c>
      <c r="AC14" s="35">
        <v>15</v>
      </c>
      <c r="AD14" s="35">
        <v>13</v>
      </c>
      <c r="AE14" s="35">
        <f>AVERAGE(B14:AD19)</f>
        <v>9.9655172413793096</v>
      </c>
      <c r="AF14" s="35">
        <f>MIN(B14:AD19)</f>
        <v>0</v>
      </c>
      <c r="AG14" s="35">
        <f>MAX(B14:AD19)</f>
        <v>15</v>
      </c>
    </row>
    <row r="15" spans="1:33" x14ac:dyDescent="0.25">
      <c r="A15" s="32"/>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row>
    <row r="16" spans="1:33" x14ac:dyDescent="0.25">
      <c r="A16" s="32"/>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row>
    <row r="17" spans="1:33" x14ac:dyDescent="0.25">
      <c r="A17" s="32"/>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row>
    <row r="18" spans="1:33" x14ac:dyDescent="0.25">
      <c r="A18" s="32"/>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row>
    <row r="19" spans="1:33" x14ac:dyDescent="0.25">
      <c r="A19" s="32"/>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row>
    <row r="22" spans="1:33" x14ac:dyDescent="0.25">
      <c r="AE22" s="3" t="s">
        <v>1</v>
      </c>
      <c r="AF22" s="3" t="s">
        <v>9</v>
      </c>
      <c r="AG22" s="3" t="s">
        <v>5</v>
      </c>
    </row>
    <row r="23" spans="1:33" ht="15" customHeight="1" x14ac:dyDescent="0.25">
      <c r="A23" s="32" t="s">
        <v>53</v>
      </c>
      <c r="B23" s="35">
        <v>15</v>
      </c>
      <c r="C23" s="35">
        <v>0</v>
      </c>
      <c r="D23" s="35">
        <v>0</v>
      </c>
      <c r="E23" s="35">
        <v>0</v>
      </c>
      <c r="F23" s="35">
        <v>14</v>
      </c>
      <c r="G23" s="35">
        <v>14</v>
      </c>
      <c r="H23" s="35">
        <v>0</v>
      </c>
      <c r="I23" s="35">
        <v>14</v>
      </c>
      <c r="J23" s="35">
        <v>15</v>
      </c>
      <c r="K23" s="35">
        <v>15</v>
      </c>
      <c r="L23" s="35">
        <v>14</v>
      </c>
      <c r="M23" s="35">
        <v>0</v>
      </c>
      <c r="N23" s="35">
        <v>0</v>
      </c>
      <c r="O23" s="35">
        <v>0</v>
      </c>
      <c r="P23" s="35">
        <v>15</v>
      </c>
      <c r="Q23" s="35">
        <v>0</v>
      </c>
      <c r="R23" s="35">
        <v>11</v>
      </c>
      <c r="S23" s="35">
        <v>12</v>
      </c>
      <c r="T23" s="35">
        <v>0</v>
      </c>
      <c r="U23" s="35">
        <v>0</v>
      </c>
      <c r="V23" s="35">
        <v>11</v>
      </c>
      <c r="W23" s="35">
        <v>0</v>
      </c>
      <c r="X23" s="35">
        <v>15</v>
      </c>
      <c r="Y23" s="35">
        <v>14</v>
      </c>
      <c r="Z23" s="35">
        <v>0</v>
      </c>
      <c r="AA23" s="35">
        <v>0</v>
      </c>
      <c r="AB23" s="35">
        <v>0</v>
      </c>
      <c r="AC23" s="35">
        <v>14</v>
      </c>
      <c r="AD23" s="35">
        <v>15</v>
      </c>
      <c r="AE23" s="35">
        <f>AVERAGE(B23:AD28)</f>
        <v>7.1724137931034484</v>
      </c>
      <c r="AF23" s="35">
        <f>MIN(B23:AD28)</f>
        <v>0</v>
      </c>
      <c r="AG23" s="35">
        <f>MAX(B23:AD28)</f>
        <v>15</v>
      </c>
    </row>
    <row r="24" spans="1:33" x14ac:dyDescent="0.25">
      <c r="A24" s="32"/>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row>
    <row r="25" spans="1:33" x14ac:dyDescent="0.25">
      <c r="A25" s="32"/>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row>
    <row r="26" spans="1:33" x14ac:dyDescent="0.25">
      <c r="A26" s="32"/>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row>
    <row r="27" spans="1:33" x14ac:dyDescent="0.25">
      <c r="A27" s="32"/>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row>
    <row r="28" spans="1:33" x14ac:dyDescent="0.25">
      <c r="A28" s="32"/>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row>
    <row r="32" spans="1:33" s="10" customFormat="1" x14ac:dyDescent="0.25">
      <c r="B32" s="34" t="s">
        <v>17</v>
      </c>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row>
    <row r="33" spans="1:33" s="10" customFormat="1" x14ac:dyDescent="0.25">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row>
    <row r="34" spans="1:33" x14ac:dyDescent="0.25">
      <c r="AE34" s="3" t="s">
        <v>1</v>
      </c>
      <c r="AF34" s="3" t="s">
        <v>9</v>
      </c>
      <c r="AG34" s="3" t="s">
        <v>5</v>
      </c>
    </row>
    <row r="35" spans="1:33" ht="15" customHeight="1" x14ac:dyDescent="0.25">
      <c r="A35" s="32" t="s">
        <v>26</v>
      </c>
      <c r="B35" s="35">
        <v>5</v>
      </c>
      <c r="C35" s="35">
        <v>8</v>
      </c>
      <c r="D35" s="35">
        <v>7</v>
      </c>
      <c r="E35" s="35">
        <v>0</v>
      </c>
      <c r="F35" s="35">
        <v>7</v>
      </c>
      <c r="G35" s="35">
        <v>8</v>
      </c>
      <c r="H35" s="35">
        <v>8</v>
      </c>
      <c r="I35" s="35">
        <v>7</v>
      </c>
      <c r="J35" s="35">
        <v>8</v>
      </c>
      <c r="K35" s="35">
        <v>9</v>
      </c>
      <c r="L35" s="35">
        <v>7</v>
      </c>
      <c r="M35" s="35">
        <v>7</v>
      </c>
      <c r="N35" s="35">
        <v>6</v>
      </c>
      <c r="O35" s="35">
        <v>7</v>
      </c>
      <c r="P35" s="35">
        <v>8</v>
      </c>
      <c r="Q35" s="35">
        <v>7</v>
      </c>
      <c r="R35" s="35">
        <v>0</v>
      </c>
      <c r="S35" s="35">
        <v>8</v>
      </c>
      <c r="T35" s="35">
        <v>6</v>
      </c>
      <c r="U35" s="35">
        <v>0</v>
      </c>
      <c r="V35" s="35">
        <v>7</v>
      </c>
      <c r="W35" s="35">
        <v>6</v>
      </c>
      <c r="X35" s="35">
        <v>9</v>
      </c>
      <c r="Y35" s="35">
        <v>0</v>
      </c>
      <c r="Z35" s="35">
        <v>6</v>
      </c>
      <c r="AA35" s="35">
        <v>0</v>
      </c>
      <c r="AB35" s="35">
        <v>7</v>
      </c>
      <c r="AC35" s="35">
        <v>8</v>
      </c>
      <c r="AD35" s="35">
        <v>9</v>
      </c>
      <c r="AE35" s="35">
        <f>AVERAGE(B35:AD40)</f>
        <v>6.0344827586206895</v>
      </c>
      <c r="AF35" s="35">
        <f>MIN(B35:AD40)</f>
        <v>0</v>
      </c>
      <c r="AG35" s="35">
        <f>MAX(B35:AD40)</f>
        <v>9</v>
      </c>
    </row>
    <row r="36" spans="1:33" x14ac:dyDescent="0.25">
      <c r="A36" s="32"/>
      <c r="B36" s="36">
        <v>5</v>
      </c>
      <c r="C36" s="36">
        <v>8</v>
      </c>
      <c r="D36" s="36">
        <v>7</v>
      </c>
      <c r="E36" s="36">
        <v>0</v>
      </c>
      <c r="F36" s="36">
        <v>7</v>
      </c>
      <c r="G36" s="36">
        <v>8</v>
      </c>
      <c r="H36" s="36">
        <v>8</v>
      </c>
      <c r="I36" s="36">
        <v>7</v>
      </c>
      <c r="J36" s="36">
        <v>8</v>
      </c>
      <c r="K36" s="36">
        <v>9</v>
      </c>
      <c r="L36" s="36">
        <v>7</v>
      </c>
      <c r="M36" s="36">
        <v>7</v>
      </c>
      <c r="N36" s="36">
        <v>6</v>
      </c>
      <c r="O36" s="36">
        <v>7</v>
      </c>
      <c r="P36" s="36">
        <v>8</v>
      </c>
      <c r="Q36" s="36">
        <v>7</v>
      </c>
      <c r="R36" s="36">
        <v>0</v>
      </c>
      <c r="S36" s="36">
        <v>8</v>
      </c>
      <c r="T36" s="36">
        <v>6</v>
      </c>
      <c r="U36" s="36">
        <v>0</v>
      </c>
      <c r="V36" s="36">
        <v>7</v>
      </c>
      <c r="W36" s="36">
        <v>6</v>
      </c>
      <c r="X36" s="36">
        <v>9</v>
      </c>
      <c r="Y36" s="36">
        <v>0</v>
      </c>
      <c r="Z36" s="36">
        <v>6</v>
      </c>
      <c r="AA36" s="36">
        <v>0</v>
      </c>
      <c r="AB36" s="36">
        <v>7</v>
      </c>
      <c r="AC36" s="36">
        <v>8</v>
      </c>
      <c r="AD36" s="36">
        <v>9</v>
      </c>
      <c r="AE36" s="36"/>
      <c r="AF36" s="36"/>
      <c r="AG36" s="36"/>
    </row>
    <row r="37" spans="1:33" x14ac:dyDescent="0.25">
      <c r="A37" s="32"/>
      <c r="B37" s="36">
        <v>5</v>
      </c>
      <c r="C37" s="36">
        <v>8</v>
      </c>
      <c r="D37" s="36">
        <v>7</v>
      </c>
      <c r="E37" s="36">
        <v>0</v>
      </c>
      <c r="F37" s="36">
        <v>7</v>
      </c>
      <c r="G37" s="36">
        <v>8</v>
      </c>
      <c r="H37" s="36">
        <v>8</v>
      </c>
      <c r="I37" s="36">
        <v>7</v>
      </c>
      <c r="J37" s="36">
        <v>8</v>
      </c>
      <c r="K37" s="36">
        <v>9</v>
      </c>
      <c r="L37" s="36">
        <v>7</v>
      </c>
      <c r="M37" s="36">
        <v>7</v>
      </c>
      <c r="N37" s="36">
        <v>6</v>
      </c>
      <c r="O37" s="36">
        <v>7</v>
      </c>
      <c r="P37" s="36">
        <v>8</v>
      </c>
      <c r="Q37" s="36">
        <v>7</v>
      </c>
      <c r="R37" s="36">
        <v>0</v>
      </c>
      <c r="S37" s="36">
        <v>8</v>
      </c>
      <c r="T37" s="36">
        <v>6</v>
      </c>
      <c r="U37" s="36">
        <v>0</v>
      </c>
      <c r="V37" s="36">
        <v>7</v>
      </c>
      <c r="W37" s="36">
        <v>6</v>
      </c>
      <c r="X37" s="36">
        <v>9</v>
      </c>
      <c r="Y37" s="36">
        <v>0</v>
      </c>
      <c r="Z37" s="36">
        <v>6</v>
      </c>
      <c r="AA37" s="36">
        <v>0</v>
      </c>
      <c r="AB37" s="36">
        <v>7</v>
      </c>
      <c r="AC37" s="36">
        <v>8</v>
      </c>
      <c r="AD37" s="36">
        <v>9</v>
      </c>
      <c r="AE37" s="36"/>
      <c r="AF37" s="36"/>
      <c r="AG37" s="36"/>
    </row>
    <row r="38" spans="1:33" x14ac:dyDescent="0.25">
      <c r="A38" s="32"/>
      <c r="B38" s="36">
        <v>5</v>
      </c>
      <c r="C38" s="36">
        <v>8</v>
      </c>
      <c r="D38" s="36">
        <v>7</v>
      </c>
      <c r="E38" s="36">
        <v>0</v>
      </c>
      <c r="F38" s="36">
        <v>7</v>
      </c>
      <c r="G38" s="36">
        <v>8</v>
      </c>
      <c r="H38" s="36">
        <v>8</v>
      </c>
      <c r="I38" s="36">
        <v>7</v>
      </c>
      <c r="J38" s="36">
        <v>8</v>
      </c>
      <c r="K38" s="36">
        <v>9</v>
      </c>
      <c r="L38" s="36">
        <v>7</v>
      </c>
      <c r="M38" s="36">
        <v>7</v>
      </c>
      <c r="N38" s="36">
        <v>6</v>
      </c>
      <c r="O38" s="36">
        <v>7</v>
      </c>
      <c r="P38" s="36">
        <v>8</v>
      </c>
      <c r="Q38" s="36">
        <v>7</v>
      </c>
      <c r="R38" s="36">
        <v>0</v>
      </c>
      <c r="S38" s="36">
        <v>8</v>
      </c>
      <c r="T38" s="36">
        <v>6</v>
      </c>
      <c r="U38" s="36">
        <v>0</v>
      </c>
      <c r="V38" s="36">
        <v>7</v>
      </c>
      <c r="W38" s="36">
        <v>6</v>
      </c>
      <c r="X38" s="36">
        <v>9</v>
      </c>
      <c r="Y38" s="36">
        <v>0</v>
      </c>
      <c r="Z38" s="36">
        <v>6</v>
      </c>
      <c r="AA38" s="36">
        <v>0</v>
      </c>
      <c r="AB38" s="36">
        <v>7</v>
      </c>
      <c r="AC38" s="36">
        <v>8</v>
      </c>
      <c r="AD38" s="36">
        <v>9</v>
      </c>
      <c r="AE38" s="36"/>
      <c r="AF38" s="36"/>
      <c r="AG38" s="36"/>
    </row>
    <row r="39" spans="1:33" x14ac:dyDescent="0.25">
      <c r="A39" s="32"/>
      <c r="B39" s="36">
        <v>5</v>
      </c>
      <c r="C39" s="36">
        <v>8</v>
      </c>
      <c r="D39" s="36">
        <v>7</v>
      </c>
      <c r="E39" s="36">
        <v>0</v>
      </c>
      <c r="F39" s="36">
        <v>7</v>
      </c>
      <c r="G39" s="36">
        <v>8</v>
      </c>
      <c r="H39" s="36">
        <v>8</v>
      </c>
      <c r="I39" s="36">
        <v>7</v>
      </c>
      <c r="J39" s="36">
        <v>8</v>
      </c>
      <c r="K39" s="36">
        <v>9</v>
      </c>
      <c r="L39" s="36">
        <v>7</v>
      </c>
      <c r="M39" s="36">
        <v>7</v>
      </c>
      <c r="N39" s="36">
        <v>6</v>
      </c>
      <c r="O39" s="36">
        <v>7</v>
      </c>
      <c r="P39" s="36">
        <v>8</v>
      </c>
      <c r="Q39" s="36">
        <v>7</v>
      </c>
      <c r="R39" s="36">
        <v>0</v>
      </c>
      <c r="S39" s="36">
        <v>8</v>
      </c>
      <c r="T39" s="36">
        <v>6</v>
      </c>
      <c r="U39" s="36">
        <v>0</v>
      </c>
      <c r="V39" s="36">
        <v>7</v>
      </c>
      <c r="W39" s="36">
        <v>6</v>
      </c>
      <c r="X39" s="36">
        <v>9</v>
      </c>
      <c r="Y39" s="36">
        <v>0</v>
      </c>
      <c r="Z39" s="36">
        <v>6</v>
      </c>
      <c r="AA39" s="36">
        <v>0</v>
      </c>
      <c r="AB39" s="36">
        <v>7</v>
      </c>
      <c r="AC39" s="36">
        <v>8</v>
      </c>
      <c r="AD39" s="36">
        <v>9</v>
      </c>
      <c r="AE39" s="36"/>
      <c r="AF39" s="36"/>
      <c r="AG39" s="36"/>
    </row>
    <row r="40" spans="1:33" x14ac:dyDescent="0.25">
      <c r="A40" s="32"/>
      <c r="B40" s="36">
        <v>5</v>
      </c>
      <c r="C40" s="36">
        <v>8</v>
      </c>
      <c r="D40" s="36">
        <v>7</v>
      </c>
      <c r="E40" s="36">
        <v>0</v>
      </c>
      <c r="F40" s="36">
        <v>7</v>
      </c>
      <c r="G40" s="36">
        <v>8</v>
      </c>
      <c r="H40" s="36">
        <v>8</v>
      </c>
      <c r="I40" s="36">
        <v>7</v>
      </c>
      <c r="J40" s="36">
        <v>8</v>
      </c>
      <c r="K40" s="36">
        <v>9</v>
      </c>
      <c r="L40" s="36">
        <v>7</v>
      </c>
      <c r="M40" s="36">
        <v>7</v>
      </c>
      <c r="N40" s="36">
        <v>6</v>
      </c>
      <c r="O40" s="36">
        <v>7</v>
      </c>
      <c r="P40" s="36">
        <v>8</v>
      </c>
      <c r="Q40" s="36">
        <v>7</v>
      </c>
      <c r="R40" s="36">
        <v>0</v>
      </c>
      <c r="S40" s="36">
        <v>8</v>
      </c>
      <c r="T40" s="36">
        <v>6</v>
      </c>
      <c r="U40" s="36">
        <v>0</v>
      </c>
      <c r="V40" s="36">
        <v>7</v>
      </c>
      <c r="W40" s="36">
        <v>6</v>
      </c>
      <c r="X40" s="36">
        <v>9</v>
      </c>
      <c r="Y40" s="36">
        <v>0</v>
      </c>
      <c r="Z40" s="36">
        <v>6</v>
      </c>
      <c r="AA40" s="36">
        <v>0</v>
      </c>
      <c r="AB40" s="36">
        <v>7</v>
      </c>
      <c r="AC40" s="36">
        <v>8</v>
      </c>
      <c r="AD40" s="36">
        <v>9</v>
      </c>
      <c r="AE40" s="36"/>
      <c r="AF40" s="36"/>
      <c r="AG40" s="36"/>
    </row>
    <row r="41" spans="1:33" x14ac:dyDescent="0.25">
      <c r="A41" s="10"/>
    </row>
    <row r="42" spans="1:33" x14ac:dyDescent="0.25">
      <c r="A42" s="10"/>
    </row>
    <row r="43" spans="1:33" x14ac:dyDescent="0.25">
      <c r="A43" s="10"/>
      <c r="AE43" s="3" t="s">
        <v>1</v>
      </c>
      <c r="AF43" s="3" t="s">
        <v>9</v>
      </c>
      <c r="AG43" s="3" t="s">
        <v>5</v>
      </c>
    </row>
    <row r="44" spans="1:33" ht="15" customHeight="1" x14ac:dyDescent="0.25">
      <c r="A44" s="32" t="s">
        <v>27</v>
      </c>
      <c r="B44" s="35">
        <v>6</v>
      </c>
      <c r="C44" s="35">
        <v>6</v>
      </c>
      <c r="D44" s="35">
        <v>6</v>
      </c>
      <c r="E44" s="35">
        <v>7</v>
      </c>
      <c r="F44" s="35">
        <v>8</v>
      </c>
      <c r="G44" s="35">
        <v>8</v>
      </c>
      <c r="H44" s="35">
        <v>7</v>
      </c>
      <c r="I44" s="35">
        <v>6</v>
      </c>
      <c r="J44" s="35">
        <v>0</v>
      </c>
      <c r="K44" s="35">
        <v>8</v>
      </c>
      <c r="L44" s="35">
        <v>7</v>
      </c>
      <c r="M44" s="35">
        <v>8</v>
      </c>
      <c r="N44" s="35">
        <v>0</v>
      </c>
      <c r="O44" s="35">
        <v>7</v>
      </c>
      <c r="P44" s="35">
        <v>7</v>
      </c>
      <c r="Q44" s="35">
        <v>0</v>
      </c>
      <c r="R44" s="35">
        <v>0</v>
      </c>
      <c r="S44" s="35">
        <v>0</v>
      </c>
      <c r="T44" s="35">
        <v>8</v>
      </c>
      <c r="U44" s="35">
        <v>0</v>
      </c>
      <c r="V44" s="35">
        <v>6</v>
      </c>
      <c r="W44" s="35">
        <v>0</v>
      </c>
      <c r="X44" s="35">
        <v>9</v>
      </c>
      <c r="Y44" s="35">
        <v>6</v>
      </c>
      <c r="Z44" s="35">
        <v>8</v>
      </c>
      <c r="AA44" s="35">
        <v>8</v>
      </c>
      <c r="AB44" s="35">
        <v>0</v>
      </c>
      <c r="AC44" s="35">
        <v>8</v>
      </c>
      <c r="AD44" s="35">
        <v>9</v>
      </c>
      <c r="AE44" s="35">
        <f>AVERAGE(B44:AD49)</f>
        <v>5.2758620689655169</v>
      </c>
      <c r="AF44" s="35">
        <f>MIN(B44:AD49)</f>
        <v>0</v>
      </c>
      <c r="AG44" s="35">
        <f>MAX(B44:AD49)</f>
        <v>9</v>
      </c>
    </row>
    <row r="45" spans="1:33" x14ac:dyDescent="0.25">
      <c r="A45" s="32"/>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row>
    <row r="46" spans="1:33" x14ac:dyDescent="0.25">
      <c r="A46" s="32"/>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row>
    <row r="47" spans="1:33" x14ac:dyDescent="0.25">
      <c r="A47" s="32"/>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row>
    <row r="48" spans="1:33" x14ac:dyDescent="0.25">
      <c r="A48" s="32"/>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row>
    <row r="49" spans="1:33" x14ac:dyDescent="0.25">
      <c r="A49" s="32"/>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row>
    <row r="50" spans="1:33" x14ac:dyDescent="0.25">
      <c r="A50" s="10"/>
    </row>
    <row r="51" spans="1:33" x14ac:dyDescent="0.25">
      <c r="A51" s="10"/>
    </row>
    <row r="52" spans="1:33" x14ac:dyDescent="0.25">
      <c r="A52" s="10"/>
      <c r="AE52" s="3" t="s">
        <v>1</v>
      </c>
      <c r="AF52" s="3" t="s">
        <v>9</v>
      </c>
      <c r="AG52" s="3" t="s">
        <v>5</v>
      </c>
    </row>
    <row r="53" spans="1:33" ht="15" customHeight="1" x14ac:dyDescent="0.25">
      <c r="A53" s="32" t="s">
        <v>53</v>
      </c>
      <c r="B53" s="35">
        <v>10</v>
      </c>
      <c r="C53" s="35">
        <v>0</v>
      </c>
      <c r="D53" s="35">
        <v>0</v>
      </c>
      <c r="E53" s="35">
        <v>0</v>
      </c>
      <c r="F53" s="35">
        <v>8</v>
      </c>
      <c r="G53" s="35">
        <v>9</v>
      </c>
      <c r="H53" s="35">
        <v>0</v>
      </c>
      <c r="I53" s="35">
        <v>7</v>
      </c>
      <c r="J53" s="35">
        <v>7</v>
      </c>
      <c r="K53" s="35">
        <v>8</v>
      </c>
      <c r="L53" s="35">
        <v>7</v>
      </c>
      <c r="M53" s="35">
        <v>0</v>
      </c>
      <c r="N53" s="35">
        <v>0</v>
      </c>
      <c r="O53" s="35">
        <v>0</v>
      </c>
      <c r="P53" s="35">
        <v>8</v>
      </c>
      <c r="Q53" s="35">
        <v>0</v>
      </c>
      <c r="R53" s="35">
        <v>8</v>
      </c>
      <c r="S53" s="35">
        <v>7</v>
      </c>
      <c r="T53" s="35">
        <v>0</v>
      </c>
      <c r="U53" s="35">
        <v>0</v>
      </c>
      <c r="V53" s="35">
        <v>8</v>
      </c>
      <c r="W53" s="35">
        <v>0</v>
      </c>
      <c r="X53" s="35">
        <v>9</v>
      </c>
      <c r="Y53" s="35">
        <v>6</v>
      </c>
      <c r="Z53" s="35">
        <v>0</v>
      </c>
      <c r="AA53" s="35">
        <v>0</v>
      </c>
      <c r="AB53" s="35">
        <v>0</v>
      </c>
      <c r="AC53" s="35">
        <v>8</v>
      </c>
      <c r="AD53" s="35">
        <v>9</v>
      </c>
      <c r="AE53" s="35">
        <f>AVERAGE(B53:AD58)</f>
        <v>4.1034482758620694</v>
      </c>
      <c r="AF53" s="35">
        <f>MIN(B53:AD58)</f>
        <v>0</v>
      </c>
      <c r="AG53" s="35">
        <f>MAX(B53:AD58)</f>
        <v>10</v>
      </c>
    </row>
    <row r="54" spans="1:33" x14ac:dyDescent="0.25">
      <c r="A54" s="32"/>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row>
    <row r="55" spans="1:33" x14ac:dyDescent="0.25">
      <c r="A55" s="32"/>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row>
    <row r="56" spans="1:33" x14ac:dyDescent="0.25">
      <c r="A56" s="32"/>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row>
    <row r="57" spans="1:33" x14ac:dyDescent="0.25">
      <c r="A57" s="32"/>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row>
    <row r="58" spans="1:33" x14ac:dyDescent="0.25">
      <c r="A58" s="32"/>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row>
  </sheetData>
  <mergeCells count="201">
    <mergeCell ref="Y5:Y10"/>
    <mergeCell ref="Z5:Z10"/>
    <mergeCell ref="AA5:AA10"/>
    <mergeCell ref="AB5:AB10"/>
    <mergeCell ref="AC5:AC10"/>
    <mergeCell ref="B53:B58"/>
    <mergeCell ref="C53:C58"/>
    <mergeCell ref="D53:D58"/>
    <mergeCell ref="E53:E58"/>
    <mergeCell ref="F53:F58"/>
    <mergeCell ref="G53:G58"/>
    <mergeCell ref="H53:H58"/>
    <mergeCell ref="I53:I58"/>
    <mergeCell ref="J53:J58"/>
    <mergeCell ref="M5:M10"/>
    <mergeCell ref="N5:N10"/>
    <mergeCell ref="T5:T10"/>
    <mergeCell ref="U5:U10"/>
    <mergeCell ref="V5:V10"/>
    <mergeCell ref="W5:W10"/>
    <mergeCell ref="X5:X10"/>
    <mergeCell ref="F5:F10"/>
    <mergeCell ref="G5:G10"/>
    <mergeCell ref="H5:H10"/>
    <mergeCell ref="I5:I10"/>
    <mergeCell ref="J5:J10"/>
    <mergeCell ref="K5:K10"/>
    <mergeCell ref="L5:L10"/>
    <mergeCell ref="K53:K58"/>
    <mergeCell ref="L53:L58"/>
    <mergeCell ref="AG35:AG40"/>
    <mergeCell ref="AE44:AE49"/>
    <mergeCell ref="AF44:AF49"/>
    <mergeCell ref="AG44:AG49"/>
    <mergeCell ref="AE53:AE58"/>
    <mergeCell ref="AF53:AF58"/>
    <mergeCell ref="AG53:AG58"/>
    <mergeCell ref="AD35:AD40"/>
    <mergeCell ref="AE5:AE10"/>
    <mergeCell ref="AF5:AF10"/>
    <mergeCell ref="AG5:AG10"/>
    <mergeCell ref="AE23:AE28"/>
    <mergeCell ref="AF23:AF28"/>
    <mergeCell ref="AG23:AG28"/>
    <mergeCell ref="AE14:AE19"/>
    <mergeCell ref="AF14:AF19"/>
    <mergeCell ref="AG14:AG19"/>
    <mergeCell ref="AD5:AD10"/>
    <mergeCell ref="AC53:AC58"/>
    <mergeCell ref="AD53:AD58"/>
    <mergeCell ref="AE35:AE40"/>
    <mergeCell ref="AF35:AF40"/>
    <mergeCell ref="AB35:AB40"/>
    <mergeCell ref="AC35:AC40"/>
    <mergeCell ref="U35:U40"/>
    <mergeCell ref="V35:V40"/>
    <mergeCell ref="W35:W40"/>
    <mergeCell ref="X35:X40"/>
    <mergeCell ref="Y35:Y40"/>
    <mergeCell ref="Z35:Z40"/>
    <mergeCell ref="AA35:AA40"/>
    <mergeCell ref="AC44:AC49"/>
    <mergeCell ref="AD44:AD49"/>
    <mergeCell ref="V44:V49"/>
    <mergeCell ref="W44:W49"/>
    <mergeCell ref="X44:X49"/>
    <mergeCell ref="Y44:Y49"/>
    <mergeCell ref="Z44:Z49"/>
    <mergeCell ref="AA44:AA49"/>
    <mergeCell ref="AB44:AB49"/>
    <mergeCell ref="X53:X58"/>
    <mergeCell ref="Y53:Y58"/>
    <mergeCell ref="Q44:Q49"/>
    <mergeCell ref="R44:R49"/>
    <mergeCell ref="S44:S49"/>
    <mergeCell ref="T44:T49"/>
    <mergeCell ref="U44:U49"/>
    <mergeCell ref="L23:L28"/>
    <mergeCell ref="M23:M28"/>
    <mergeCell ref="N53:N58"/>
    <mergeCell ref="O53:O58"/>
    <mergeCell ref="P53:P58"/>
    <mergeCell ref="Q53:Q58"/>
    <mergeCell ref="R53:R58"/>
    <mergeCell ref="Z53:Z58"/>
    <mergeCell ref="AA53:AA58"/>
    <mergeCell ref="AB53:AB58"/>
    <mergeCell ref="S53:S58"/>
    <mergeCell ref="T53:T58"/>
    <mergeCell ref="U53:U58"/>
    <mergeCell ref="V53:V58"/>
    <mergeCell ref="W53:W58"/>
    <mergeCell ref="M53:M58"/>
    <mergeCell ref="E44:E49"/>
    <mergeCell ref="F44:F49"/>
    <mergeCell ref="L44:L49"/>
    <mergeCell ref="M44:M49"/>
    <mergeCell ref="N44:N49"/>
    <mergeCell ref="O44:O49"/>
    <mergeCell ref="P44:P49"/>
    <mergeCell ref="G44:G49"/>
    <mergeCell ref="H44:H49"/>
    <mergeCell ref="I44:I49"/>
    <mergeCell ref="J44:J49"/>
    <mergeCell ref="K44:K49"/>
    <mergeCell ref="AC23:AC28"/>
    <mergeCell ref="AD23:AD28"/>
    <mergeCell ref="B35:B40"/>
    <mergeCell ref="C35:C40"/>
    <mergeCell ref="D35:D40"/>
    <mergeCell ref="E35:E40"/>
    <mergeCell ref="F35:F40"/>
    <mergeCell ref="G35:G40"/>
    <mergeCell ref="H35:H40"/>
    <mergeCell ref="I35:I40"/>
    <mergeCell ref="J35:J40"/>
    <mergeCell ref="K35:K40"/>
    <mergeCell ref="L35:L40"/>
    <mergeCell ref="M35:M40"/>
    <mergeCell ref="N35:N40"/>
    <mergeCell ref="O35:O40"/>
    <mergeCell ref="X23:X28"/>
    <mergeCell ref="Y23:Y28"/>
    <mergeCell ref="Z23:Z28"/>
    <mergeCell ref="AA23:AA28"/>
    <mergeCell ref="AB23:AB28"/>
    <mergeCell ref="S23:S28"/>
    <mergeCell ref="C23:C28"/>
    <mergeCell ref="D23:D28"/>
    <mergeCell ref="B1:AD2"/>
    <mergeCell ref="O14:O19"/>
    <mergeCell ref="P14:P19"/>
    <mergeCell ref="Q14:Q19"/>
    <mergeCell ref="R14:R19"/>
    <mergeCell ref="S14:S19"/>
    <mergeCell ref="J14:J19"/>
    <mergeCell ref="K14:K19"/>
    <mergeCell ref="L14:L19"/>
    <mergeCell ref="M14:M19"/>
    <mergeCell ref="N14:N19"/>
    <mergeCell ref="AD14:AD19"/>
    <mergeCell ref="Y14:Y19"/>
    <mergeCell ref="Z14:Z19"/>
    <mergeCell ref="AA14:AA19"/>
    <mergeCell ref="AB14:AB19"/>
    <mergeCell ref="AC14:AC19"/>
    <mergeCell ref="O5:O10"/>
    <mergeCell ref="P5:P10"/>
    <mergeCell ref="Q5:Q10"/>
    <mergeCell ref="R5:R10"/>
    <mergeCell ref="S5:S10"/>
    <mergeCell ref="D5:D10"/>
    <mergeCell ref="E5:E10"/>
    <mergeCell ref="V14:V19"/>
    <mergeCell ref="W14:W19"/>
    <mergeCell ref="X14:X19"/>
    <mergeCell ref="B5:B10"/>
    <mergeCell ref="C5:C10"/>
    <mergeCell ref="A35:A40"/>
    <mergeCell ref="A44:A49"/>
    <mergeCell ref="E23:E28"/>
    <mergeCell ref="F23:F28"/>
    <mergeCell ref="G23:G28"/>
    <mergeCell ref="H23:H28"/>
    <mergeCell ref="I23:I28"/>
    <mergeCell ref="J23:J28"/>
    <mergeCell ref="K23:K28"/>
    <mergeCell ref="P35:P40"/>
    <mergeCell ref="Q35:Q40"/>
    <mergeCell ref="R35:R40"/>
    <mergeCell ref="S35:S40"/>
    <mergeCell ref="T35:T40"/>
    <mergeCell ref="T23:T28"/>
    <mergeCell ref="U23:U28"/>
    <mergeCell ref="B44:B49"/>
    <mergeCell ref="C44:C49"/>
    <mergeCell ref="D44:D49"/>
    <mergeCell ref="A53:A58"/>
    <mergeCell ref="B32:AD33"/>
    <mergeCell ref="B3:AD3"/>
    <mergeCell ref="A5:A10"/>
    <mergeCell ref="A14:A19"/>
    <mergeCell ref="A23:A28"/>
    <mergeCell ref="E14:E19"/>
    <mergeCell ref="F14:F19"/>
    <mergeCell ref="G14:G19"/>
    <mergeCell ref="H14:H19"/>
    <mergeCell ref="I14:I19"/>
    <mergeCell ref="B14:B19"/>
    <mergeCell ref="C14:C19"/>
    <mergeCell ref="D14:D19"/>
    <mergeCell ref="V23:V28"/>
    <mergeCell ref="W23:W28"/>
    <mergeCell ref="N23:N28"/>
    <mergeCell ref="O23:O28"/>
    <mergeCell ref="P23:P28"/>
    <mergeCell ref="Q23:Q28"/>
    <mergeCell ref="R23:R28"/>
    <mergeCell ref="B23:B28"/>
    <mergeCell ref="T14:T19"/>
    <mergeCell ref="U14:U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13"/>
  <sheetViews>
    <sheetView topLeftCell="A28" zoomScale="70" zoomScaleNormal="70" workbookViewId="0">
      <selection activeCell="AC62" sqref="AC62"/>
    </sheetView>
  </sheetViews>
  <sheetFormatPr defaultColWidth="11.42578125" defaultRowHeight="15" x14ac:dyDescent="0.25"/>
  <cols>
    <col min="1" max="1" width="14.42578125" customWidth="1"/>
    <col min="34" max="35" width="11.42578125" style="10"/>
    <col min="36" max="36" width="14.140625" customWidth="1"/>
  </cols>
  <sheetData>
    <row r="1" spans="1:66" x14ac:dyDescent="0.25">
      <c r="A1" s="37" t="s">
        <v>30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J1" s="37" t="s">
        <v>29</v>
      </c>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row>
    <row r="2" spans="1:66" x14ac:dyDescent="0.2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row>
    <row r="3" spans="1:66" x14ac:dyDescent="0.25">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row>
    <row r="4" spans="1:66" x14ac:dyDescent="0.25">
      <c r="A4" s="3"/>
      <c r="B4" s="33" t="s">
        <v>6</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6"/>
      <c r="AF4" s="6"/>
      <c r="AJ4" s="33" t="s">
        <v>6</v>
      </c>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row>
    <row r="5" spans="1:66" ht="48" customHeight="1" x14ac:dyDescent="0.25">
      <c r="A5" s="3"/>
      <c r="B5" s="11">
        <v>1</v>
      </c>
      <c r="C5" s="11">
        <v>2</v>
      </c>
      <c r="D5" s="11">
        <v>3</v>
      </c>
      <c r="E5" s="11">
        <v>4</v>
      </c>
      <c r="F5" s="11">
        <v>5</v>
      </c>
      <c r="G5" s="11">
        <v>6</v>
      </c>
      <c r="H5" s="11">
        <v>7</v>
      </c>
      <c r="I5" s="11">
        <v>8</v>
      </c>
      <c r="J5" s="11">
        <v>9</v>
      </c>
      <c r="K5" s="11">
        <v>10</v>
      </c>
      <c r="L5" s="11">
        <v>11</v>
      </c>
      <c r="M5" s="11">
        <v>12</v>
      </c>
      <c r="N5" s="11">
        <v>13</v>
      </c>
      <c r="O5" s="11">
        <v>14</v>
      </c>
      <c r="P5" s="11">
        <v>15</v>
      </c>
      <c r="Q5" s="11">
        <v>16</v>
      </c>
      <c r="R5" s="11">
        <v>17</v>
      </c>
      <c r="S5" s="11">
        <v>18</v>
      </c>
      <c r="T5" s="11">
        <v>19</v>
      </c>
      <c r="U5" s="11">
        <v>20</v>
      </c>
      <c r="V5" s="11">
        <v>21</v>
      </c>
      <c r="W5" s="11">
        <v>22</v>
      </c>
      <c r="X5" s="11">
        <v>23</v>
      </c>
      <c r="Y5" s="11">
        <v>24</v>
      </c>
      <c r="Z5" s="11">
        <v>25</v>
      </c>
      <c r="AA5" s="11">
        <v>26</v>
      </c>
      <c r="AB5" s="11">
        <v>27</v>
      </c>
      <c r="AC5" s="11">
        <v>28</v>
      </c>
      <c r="AD5" s="11">
        <v>29</v>
      </c>
      <c r="AE5" s="6"/>
      <c r="AF5" s="6"/>
      <c r="AJ5" s="11">
        <v>1</v>
      </c>
      <c r="AK5" s="11">
        <v>2</v>
      </c>
      <c r="AL5" s="11">
        <v>3</v>
      </c>
      <c r="AM5" s="11">
        <v>4</v>
      </c>
      <c r="AN5" s="11">
        <v>5</v>
      </c>
      <c r="AO5" s="11">
        <v>6</v>
      </c>
      <c r="AP5" s="11">
        <v>7</v>
      </c>
      <c r="AQ5" s="11">
        <v>8</v>
      </c>
      <c r="AR5" s="11">
        <v>9</v>
      </c>
      <c r="AS5" s="11">
        <v>10</v>
      </c>
      <c r="AT5" s="11">
        <v>11</v>
      </c>
      <c r="AU5" s="11">
        <v>12</v>
      </c>
      <c r="AV5" s="11">
        <v>13</v>
      </c>
      <c r="AW5" s="11">
        <v>14</v>
      </c>
      <c r="AX5" s="11">
        <v>15</v>
      </c>
      <c r="AY5" s="11">
        <v>16</v>
      </c>
      <c r="AZ5" s="11">
        <v>17</v>
      </c>
      <c r="BA5" s="11">
        <v>18</v>
      </c>
      <c r="BB5" s="11">
        <v>19</v>
      </c>
      <c r="BC5" s="11">
        <v>20</v>
      </c>
      <c r="BD5" s="11">
        <v>21</v>
      </c>
      <c r="BE5" s="11">
        <v>22</v>
      </c>
      <c r="BF5" s="11">
        <v>23</v>
      </c>
      <c r="BG5" s="11">
        <v>24</v>
      </c>
      <c r="BH5" s="11">
        <v>25</v>
      </c>
      <c r="BI5" s="11">
        <v>26</v>
      </c>
      <c r="BJ5" s="11">
        <v>27</v>
      </c>
      <c r="BK5" s="11">
        <v>28</v>
      </c>
      <c r="BL5" s="11">
        <v>29</v>
      </c>
    </row>
    <row r="6" spans="1:66" x14ac:dyDescent="0.25">
      <c r="A6" s="3">
        <v>1996</v>
      </c>
      <c r="B6" s="5">
        <v>29.529489999999999</v>
      </c>
      <c r="C6" s="5">
        <v>39.633850000000002</v>
      </c>
      <c r="D6" s="5">
        <v>38.97146</v>
      </c>
      <c r="E6" s="5" t="s">
        <v>0</v>
      </c>
      <c r="F6" s="5">
        <v>74.737170000000006</v>
      </c>
      <c r="G6" s="5">
        <v>100.6914</v>
      </c>
      <c r="H6" s="5">
        <v>55.169277000000001</v>
      </c>
      <c r="I6" s="5">
        <v>54.498600000000003</v>
      </c>
      <c r="J6" s="5">
        <v>55.986969999999999</v>
      </c>
      <c r="K6" s="5">
        <v>33.499630000000003</v>
      </c>
      <c r="L6" s="5">
        <v>62.657319999999999</v>
      </c>
      <c r="M6" s="5">
        <v>45.256357999999999</v>
      </c>
      <c r="N6" s="5">
        <v>38.905878999999999</v>
      </c>
      <c r="O6" s="5">
        <v>106.44495999999999</v>
      </c>
      <c r="P6" s="5">
        <v>161.1414</v>
      </c>
      <c r="Q6" s="5">
        <v>45.664276999999998</v>
      </c>
      <c r="R6" s="5" t="s">
        <v>0</v>
      </c>
      <c r="S6" s="5">
        <v>0</v>
      </c>
      <c r="T6" s="5">
        <v>132.40600000000001</v>
      </c>
      <c r="U6" s="5" t="s">
        <v>0</v>
      </c>
      <c r="V6" s="5">
        <v>40.821176999999999</v>
      </c>
      <c r="W6" s="5">
        <v>0</v>
      </c>
      <c r="X6" s="5">
        <v>111.14485999999999</v>
      </c>
      <c r="Y6" s="5" t="s">
        <v>0</v>
      </c>
      <c r="Z6" s="5">
        <v>112.61333</v>
      </c>
      <c r="AA6" s="5" t="s">
        <v>0</v>
      </c>
      <c r="AB6" s="5">
        <v>66.158709999999999</v>
      </c>
      <c r="AC6" s="5">
        <v>98.43526</v>
      </c>
      <c r="AD6" s="5">
        <v>134.01459</v>
      </c>
      <c r="AE6" s="10"/>
      <c r="AF6" s="6"/>
      <c r="AJ6" s="5">
        <f>B6-B$21</f>
        <v>-33.275260000000003</v>
      </c>
      <c r="AK6" s="5">
        <f t="shared" ref="AK6:BL15" si="0">C6-C$21</f>
        <v>-22.141099999999994</v>
      </c>
      <c r="AL6" s="5">
        <f t="shared" si="0"/>
        <v>-25.588190000000004</v>
      </c>
      <c r="AM6" s="5" t="s">
        <v>0</v>
      </c>
      <c r="AN6" s="5">
        <f t="shared" si="0"/>
        <v>25.650280000000009</v>
      </c>
      <c r="AO6" s="5">
        <f t="shared" si="0"/>
        <v>38.017209999999999</v>
      </c>
      <c r="AP6" s="5">
        <f t="shared" si="0"/>
        <v>16.326706999999999</v>
      </c>
      <c r="AQ6" s="5">
        <f t="shared" si="0"/>
        <v>-4.1909099999999953</v>
      </c>
      <c r="AR6" s="5">
        <f t="shared" si="0"/>
        <v>-9.3724100000000021</v>
      </c>
      <c r="AS6" s="5">
        <f t="shared" si="0"/>
        <v>-21.226319999999994</v>
      </c>
      <c r="AT6" s="5">
        <f t="shared" si="0"/>
        <v>-7.4252800000000008</v>
      </c>
      <c r="AU6" s="5">
        <f t="shared" si="0"/>
        <v>-14.315842000000004</v>
      </c>
      <c r="AV6" s="5">
        <f t="shared" si="0"/>
        <v>-21.485871000000003</v>
      </c>
      <c r="AW6" s="5">
        <f t="shared" si="0"/>
        <v>1.9320599999999928</v>
      </c>
      <c r="AX6" s="5">
        <f t="shared" si="0"/>
        <v>-5.4942000000000064</v>
      </c>
      <c r="AY6" s="5">
        <f t="shared" si="0"/>
        <v>14.627476999999999</v>
      </c>
      <c r="AZ6" s="5" t="s">
        <v>0</v>
      </c>
      <c r="BA6" s="5">
        <f t="shared" si="0"/>
        <v>-42.640949999999997</v>
      </c>
      <c r="BB6" s="5">
        <f t="shared" si="0"/>
        <v>-7.0627999999999815</v>
      </c>
      <c r="BC6" s="5" t="s">
        <v>0</v>
      </c>
      <c r="BD6" s="5">
        <f t="shared" si="0"/>
        <v>12.236836999999998</v>
      </c>
      <c r="BE6" s="5">
        <f t="shared" si="0"/>
        <v>-8.8878330000000005</v>
      </c>
      <c r="BF6" s="5">
        <f t="shared" si="0"/>
        <v>4.6111599999999981</v>
      </c>
      <c r="BG6" s="5" t="s">
        <v>0</v>
      </c>
      <c r="BH6" s="5">
        <f t="shared" si="0"/>
        <v>-6.0112699999999961</v>
      </c>
      <c r="BI6" s="5" t="s">
        <v>0</v>
      </c>
      <c r="BJ6" s="5">
        <f t="shared" si="0"/>
        <v>-13.08493</v>
      </c>
      <c r="BK6" s="5">
        <f t="shared" si="0"/>
        <v>-4.9009400000000056</v>
      </c>
      <c r="BL6" s="5">
        <f t="shared" si="0"/>
        <v>12.717389999999995</v>
      </c>
    </row>
    <row r="7" spans="1:66" x14ac:dyDescent="0.25">
      <c r="A7" s="3">
        <v>1997</v>
      </c>
      <c r="B7" s="5">
        <v>56.799329999999998</v>
      </c>
      <c r="C7" s="5">
        <v>76.020120000000006</v>
      </c>
      <c r="D7" s="5">
        <v>90.845650000000006</v>
      </c>
      <c r="E7" s="5" t="s">
        <v>0</v>
      </c>
      <c r="F7" s="5">
        <v>18.729800000000001</v>
      </c>
      <c r="G7" s="5">
        <v>50.7714</v>
      </c>
      <c r="H7" s="5">
        <v>5.8380190000000001</v>
      </c>
      <c r="I7" s="5">
        <v>42.642090000000003</v>
      </c>
      <c r="J7" s="5">
        <v>50.70825</v>
      </c>
      <c r="K7" s="5">
        <v>50.833770000000001</v>
      </c>
      <c r="L7" s="5">
        <v>61.789900000000003</v>
      </c>
      <c r="M7" s="5">
        <v>11.440598</v>
      </c>
      <c r="N7" s="5">
        <v>0</v>
      </c>
      <c r="O7" s="5">
        <v>68.846540000000005</v>
      </c>
      <c r="P7" s="5">
        <v>154.63399999999999</v>
      </c>
      <c r="Q7" s="5">
        <v>20.492267999999999</v>
      </c>
      <c r="R7" s="5" t="s">
        <v>0</v>
      </c>
      <c r="S7" s="5">
        <v>31.56663</v>
      </c>
      <c r="T7" s="5">
        <v>185.62729999999999</v>
      </c>
      <c r="U7" s="5" t="s">
        <v>0</v>
      </c>
      <c r="V7" s="5">
        <v>37.543238000000002</v>
      </c>
      <c r="W7" s="5">
        <v>0</v>
      </c>
      <c r="X7" s="5">
        <v>75.048419999999993</v>
      </c>
      <c r="Y7" s="5" t="s">
        <v>0</v>
      </c>
      <c r="Z7" s="5">
        <v>50.483269999999997</v>
      </c>
      <c r="AA7" s="5" t="s">
        <v>0</v>
      </c>
      <c r="AB7" s="5">
        <v>64.177480000000003</v>
      </c>
      <c r="AC7" s="5">
        <v>113.03054</v>
      </c>
      <c r="AD7" s="5">
        <v>84.711519999999993</v>
      </c>
      <c r="AE7" s="10"/>
      <c r="AF7" s="6"/>
      <c r="AJ7" s="5">
        <f t="shared" ref="AJ7:AJ20" si="1">B7-B$21</f>
        <v>-6.0054200000000009</v>
      </c>
      <c r="AK7" s="5">
        <f t="shared" si="0"/>
        <v>14.245170000000009</v>
      </c>
      <c r="AL7" s="5">
        <f t="shared" si="0"/>
        <v>26.286000000000001</v>
      </c>
      <c r="AM7" s="5" t="s">
        <v>0</v>
      </c>
      <c r="AN7" s="5">
        <f t="shared" si="0"/>
        <v>-30.357089999999996</v>
      </c>
      <c r="AO7" s="5">
        <f t="shared" si="0"/>
        <v>-11.902790000000003</v>
      </c>
      <c r="AP7" s="5">
        <f t="shared" si="0"/>
        <v>-33.004550999999999</v>
      </c>
      <c r="AQ7" s="5">
        <f t="shared" si="0"/>
        <v>-16.047419999999995</v>
      </c>
      <c r="AR7" s="5">
        <f t="shared" si="0"/>
        <v>-14.651130000000002</v>
      </c>
      <c r="AS7" s="5">
        <f t="shared" si="0"/>
        <v>-3.8921799999999962</v>
      </c>
      <c r="AT7" s="5">
        <f t="shared" si="0"/>
        <v>-8.2926999999999964</v>
      </c>
      <c r="AU7" s="5">
        <f t="shared" si="0"/>
        <v>-48.131602000000001</v>
      </c>
      <c r="AV7" s="5">
        <f t="shared" si="0"/>
        <v>-60.391750000000002</v>
      </c>
      <c r="AW7" s="5">
        <f t="shared" si="0"/>
        <v>-35.666359999999997</v>
      </c>
      <c r="AX7" s="5">
        <f t="shared" si="0"/>
        <v>-12.001600000000025</v>
      </c>
      <c r="AY7" s="5">
        <f t="shared" si="0"/>
        <v>-10.544532</v>
      </c>
      <c r="AZ7" s="5" t="s">
        <v>0</v>
      </c>
      <c r="BA7" s="5">
        <f t="shared" si="0"/>
        <v>-11.074319999999997</v>
      </c>
      <c r="BB7" s="5">
        <f t="shared" si="0"/>
        <v>46.158500000000004</v>
      </c>
      <c r="BC7" s="5" t="s">
        <v>0</v>
      </c>
      <c r="BD7" s="5">
        <f t="shared" si="0"/>
        <v>8.9588980000000014</v>
      </c>
      <c r="BE7" s="5">
        <f t="shared" si="0"/>
        <v>-8.8878330000000005</v>
      </c>
      <c r="BF7" s="5">
        <f t="shared" si="0"/>
        <v>-31.485280000000003</v>
      </c>
      <c r="BG7" s="5" t="s">
        <v>0</v>
      </c>
      <c r="BH7" s="5">
        <f t="shared" si="0"/>
        <v>-68.141330000000011</v>
      </c>
      <c r="BI7" s="5" t="s">
        <v>0</v>
      </c>
      <c r="BJ7" s="5">
        <f t="shared" si="0"/>
        <v>-15.066159999999996</v>
      </c>
      <c r="BK7" s="5">
        <f t="shared" si="0"/>
        <v>9.6943399999999968</v>
      </c>
      <c r="BL7" s="5">
        <f t="shared" si="0"/>
        <v>-36.585680000000011</v>
      </c>
    </row>
    <row r="8" spans="1:66" x14ac:dyDescent="0.25">
      <c r="A8" s="3">
        <v>1998</v>
      </c>
      <c r="B8" s="5">
        <v>0</v>
      </c>
      <c r="C8" s="5">
        <v>56.35877</v>
      </c>
      <c r="D8" s="5">
        <v>48.32808</v>
      </c>
      <c r="E8" s="5" t="s">
        <v>0</v>
      </c>
      <c r="F8" s="5">
        <v>0</v>
      </c>
      <c r="G8" s="5">
        <v>88.211399999999998</v>
      </c>
      <c r="H8" s="5">
        <v>0</v>
      </c>
      <c r="I8" s="5">
        <v>43.148780000000002</v>
      </c>
      <c r="J8" s="5">
        <v>45.305329999999998</v>
      </c>
      <c r="K8" s="5">
        <v>27.97982</v>
      </c>
      <c r="L8" s="5">
        <v>76.969729999999998</v>
      </c>
      <c r="M8" s="5">
        <v>77.126963000000003</v>
      </c>
      <c r="N8" s="5">
        <v>109.986181</v>
      </c>
      <c r="O8" s="5">
        <v>143.69524999999999</v>
      </c>
      <c r="P8" s="5">
        <v>169.20009999999999</v>
      </c>
      <c r="Q8" s="5">
        <v>46.773175999999999</v>
      </c>
      <c r="R8" s="5" t="s">
        <v>0</v>
      </c>
      <c r="S8" s="5">
        <v>0</v>
      </c>
      <c r="T8" s="5">
        <v>118.71</v>
      </c>
      <c r="U8" s="5" t="s">
        <v>0</v>
      </c>
      <c r="V8" s="5">
        <v>53.523192999999999</v>
      </c>
      <c r="W8" s="5">
        <v>16.115138000000002</v>
      </c>
      <c r="X8" s="5">
        <v>78.973470000000006</v>
      </c>
      <c r="Y8" s="5" t="s">
        <v>0</v>
      </c>
      <c r="Z8" s="5">
        <v>36.076300000000003</v>
      </c>
      <c r="AA8" s="5" t="s">
        <v>0</v>
      </c>
      <c r="AB8" s="5">
        <v>65.575999999999993</v>
      </c>
      <c r="AC8" s="5">
        <v>112.01226</v>
      </c>
      <c r="AD8" s="5">
        <v>12.811199999999999</v>
      </c>
      <c r="AE8" s="10"/>
      <c r="AF8" s="6"/>
      <c r="AJ8" s="5">
        <f t="shared" si="1"/>
        <v>-62.804749999999999</v>
      </c>
      <c r="AK8" s="5">
        <f t="shared" si="0"/>
        <v>-5.4161799999999971</v>
      </c>
      <c r="AL8" s="5">
        <f t="shared" si="0"/>
        <v>-16.231570000000005</v>
      </c>
      <c r="AM8" s="5" t="s">
        <v>0</v>
      </c>
      <c r="AN8" s="5">
        <f t="shared" si="0"/>
        <v>-49.086889999999997</v>
      </c>
      <c r="AO8" s="5">
        <f t="shared" si="0"/>
        <v>25.537209999999995</v>
      </c>
      <c r="AP8" s="5">
        <f t="shared" si="0"/>
        <v>-38.842570000000002</v>
      </c>
      <c r="AQ8" s="5">
        <f t="shared" si="0"/>
        <v>-15.540729999999996</v>
      </c>
      <c r="AR8" s="5">
        <f t="shared" si="0"/>
        <v>-20.054050000000004</v>
      </c>
      <c r="AS8" s="5">
        <f t="shared" si="0"/>
        <v>-26.746129999999997</v>
      </c>
      <c r="AT8" s="5">
        <f t="shared" si="0"/>
        <v>6.8871299999999991</v>
      </c>
      <c r="AU8" s="5">
        <f t="shared" si="0"/>
        <v>17.554763000000001</v>
      </c>
      <c r="AV8" s="5">
        <f t="shared" si="0"/>
        <v>49.594431</v>
      </c>
      <c r="AW8" s="5">
        <f t="shared" si="0"/>
        <v>39.182349999999985</v>
      </c>
      <c r="AX8" s="5">
        <f t="shared" si="0"/>
        <v>2.5644999999999811</v>
      </c>
      <c r="AY8" s="5">
        <f t="shared" si="0"/>
        <v>15.736376</v>
      </c>
      <c r="AZ8" s="5" t="s">
        <v>0</v>
      </c>
      <c r="BA8" s="5">
        <f t="shared" si="0"/>
        <v>-42.640949999999997</v>
      </c>
      <c r="BB8" s="5">
        <f t="shared" si="0"/>
        <v>-20.758799999999994</v>
      </c>
      <c r="BC8" s="5" t="s">
        <v>0</v>
      </c>
      <c r="BD8" s="5">
        <f t="shared" si="0"/>
        <v>24.938852999999998</v>
      </c>
      <c r="BE8" s="5">
        <f t="shared" si="0"/>
        <v>7.2273050000000012</v>
      </c>
      <c r="BF8" s="5">
        <f t="shared" si="0"/>
        <v>-27.56022999999999</v>
      </c>
      <c r="BG8" s="5" t="s">
        <v>0</v>
      </c>
      <c r="BH8" s="5">
        <f t="shared" si="0"/>
        <v>-82.548299999999998</v>
      </c>
      <c r="BI8" s="5" t="s">
        <v>0</v>
      </c>
      <c r="BJ8" s="5">
        <f t="shared" si="0"/>
        <v>-13.667640000000006</v>
      </c>
      <c r="BK8" s="5">
        <f t="shared" si="0"/>
        <v>8.6760599999999926</v>
      </c>
      <c r="BL8" s="5">
        <f t="shared" si="0"/>
        <v>-108.486</v>
      </c>
    </row>
    <row r="9" spans="1:66" x14ac:dyDescent="0.25">
      <c r="A9" s="3">
        <v>1999</v>
      </c>
      <c r="B9" s="5">
        <v>29.352419999999999</v>
      </c>
      <c r="C9" s="5">
        <v>66.444789999999998</v>
      </c>
      <c r="D9" s="5">
        <v>72.407610000000005</v>
      </c>
      <c r="E9" s="5" t="s">
        <v>0</v>
      </c>
      <c r="F9" s="5">
        <v>70.651529999999994</v>
      </c>
      <c r="G9" s="5">
        <v>88.931399999999996</v>
      </c>
      <c r="H9" s="5">
        <v>47.923439000000002</v>
      </c>
      <c r="I9" s="5">
        <v>60.882869999999997</v>
      </c>
      <c r="J9" s="5">
        <v>76.542910000000006</v>
      </c>
      <c r="K9" s="5">
        <v>29.916599999999999</v>
      </c>
      <c r="L9" s="5">
        <v>95.257800000000003</v>
      </c>
      <c r="M9" s="5">
        <v>55.580638</v>
      </c>
      <c r="N9" s="5">
        <v>58.170634</v>
      </c>
      <c r="O9" s="5">
        <v>95.130619999999993</v>
      </c>
      <c r="P9" s="5">
        <v>156.97970000000001</v>
      </c>
      <c r="Q9" s="5">
        <v>7.2963690000000003</v>
      </c>
      <c r="R9" s="5" t="s">
        <v>0</v>
      </c>
      <c r="S9" s="5">
        <v>94.666200000000003</v>
      </c>
      <c r="T9" s="5">
        <v>181.6748</v>
      </c>
      <c r="U9" s="5" t="s">
        <v>0</v>
      </c>
      <c r="V9" s="5">
        <v>0</v>
      </c>
      <c r="W9" s="5">
        <v>0</v>
      </c>
      <c r="X9" s="5">
        <v>125.0928</v>
      </c>
      <c r="Y9" s="5" t="s">
        <v>0</v>
      </c>
      <c r="Z9" s="5">
        <v>145.20910000000001</v>
      </c>
      <c r="AA9" s="5" t="s">
        <v>0</v>
      </c>
      <c r="AB9" s="5">
        <v>112.77589999999999</v>
      </c>
      <c r="AC9" s="5">
        <v>159.07919999999999</v>
      </c>
      <c r="AD9" s="5">
        <v>69.646690000000007</v>
      </c>
      <c r="AE9" s="10"/>
      <c r="AF9" s="6"/>
      <c r="AJ9" s="5">
        <f t="shared" si="1"/>
        <v>-33.452330000000003</v>
      </c>
      <c r="AK9" s="5">
        <f t="shared" si="0"/>
        <v>4.6698400000000007</v>
      </c>
      <c r="AL9" s="5">
        <f t="shared" si="0"/>
        <v>7.8479600000000005</v>
      </c>
      <c r="AM9" s="5" t="s">
        <v>0</v>
      </c>
      <c r="AN9" s="5">
        <f t="shared" si="0"/>
        <v>21.564639999999997</v>
      </c>
      <c r="AO9" s="5">
        <f t="shared" si="0"/>
        <v>26.257209999999993</v>
      </c>
      <c r="AP9" s="5">
        <f t="shared" si="0"/>
        <v>9.0808689999999999</v>
      </c>
      <c r="AQ9" s="5">
        <f t="shared" si="0"/>
        <v>2.1933599999999984</v>
      </c>
      <c r="AR9" s="5">
        <f t="shared" si="0"/>
        <v>11.183530000000005</v>
      </c>
      <c r="AS9" s="5">
        <f t="shared" si="0"/>
        <v>-24.809349999999998</v>
      </c>
      <c r="AT9" s="5">
        <f t="shared" si="0"/>
        <v>25.175200000000004</v>
      </c>
      <c r="AU9" s="5">
        <f t="shared" si="0"/>
        <v>-3.9915620000000018</v>
      </c>
      <c r="AV9" s="5">
        <f t="shared" si="0"/>
        <v>-2.2211160000000021</v>
      </c>
      <c r="AW9" s="5">
        <f t="shared" si="0"/>
        <v>-9.3822800000000086</v>
      </c>
      <c r="AX9" s="5">
        <f t="shared" si="0"/>
        <v>-9.6559000000000026</v>
      </c>
      <c r="AY9" s="5">
        <f t="shared" si="0"/>
        <v>-23.740431000000001</v>
      </c>
      <c r="AZ9" s="5" t="s">
        <v>0</v>
      </c>
      <c r="BA9" s="5">
        <f t="shared" si="0"/>
        <v>52.025250000000007</v>
      </c>
      <c r="BB9" s="5">
        <f t="shared" si="0"/>
        <v>42.206000000000017</v>
      </c>
      <c r="BC9" s="5" t="s">
        <v>0</v>
      </c>
      <c r="BD9" s="5">
        <f t="shared" si="0"/>
        <v>-28.584340000000001</v>
      </c>
      <c r="BE9" s="5">
        <f t="shared" si="0"/>
        <v>-8.8878330000000005</v>
      </c>
      <c r="BF9" s="5">
        <f t="shared" si="0"/>
        <v>18.559100000000001</v>
      </c>
      <c r="BG9" s="5" t="s">
        <v>0</v>
      </c>
      <c r="BH9" s="5">
        <f t="shared" si="0"/>
        <v>26.584500000000006</v>
      </c>
      <c r="BI9" s="5" t="s">
        <v>0</v>
      </c>
      <c r="BJ9" s="5">
        <f t="shared" si="0"/>
        <v>33.532259999999994</v>
      </c>
      <c r="BK9" s="5">
        <f t="shared" si="0"/>
        <v>55.742999999999981</v>
      </c>
      <c r="BL9" s="5">
        <f t="shared" si="0"/>
        <v>-51.650509999999997</v>
      </c>
    </row>
    <row r="10" spans="1:66" x14ac:dyDescent="0.25">
      <c r="A10" s="3">
        <v>2000</v>
      </c>
      <c r="B10" s="5">
        <v>43.872720000000001</v>
      </c>
      <c r="C10" s="5">
        <v>79.084230000000005</v>
      </c>
      <c r="D10" s="5">
        <v>106.11895</v>
      </c>
      <c r="E10" s="5" t="s">
        <v>0</v>
      </c>
      <c r="F10" s="5">
        <v>103.33668</v>
      </c>
      <c r="G10" s="5">
        <v>97.571399999999997</v>
      </c>
      <c r="H10" s="5">
        <v>73.929051999999999</v>
      </c>
      <c r="I10" s="5">
        <v>69.293899999999994</v>
      </c>
      <c r="J10" s="5">
        <v>88.590800000000002</v>
      </c>
      <c r="K10" s="5">
        <v>75.915009999999995</v>
      </c>
      <c r="L10" s="5">
        <v>101.69114999999999</v>
      </c>
      <c r="M10" s="5">
        <v>91.191924999999998</v>
      </c>
      <c r="N10" s="5">
        <v>142.31554</v>
      </c>
      <c r="O10" s="5">
        <v>197.30780999999999</v>
      </c>
      <c r="P10" s="5">
        <v>185.16589999999999</v>
      </c>
      <c r="Q10" s="5">
        <v>66.511579999999995</v>
      </c>
      <c r="R10" s="5" t="s">
        <v>0</v>
      </c>
      <c r="S10" s="5">
        <v>69.313689999999994</v>
      </c>
      <c r="T10" s="5">
        <v>121.2838</v>
      </c>
      <c r="U10" s="5" t="s">
        <v>0</v>
      </c>
      <c r="V10" s="5">
        <v>5.5833269999999997</v>
      </c>
      <c r="W10" s="5">
        <v>26.639814000000001</v>
      </c>
      <c r="X10" s="5">
        <v>121.30793</v>
      </c>
      <c r="Y10" s="5" t="s">
        <v>0</v>
      </c>
      <c r="Z10" s="5">
        <v>173.84296000000001</v>
      </c>
      <c r="AA10" s="5" t="s">
        <v>0</v>
      </c>
      <c r="AB10" s="5">
        <v>109.5127</v>
      </c>
      <c r="AC10" s="5">
        <v>130.34120999999999</v>
      </c>
      <c r="AD10" s="5">
        <v>194.13695000000001</v>
      </c>
      <c r="AE10" s="10"/>
      <c r="AF10" s="6"/>
      <c r="AJ10" s="5">
        <f t="shared" si="1"/>
        <v>-18.932029999999997</v>
      </c>
      <c r="AK10" s="5">
        <f t="shared" si="0"/>
        <v>17.309280000000008</v>
      </c>
      <c r="AL10" s="5">
        <f t="shared" si="0"/>
        <v>41.559299999999993</v>
      </c>
      <c r="AM10" s="5" t="s">
        <v>0</v>
      </c>
      <c r="AN10" s="5">
        <f t="shared" si="0"/>
        <v>54.249790000000004</v>
      </c>
      <c r="AO10" s="5">
        <f t="shared" si="0"/>
        <v>34.897209999999994</v>
      </c>
      <c r="AP10" s="5">
        <f t="shared" si="0"/>
        <v>35.086481999999997</v>
      </c>
      <c r="AQ10" s="5">
        <f t="shared" si="0"/>
        <v>10.604389999999995</v>
      </c>
      <c r="AR10" s="5">
        <f t="shared" si="0"/>
        <v>23.23142</v>
      </c>
      <c r="AS10" s="5">
        <f t="shared" si="0"/>
        <v>21.189059999999998</v>
      </c>
      <c r="AT10" s="5">
        <f t="shared" si="0"/>
        <v>31.608549999999994</v>
      </c>
      <c r="AU10" s="5">
        <f t="shared" si="0"/>
        <v>31.619724999999995</v>
      </c>
      <c r="AV10" s="5">
        <f t="shared" si="0"/>
        <v>81.923789999999997</v>
      </c>
      <c r="AW10" s="5">
        <f t="shared" si="0"/>
        <v>92.794909999999987</v>
      </c>
      <c r="AX10" s="5">
        <f t="shared" si="0"/>
        <v>18.530299999999983</v>
      </c>
      <c r="AY10" s="5">
        <f t="shared" si="0"/>
        <v>35.474779999999996</v>
      </c>
      <c r="AZ10" s="5" t="s">
        <v>0</v>
      </c>
      <c r="BA10" s="5">
        <f t="shared" si="0"/>
        <v>26.672739999999997</v>
      </c>
      <c r="BB10" s="5">
        <f t="shared" si="0"/>
        <v>-18.184999999999988</v>
      </c>
      <c r="BC10" s="5" t="s">
        <v>0</v>
      </c>
      <c r="BD10" s="5">
        <f t="shared" si="0"/>
        <v>-23.001013</v>
      </c>
      <c r="BE10" s="5">
        <f t="shared" si="0"/>
        <v>17.751981000000001</v>
      </c>
      <c r="BF10" s="5">
        <f t="shared" si="0"/>
        <v>14.774230000000003</v>
      </c>
      <c r="BG10" s="5" t="s">
        <v>0</v>
      </c>
      <c r="BH10" s="5">
        <f t="shared" si="0"/>
        <v>55.218360000000004</v>
      </c>
      <c r="BI10" s="5" t="s">
        <v>0</v>
      </c>
      <c r="BJ10" s="5">
        <f t="shared" si="0"/>
        <v>30.269059999999996</v>
      </c>
      <c r="BK10" s="5">
        <f t="shared" si="0"/>
        <v>27.005009999999984</v>
      </c>
      <c r="BL10" s="5">
        <f t="shared" si="0"/>
        <v>72.839750000000009</v>
      </c>
    </row>
    <row r="11" spans="1:66" x14ac:dyDescent="0.25">
      <c r="A11" s="3">
        <v>2001</v>
      </c>
      <c r="B11" s="5">
        <v>20.852730000000001</v>
      </c>
      <c r="C11" s="5">
        <v>133.08912000000001</v>
      </c>
      <c r="D11" s="5">
        <v>141.48146</v>
      </c>
      <c r="E11" s="5" t="s">
        <v>0</v>
      </c>
      <c r="F11" s="5">
        <v>40.69014</v>
      </c>
      <c r="G11" s="5">
        <v>114.8514</v>
      </c>
      <c r="H11" s="5">
        <v>40.677599999999998</v>
      </c>
      <c r="I11" s="5">
        <v>36.56183</v>
      </c>
      <c r="J11" s="5">
        <v>46.92</v>
      </c>
      <c r="K11" s="5">
        <v>81.919020000000003</v>
      </c>
      <c r="L11" s="5">
        <v>105.37768</v>
      </c>
      <c r="M11" s="5">
        <v>75.032180999999994</v>
      </c>
      <c r="N11" s="5">
        <v>152.05863400000001</v>
      </c>
      <c r="O11" s="5">
        <v>116.01863</v>
      </c>
      <c r="P11" s="5">
        <v>176.27500000000001</v>
      </c>
      <c r="Q11" s="5">
        <v>29.030791000000001</v>
      </c>
      <c r="R11" s="5" t="s">
        <v>0</v>
      </c>
      <c r="S11" s="5">
        <v>11.988860000000001</v>
      </c>
      <c r="T11" s="5">
        <v>129.37270000000001</v>
      </c>
      <c r="U11" s="5" t="s">
        <v>0</v>
      </c>
      <c r="V11" s="5">
        <v>45.123472999999997</v>
      </c>
      <c r="W11" s="5">
        <v>24.743476000000001</v>
      </c>
      <c r="X11" s="5">
        <v>128.17677</v>
      </c>
      <c r="Y11" s="5" t="s">
        <v>0</v>
      </c>
      <c r="Z11" s="5">
        <v>66.871200000000002</v>
      </c>
      <c r="AA11" s="5" t="s">
        <v>0</v>
      </c>
      <c r="AB11" s="5">
        <v>97.159139999999994</v>
      </c>
      <c r="AC11" s="5">
        <v>67.321299999999994</v>
      </c>
      <c r="AD11" s="5">
        <v>171.12885</v>
      </c>
      <c r="AE11" s="10"/>
      <c r="AF11" s="6"/>
      <c r="AJ11" s="5">
        <f t="shared" si="1"/>
        <v>-41.952019999999997</v>
      </c>
      <c r="AK11" s="5">
        <f t="shared" si="0"/>
        <v>71.314170000000018</v>
      </c>
      <c r="AL11" s="5">
        <f t="shared" si="0"/>
        <v>76.921809999999994</v>
      </c>
      <c r="AM11" s="5" t="s">
        <v>0</v>
      </c>
      <c r="AN11" s="5">
        <f t="shared" si="0"/>
        <v>-8.3967499999999973</v>
      </c>
      <c r="AO11" s="5">
        <f t="shared" si="0"/>
        <v>52.177209999999995</v>
      </c>
      <c r="AP11" s="5">
        <f t="shared" si="0"/>
        <v>1.8350299999999962</v>
      </c>
      <c r="AQ11" s="5">
        <f t="shared" si="0"/>
        <v>-22.127679999999998</v>
      </c>
      <c r="AR11" s="5">
        <f t="shared" si="0"/>
        <v>-18.43938</v>
      </c>
      <c r="AS11" s="5">
        <f t="shared" si="0"/>
        <v>27.193070000000006</v>
      </c>
      <c r="AT11" s="5">
        <f t="shared" si="0"/>
        <v>35.295079999999999</v>
      </c>
      <c r="AU11" s="5">
        <f t="shared" si="0"/>
        <v>15.459980999999992</v>
      </c>
      <c r="AV11" s="5">
        <f t="shared" si="0"/>
        <v>91.66688400000001</v>
      </c>
      <c r="AW11" s="5">
        <f t="shared" si="0"/>
        <v>11.50573</v>
      </c>
      <c r="AX11" s="5">
        <f t="shared" si="0"/>
        <v>9.6393999999999949</v>
      </c>
      <c r="AY11" s="5">
        <f t="shared" si="0"/>
        <v>-2.0060089999999988</v>
      </c>
      <c r="AZ11" s="5" t="s">
        <v>0</v>
      </c>
      <c r="BA11" s="5">
        <f t="shared" si="0"/>
        <v>-30.652089999999994</v>
      </c>
      <c r="BB11" s="5">
        <f t="shared" si="0"/>
        <v>-10.096099999999979</v>
      </c>
      <c r="BC11" s="5" t="s">
        <v>0</v>
      </c>
      <c r="BD11" s="5">
        <f t="shared" si="0"/>
        <v>16.539132999999996</v>
      </c>
      <c r="BE11" s="5">
        <f t="shared" si="0"/>
        <v>15.855643000000001</v>
      </c>
      <c r="BF11" s="5">
        <f t="shared" si="0"/>
        <v>21.643070000000009</v>
      </c>
      <c r="BG11" s="5" t="s">
        <v>0</v>
      </c>
      <c r="BH11" s="5">
        <f t="shared" si="0"/>
        <v>-51.753399999999999</v>
      </c>
      <c r="BI11" s="5" t="s">
        <v>0</v>
      </c>
      <c r="BJ11" s="5">
        <f t="shared" si="0"/>
        <v>17.915499999999994</v>
      </c>
      <c r="BK11" s="5">
        <f t="shared" si="0"/>
        <v>-36.014900000000011</v>
      </c>
      <c r="BL11" s="5">
        <f t="shared" si="0"/>
        <v>49.831649999999996</v>
      </c>
    </row>
    <row r="12" spans="1:66" x14ac:dyDescent="0.25">
      <c r="A12" s="3">
        <v>2002</v>
      </c>
      <c r="B12" s="5">
        <v>0</v>
      </c>
      <c r="C12" s="5">
        <v>0</v>
      </c>
      <c r="D12" s="5">
        <v>60.849429999999998</v>
      </c>
      <c r="E12" s="5" t="s">
        <v>0</v>
      </c>
      <c r="F12" s="5">
        <v>0</v>
      </c>
      <c r="G12" s="5">
        <v>45.731400000000001</v>
      </c>
      <c r="H12" s="5">
        <v>0</v>
      </c>
      <c r="I12" s="5">
        <v>0</v>
      </c>
      <c r="J12" s="5">
        <v>94.117919999999998</v>
      </c>
      <c r="K12" s="5">
        <v>32.918599999999998</v>
      </c>
      <c r="L12" s="5">
        <v>32.369959999999999</v>
      </c>
      <c r="M12" s="5">
        <v>45.705238999999999</v>
      </c>
      <c r="N12" s="5">
        <v>0</v>
      </c>
      <c r="O12" s="5">
        <v>68.672470000000004</v>
      </c>
      <c r="P12" s="5">
        <v>162.3143</v>
      </c>
      <c r="Q12" s="5">
        <v>6.1874700000000002</v>
      </c>
      <c r="R12" s="5" t="s">
        <v>0</v>
      </c>
      <c r="S12" s="5">
        <v>73.820809999999994</v>
      </c>
      <c r="T12" s="5">
        <v>100.6938</v>
      </c>
      <c r="U12" s="5" t="s">
        <v>0</v>
      </c>
      <c r="V12" s="5">
        <v>0</v>
      </c>
      <c r="W12" s="5">
        <v>0</v>
      </c>
      <c r="X12" s="5">
        <v>48.133800000000001</v>
      </c>
      <c r="Y12" s="5" t="s">
        <v>0</v>
      </c>
      <c r="Z12" s="5">
        <v>116.93541999999999</v>
      </c>
      <c r="AA12" s="5" t="s">
        <v>0</v>
      </c>
      <c r="AB12" s="5">
        <v>0</v>
      </c>
      <c r="AC12" s="5">
        <v>59.401380000000003</v>
      </c>
      <c r="AD12" s="5">
        <v>15.961119999999999</v>
      </c>
      <c r="AE12" s="10"/>
      <c r="AF12" s="6"/>
      <c r="AJ12" s="5">
        <f t="shared" si="1"/>
        <v>-62.804749999999999</v>
      </c>
      <c r="AK12" s="5">
        <f t="shared" si="0"/>
        <v>-61.774949999999997</v>
      </c>
      <c r="AL12" s="5">
        <f t="shared" si="0"/>
        <v>-3.7102200000000067</v>
      </c>
      <c r="AM12" s="5" t="s">
        <v>0</v>
      </c>
      <c r="AN12" s="5">
        <f t="shared" si="0"/>
        <v>-49.086889999999997</v>
      </c>
      <c r="AO12" s="5">
        <f t="shared" si="0"/>
        <v>-16.942790000000002</v>
      </c>
      <c r="AP12" s="5">
        <f t="shared" si="0"/>
        <v>-38.842570000000002</v>
      </c>
      <c r="AQ12" s="5">
        <f t="shared" si="0"/>
        <v>-58.689509999999999</v>
      </c>
      <c r="AR12" s="5">
        <f t="shared" si="0"/>
        <v>28.758539999999996</v>
      </c>
      <c r="AS12" s="5">
        <f t="shared" si="0"/>
        <v>-21.80735</v>
      </c>
      <c r="AT12" s="5">
        <f t="shared" si="0"/>
        <v>-37.71264</v>
      </c>
      <c r="AU12" s="5">
        <f t="shared" si="0"/>
        <v>-13.866961000000003</v>
      </c>
      <c r="AV12" s="5">
        <f t="shared" si="0"/>
        <v>-60.391750000000002</v>
      </c>
      <c r="AW12" s="5">
        <f t="shared" si="0"/>
        <v>-35.840429999999998</v>
      </c>
      <c r="AX12" s="5">
        <f t="shared" si="0"/>
        <v>-4.3213000000000079</v>
      </c>
      <c r="AY12" s="5">
        <f t="shared" si="0"/>
        <v>-24.849329999999998</v>
      </c>
      <c r="AZ12" s="5" t="s">
        <v>0</v>
      </c>
      <c r="BA12" s="5">
        <f t="shared" si="0"/>
        <v>31.179859999999998</v>
      </c>
      <c r="BB12" s="5">
        <f t="shared" si="0"/>
        <v>-38.774999999999991</v>
      </c>
      <c r="BC12" s="5" t="s">
        <v>0</v>
      </c>
      <c r="BD12" s="5">
        <f t="shared" si="0"/>
        <v>-28.584340000000001</v>
      </c>
      <c r="BE12" s="5">
        <f t="shared" si="0"/>
        <v>-8.8878330000000005</v>
      </c>
      <c r="BF12" s="5">
        <f t="shared" si="0"/>
        <v>-58.399899999999995</v>
      </c>
      <c r="BG12" s="5" t="s">
        <v>0</v>
      </c>
      <c r="BH12" s="5">
        <f t="shared" si="0"/>
        <v>-1.6891800000000075</v>
      </c>
      <c r="BI12" s="5" t="s">
        <v>0</v>
      </c>
      <c r="BJ12" s="5">
        <f t="shared" si="0"/>
        <v>-79.243639999999999</v>
      </c>
      <c r="BK12" s="5">
        <f t="shared" si="0"/>
        <v>-43.934820000000002</v>
      </c>
      <c r="BL12" s="5">
        <f t="shared" si="0"/>
        <v>-105.33608000000001</v>
      </c>
    </row>
    <row r="13" spans="1:66" x14ac:dyDescent="0.25">
      <c r="A13" s="3">
        <v>2003</v>
      </c>
      <c r="B13" s="5">
        <v>108.85992</v>
      </c>
      <c r="C13" s="5">
        <v>91.596000000000004</v>
      </c>
      <c r="D13" s="5">
        <v>83.965779999999995</v>
      </c>
      <c r="E13" s="5" t="s">
        <v>0</v>
      </c>
      <c r="F13" s="5">
        <v>108.2735</v>
      </c>
      <c r="G13" s="5">
        <v>127.5714</v>
      </c>
      <c r="H13" s="5">
        <v>63.606212999999997</v>
      </c>
      <c r="I13" s="5">
        <v>70.509950000000003</v>
      </c>
      <c r="J13" s="5">
        <v>104.30274</v>
      </c>
      <c r="K13" s="5">
        <v>86.373599999999996</v>
      </c>
      <c r="L13" s="5">
        <v>71.909779999999998</v>
      </c>
      <c r="M13" s="5">
        <v>66.802682000000004</v>
      </c>
      <c r="N13" s="5">
        <v>111.757653</v>
      </c>
      <c r="O13" s="5">
        <v>157.62058999999999</v>
      </c>
      <c r="P13" s="5">
        <v>180.55019999999999</v>
      </c>
      <c r="Q13" s="5">
        <v>66.2898</v>
      </c>
      <c r="R13" s="5" t="s">
        <v>0</v>
      </c>
      <c r="S13" s="5">
        <v>105.0889</v>
      </c>
      <c r="T13" s="5">
        <v>156.12119999999999</v>
      </c>
      <c r="U13" s="5" t="s">
        <v>0</v>
      </c>
      <c r="V13" s="5">
        <v>39.796821000000001</v>
      </c>
      <c r="W13" s="5">
        <v>2.4615040000000001</v>
      </c>
      <c r="X13" s="5">
        <v>115.14</v>
      </c>
      <c r="Y13" s="5" t="s">
        <v>0</v>
      </c>
      <c r="Z13" s="5">
        <v>197.07419999999999</v>
      </c>
      <c r="AA13" s="5" t="s">
        <v>0</v>
      </c>
      <c r="AB13" s="5">
        <v>116.97145</v>
      </c>
      <c r="AC13" s="5">
        <v>127.62581</v>
      </c>
      <c r="AD13" s="5">
        <v>164.28120000000001</v>
      </c>
      <c r="AE13" s="10"/>
      <c r="AF13" s="6"/>
      <c r="AJ13" s="5">
        <f t="shared" si="1"/>
        <v>46.055170000000004</v>
      </c>
      <c r="AK13" s="5">
        <f t="shared" si="0"/>
        <v>29.821050000000007</v>
      </c>
      <c r="AL13" s="5">
        <f t="shared" si="0"/>
        <v>19.40612999999999</v>
      </c>
      <c r="AM13" s="5" t="s">
        <v>0</v>
      </c>
      <c r="AN13" s="5">
        <f t="shared" si="0"/>
        <v>59.186610000000002</v>
      </c>
      <c r="AO13" s="5">
        <f t="shared" si="0"/>
        <v>64.897210000000001</v>
      </c>
      <c r="AP13" s="5">
        <f t="shared" si="0"/>
        <v>24.763642999999995</v>
      </c>
      <c r="AQ13" s="5">
        <f t="shared" si="0"/>
        <v>11.820440000000005</v>
      </c>
      <c r="AR13" s="5">
        <f t="shared" si="0"/>
        <v>38.943359999999998</v>
      </c>
      <c r="AS13" s="5">
        <f t="shared" si="0"/>
        <v>31.647649999999999</v>
      </c>
      <c r="AT13" s="5">
        <f t="shared" si="0"/>
        <v>1.8271799999999985</v>
      </c>
      <c r="AU13" s="5">
        <f t="shared" si="0"/>
        <v>7.2304820000000021</v>
      </c>
      <c r="AV13" s="5">
        <f t="shared" si="0"/>
        <v>51.365903000000003</v>
      </c>
      <c r="AW13" s="5">
        <f t="shared" si="0"/>
        <v>53.107689999999991</v>
      </c>
      <c r="AX13" s="5">
        <f t="shared" si="0"/>
        <v>13.914599999999979</v>
      </c>
      <c r="AY13" s="5">
        <f t="shared" si="0"/>
        <v>35.253</v>
      </c>
      <c r="AZ13" s="5" t="s">
        <v>0</v>
      </c>
      <c r="BA13" s="5">
        <f t="shared" si="0"/>
        <v>62.447949999999999</v>
      </c>
      <c r="BB13" s="5">
        <f t="shared" si="0"/>
        <v>16.6524</v>
      </c>
      <c r="BC13" s="5" t="s">
        <v>0</v>
      </c>
      <c r="BD13" s="5">
        <f t="shared" si="0"/>
        <v>11.212481</v>
      </c>
      <c r="BE13" s="5">
        <f t="shared" si="0"/>
        <v>-6.4263290000000008</v>
      </c>
      <c r="BF13" s="5">
        <f t="shared" si="0"/>
        <v>8.6063000000000045</v>
      </c>
      <c r="BG13" s="5" t="s">
        <v>0</v>
      </c>
      <c r="BH13" s="5">
        <f t="shared" si="0"/>
        <v>78.44959999999999</v>
      </c>
      <c r="BI13" s="5" t="s">
        <v>0</v>
      </c>
      <c r="BJ13" s="5">
        <f t="shared" si="0"/>
        <v>37.727810000000005</v>
      </c>
      <c r="BK13" s="5">
        <f t="shared" si="0"/>
        <v>24.289609999999996</v>
      </c>
      <c r="BL13" s="5">
        <f t="shared" si="0"/>
        <v>42.984000000000009</v>
      </c>
    </row>
    <row r="14" spans="1:66" x14ac:dyDescent="0.25">
      <c r="A14" s="3">
        <v>2004</v>
      </c>
      <c r="B14" s="5">
        <v>190.13820000000001</v>
      </c>
      <c r="C14" s="5">
        <v>25.590019999999999</v>
      </c>
      <c r="D14" s="5">
        <v>11.452</v>
      </c>
      <c r="E14" s="5" t="s">
        <v>0</v>
      </c>
      <c r="F14" s="5">
        <v>128.02078</v>
      </c>
      <c r="G14" s="5">
        <v>75.251400000000004</v>
      </c>
      <c r="H14" s="5">
        <v>7.7239230000000001</v>
      </c>
      <c r="I14" s="5">
        <v>132.22459000000001</v>
      </c>
      <c r="J14" s="5">
        <v>85.237260000000006</v>
      </c>
      <c r="K14" s="5">
        <v>62.357590000000002</v>
      </c>
      <c r="L14" s="5">
        <v>33.598799999999997</v>
      </c>
      <c r="M14" s="5">
        <v>70.992244999999997</v>
      </c>
      <c r="N14" s="5">
        <v>33.148595999999998</v>
      </c>
      <c r="O14" s="5">
        <v>44.303130000000003</v>
      </c>
      <c r="P14" s="5">
        <v>171.8484</v>
      </c>
      <c r="Q14" s="5">
        <v>49.323644000000002</v>
      </c>
      <c r="R14" s="5" t="s">
        <v>0</v>
      </c>
      <c r="S14" s="5">
        <v>57.341679999999997</v>
      </c>
      <c r="T14" s="5">
        <v>120.6403</v>
      </c>
      <c r="U14" s="5" t="s">
        <v>0</v>
      </c>
      <c r="V14" s="5">
        <v>0</v>
      </c>
      <c r="W14" s="5">
        <v>0</v>
      </c>
      <c r="X14" s="5">
        <v>90.958889999999997</v>
      </c>
      <c r="Y14" s="5" t="s">
        <v>0</v>
      </c>
      <c r="Z14" s="5">
        <v>0</v>
      </c>
      <c r="AA14" s="5" t="s">
        <v>0</v>
      </c>
      <c r="AB14" s="5">
        <v>95.061369999999997</v>
      </c>
      <c r="AC14" s="5">
        <v>83.953119999999998</v>
      </c>
      <c r="AD14" s="5">
        <v>129.76904999999999</v>
      </c>
      <c r="AE14" s="10"/>
      <c r="AF14" s="6"/>
      <c r="AJ14" s="5">
        <f t="shared" si="1"/>
        <v>127.33345000000001</v>
      </c>
      <c r="AK14" s="5">
        <f t="shared" si="0"/>
        <v>-36.184929999999994</v>
      </c>
      <c r="AL14" s="5">
        <f t="shared" si="0"/>
        <v>-53.107650000000007</v>
      </c>
      <c r="AM14" s="5" t="s">
        <v>0</v>
      </c>
      <c r="AN14" s="5">
        <f t="shared" si="0"/>
        <v>78.933890000000005</v>
      </c>
      <c r="AO14" s="5">
        <f t="shared" si="0"/>
        <v>12.577210000000001</v>
      </c>
      <c r="AP14" s="5">
        <f t="shared" si="0"/>
        <v>-31.118647000000003</v>
      </c>
      <c r="AQ14" s="5">
        <f t="shared" si="0"/>
        <v>73.535080000000008</v>
      </c>
      <c r="AR14" s="5">
        <f t="shared" si="0"/>
        <v>19.877880000000005</v>
      </c>
      <c r="AS14" s="5">
        <f t="shared" si="0"/>
        <v>7.6316400000000044</v>
      </c>
      <c r="AT14" s="5">
        <f t="shared" si="0"/>
        <v>-36.483800000000002</v>
      </c>
      <c r="AU14" s="5">
        <f t="shared" si="0"/>
        <v>11.420044999999995</v>
      </c>
      <c r="AV14" s="5">
        <f t="shared" si="0"/>
        <v>-27.243154000000004</v>
      </c>
      <c r="AW14" s="5">
        <f t="shared" si="0"/>
        <v>-60.209769999999999</v>
      </c>
      <c r="AX14" s="5">
        <f t="shared" si="0"/>
        <v>5.2127999999999872</v>
      </c>
      <c r="AY14" s="5">
        <f t="shared" si="0"/>
        <v>18.286844000000002</v>
      </c>
      <c r="AZ14" s="5" t="s">
        <v>0</v>
      </c>
      <c r="BA14" s="5">
        <f t="shared" si="0"/>
        <v>14.70073</v>
      </c>
      <c r="BB14" s="5">
        <f t="shared" si="0"/>
        <v>-18.828499999999991</v>
      </c>
      <c r="BC14" s="5" t="s">
        <v>0</v>
      </c>
      <c r="BD14" s="5">
        <f t="shared" si="0"/>
        <v>-28.584340000000001</v>
      </c>
      <c r="BE14" s="5">
        <f t="shared" si="0"/>
        <v>-8.8878330000000005</v>
      </c>
      <c r="BF14" s="5">
        <f t="shared" si="0"/>
        <v>-15.574809999999999</v>
      </c>
      <c r="BG14" s="5" t="s">
        <v>0</v>
      </c>
      <c r="BH14" s="5">
        <f t="shared" si="0"/>
        <v>-118.6246</v>
      </c>
      <c r="BI14" s="5" t="s">
        <v>0</v>
      </c>
      <c r="BJ14" s="5">
        <f t="shared" si="0"/>
        <v>15.817729999999997</v>
      </c>
      <c r="BK14" s="5">
        <f t="shared" si="0"/>
        <v>-19.383080000000007</v>
      </c>
      <c r="BL14" s="5">
        <f t="shared" si="0"/>
        <v>8.4718499999999892</v>
      </c>
    </row>
    <row r="15" spans="1:66" x14ac:dyDescent="0.25">
      <c r="A15" s="3">
        <v>2005</v>
      </c>
      <c r="B15" s="5">
        <v>28.467030000000001</v>
      </c>
      <c r="C15" s="5">
        <v>46.655760000000001</v>
      </c>
      <c r="D15" s="5">
        <v>70.481250000000003</v>
      </c>
      <c r="E15" s="5" t="s">
        <v>0</v>
      </c>
      <c r="F15" s="5">
        <v>0</v>
      </c>
      <c r="G15" s="5">
        <v>0</v>
      </c>
      <c r="H15" s="5">
        <v>20.031922999999999</v>
      </c>
      <c r="I15" s="5">
        <v>26.428070000000002</v>
      </c>
      <c r="J15" s="5">
        <v>27.047190000000001</v>
      </c>
      <c r="K15" s="5">
        <v>59.065069999999999</v>
      </c>
      <c r="L15" s="5">
        <v>45.887230000000002</v>
      </c>
      <c r="M15" s="5">
        <v>48.847411999999998</v>
      </c>
      <c r="N15" s="5">
        <v>0</v>
      </c>
      <c r="O15" s="5">
        <v>24.11138</v>
      </c>
      <c r="P15" s="5">
        <v>160.95230000000001</v>
      </c>
      <c r="Q15" s="5">
        <v>13.395314000000001</v>
      </c>
      <c r="R15" s="5" t="s">
        <v>0</v>
      </c>
      <c r="S15" s="5">
        <v>0</v>
      </c>
      <c r="T15" s="5">
        <v>85.435199999999995</v>
      </c>
      <c r="U15" s="5" t="s">
        <v>0</v>
      </c>
      <c r="V15" s="5">
        <v>0</v>
      </c>
      <c r="W15" s="5">
        <v>0</v>
      </c>
      <c r="X15" s="5">
        <v>135.11569</v>
      </c>
      <c r="Y15" s="5" t="s">
        <v>0</v>
      </c>
      <c r="Z15" s="5">
        <v>179.78583</v>
      </c>
      <c r="AA15" s="5" t="s">
        <v>0</v>
      </c>
      <c r="AB15" s="5">
        <v>128.62575000000001</v>
      </c>
      <c r="AC15" s="5">
        <v>35.302199999999999</v>
      </c>
      <c r="AD15" s="5">
        <v>79.644260000000003</v>
      </c>
      <c r="AE15" s="10"/>
      <c r="AF15" s="6"/>
      <c r="AJ15" s="5">
        <f t="shared" si="1"/>
        <v>-34.337719999999997</v>
      </c>
      <c r="AK15" s="5">
        <f t="shared" si="0"/>
        <v>-15.119189999999996</v>
      </c>
      <c r="AL15" s="5">
        <f t="shared" si="0"/>
        <v>5.921599999999998</v>
      </c>
      <c r="AM15" s="5" t="s">
        <v>0</v>
      </c>
      <c r="AN15" s="5">
        <f t="shared" ref="AN15:AN20" si="2">F15-F$21</f>
        <v>-49.086889999999997</v>
      </c>
      <c r="AO15" s="5">
        <f t="shared" ref="AO15:AO20" si="3">G15-G$21</f>
        <v>-62.674190000000003</v>
      </c>
      <c r="AP15" s="5">
        <f t="shared" ref="AP15:AP20" si="4">H15-H$21</f>
        <v>-18.810647000000003</v>
      </c>
      <c r="AQ15" s="5">
        <f t="shared" ref="AQ15:AQ20" si="5">I15-I$21</f>
        <v>-32.261439999999993</v>
      </c>
      <c r="AR15" s="5">
        <f t="shared" ref="AR15:AR20" si="6">J15-J$21</f>
        <v>-38.312190000000001</v>
      </c>
      <c r="AS15" s="5">
        <f t="shared" ref="AS15:AS20" si="7">K15-K$21</f>
        <v>4.3391200000000012</v>
      </c>
      <c r="AT15" s="5">
        <f t="shared" ref="AT15:AT20" si="8">L15-L$21</f>
        <v>-24.195369999999997</v>
      </c>
      <c r="AU15" s="5">
        <f t="shared" ref="AU15:AU20" si="9">M15-M$21</f>
        <v>-10.724788000000004</v>
      </c>
      <c r="AV15" s="5">
        <f t="shared" ref="AV15:AV20" si="10">N15-N$21</f>
        <v>-60.391750000000002</v>
      </c>
      <c r="AW15" s="5">
        <f t="shared" ref="AW15:AW20" si="11">O15-O$21</f>
        <v>-80.401520000000005</v>
      </c>
      <c r="AX15" s="5">
        <f t="shared" ref="AX15:AX20" si="12">P15-P$21</f>
        <v>-5.6833000000000027</v>
      </c>
      <c r="AY15" s="5">
        <f t="shared" ref="AY15:AY20" si="13">Q15-Q$21</f>
        <v>-17.641486</v>
      </c>
      <c r="AZ15" s="5" t="s">
        <v>0</v>
      </c>
      <c r="BA15" s="5">
        <f t="shared" ref="BA15:BA20" si="14">S15-S$21</f>
        <v>-42.640949999999997</v>
      </c>
      <c r="BB15" s="5">
        <f t="shared" ref="BB15:BB20" si="15">T15-T$21</f>
        <v>-54.033599999999993</v>
      </c>
      <c r="BC15" s="5" t="s">
        <v>0</v>
      </c>
      <c r="BD15" s="5">
        <f t="shared" ref="BD15:BD20" si="16">V15-V$21</f>
        <v>-28.584340000000001</v>
      </c>
      <c r="BE15" s="5">
        <f t="shared" ref="BE15:BE20" si="17">W15-W$21</f>
        <v>-8.8878330000000005</v>
      </c>
      <c r="BF15" s="5">
        <f t="shared" ref="BF15:BF20" si="18">X15-X$21</f>
        <v>28.581990000000005</v>
      </c>
      <c r="BG15" s="5" t="s">
        <v>0</v>
      </c>
      <c r="BH15" s="5">
        <f t="shared" ref="BH15:BH20" si="19">Z15-Z$21</f>
        <v>61.161230000000003</v>
      </c>
      <c r="BI15" s="5" t="s">
        <v>0</v>
      </c>
      <c r="BJ15" s="5">
        <f t="shared" ref="BJ15:BJ20" si="20">AB15-AB$21</f>
        <v>49.382110000000011</v>
      </c>
      <c r="BK15" s="5">
        <f t="shared" ref="BK15:BK20" si="21">AC15-AC$21</f>
        <v>-68.034000000000006</v>
      </c>
      <c r="BL15" s="5">
        <f t="shared" ref="BL15:BL20" si="22">AD15-AD$21</f>
        <v>-41.652940000000001</v>
      </c>
    </row>
    <row r="16" spans="1:66" x14ac:dyDescent="0.25">
      <c r="A16" s="3">
        <v>2006</v>
      </c>
      <c r="B16" s="5">
        <v>191.02358000000001</v>
      </c>
      <c r="C16" s="5">
        <v>77.169160000000005</v>
      </c>
      <c r="D16" s="5">
        <v>45.438540000000003</v>
      </c>
      <c r="E16" s="5" t="s">
        <v>0</v>
      </c>
      <c r="F16" s="5">
        <v>94.143979999999999</v>
      </c>
      <c r="G16" s="5">
        <v>0</v>
      </c>
      <c r="H16" s="5">
        <v>53.084857999999997</v>
      </c>
      <c r="I16" s="5">
        <v>117.22660999999999</v>
      </c>
      <c r="J16" s="5">
        <v>55.552250000000001</v>
      </c>
      <c r="K16" s="5">
        <v>61.001840000000001</v>
      </c>
      <c r="L16" s="5">
        <v>64.030730000000005</v>
      </c>
      <c r="M16" s="5">
        <v>50.194057000000001</v>
      </c>
      <c r="N16" s="5">
        <v>0</v>
      </c>
      <c r="O16" s="5">
        <v>85.731009999999998</v>
      </c>
      <c r="P16" s="5">
        <v>157.5094</v>
      </c>
      <c r="Q16" s="5">
        <v>0</v>
      </c>
      <c r="R16" s="5" t="s">
        <v>0</v>
      </c>
      <c r="S16" s="5">
        <v>0</v>
      </c>
      <c r="T16" s="5">
        <v>137.09389999999999</v>
      </c>
      <c r="U16" s="5" t="s">
        <v>0</v>
      </c>
      <c r="V16" s="5">
        <v>0</v>
      </c>
      <c r="W16" s="5">
        <v>0</v>
      </c>
      <c r="X16" s="5">
        <v>111.42522</v>
      </c>
      <c r="Y16" s="5" t="s">
        <v>0</v>
      </c>
      <c r="Z16" s="5">
        <v>115.67480999999999</v>
      </c>
      <c r="AA16" s="5" t="s">
        <v>0</v>
      </c>
      <c r="AB16" s="5">
        <v>54.154789999999998</v>
      </c>
      <c r="AC16" s="5">
        <v>55.667700000000004</v>
      </c>
      <c r="AD16" s="5">
        <v>133.74068</v>
      </c>
      <c r="AE16" s="10"/>
      <c r="AF16" s="6"/>
      <c r="AJ16" s="5">
        <f t="shared" si="1"/>
        <v>128.21883000000003</v>
      </c>
      <c r="AK16" s="5">
        <f t="shared" ref="AK16:AK20" si="23">C16-C$21</f>
        <v>15.394210000000008</v>
      </c>
      <c r="AL16" s="5">
        <f t="shared" ref="AL16:AL20" si="24">D16-D$21</f>
        <v>-19.121110000000002</v>
      </c>
      <c r="AM16" s="5" t="s">
        <v>0</v>
      </c>
      <c r="AN16" s="5">
        <f t="shared" si="2"/>
        <v>45.057090000000002</v>
      </c>
      <c r="AO16" s="5">
        <f t="shared" si="3"/>
        <v>-62.674190000000003</v>
      </c>
      <c r="AP16" s="5">
        <f t="shared" si="4"/>
        <v>14.242287999999995</v>
      </c>
      <c r="AQ16" s="5">
        <f t="shared" si="5"/>
        <v>58.537099999999995</v>
      </c>
      <c r="AR16" s="5">
        <f t="shared" si="6"/>
        <v>-9.8071300000000008</v>
      </c>
      <c r="AS16" s="5">
        <f t="shared" si="7"/>
        <v>6.275890000000004</v>
      </c>
      <c r="AT16" s="5">
        <f t="shared" si="8"/>
        <v>-6.0518699999999939</v>
      </c>
      <c r="AU16" s="5">
        <f t="shared" si="9"/>
        <v>-9.3781430000000015</v>
      </c>
      <c r="AV16" s="5">
        <f t="shared" si="10"/>
        <v>-60.391750000000002</v>
      </c>
      <c r="AW16" s="5">
        <f t="shared" si="11"/>
        <v>-18.781890000000004</v>
      </c>
      <c r="AX16" s="5">
        <f t="shared" si="12"/>
        <v>-9.1262000000000114</v>
      </c>
      <c r="AY16" s="5">
        <f t="shared" si="13"/>
        <v>-31.036799999999999</v>
      </c>
      <c r="AZ16" s="5" t="s">
        <v>0</v>
      </c>
      <c r="BA16" s="5">
        <f t="shared" si="14"/>
        <v>-42.640949999999997</v>
      </c>
      <c r="BB16" s="5">
        <f t="shared" si="15"/>
        <v>-2.3748999999999967</v>
      </c>
      <c r="BC16" s="5" t="s">
        <v>0</v>
      </c>
      <c r="BD16" s="5">
        <f t="shared" si="16"/>
        <v>-28.584340000000001</v>
      </c>
      <c r="BE16" s="5">
        <f t="shared" si="17"/>
        <v>-8.8878330000000005</v>
      </c>
      <c r="BF16" s="5">
        <f t="shared" si="18"/>
        <v>4.8915199999999999</v>
      </c>
      <c r="BG16" s="5" t="s">
        <v>0</v>
      </c>
      <c r="BH16" s="5">
        <f t="shared" si="19"/>
        <v>-2.9497900000000072</v>
      </c>
      <c r="BI16" s="5" t="s">
        <v>0</v>
      </c>
      <c r="BJ16" s="5">
        <f t="shared" si="20"/>
        <v>-25.088850000000001</v>
      </c>
      <c r="BK16" s="5">
        <f t="shared" si="21"/>
        <v>-47.668500000000002</v>
      </c>
      <c r="BL16" s="5">
        <f t="shared" si="22"/>
        <v>12.443479999999994</v>
      </c>
    </row>
    <row r="17" spans="1:68" x14ac:dyDescent="0.25">
      <c r="A17" s="3">
        <v>2007</v>
      </c>
      <c r="B17" s="5">
        <v>22.977650000000001</v>
      </c>
      <c r="C17" s="5">
        <v>34.527000000000001</v>
      </c>
      <c r="D17" s="5">
        <v>62.638199999999998</v>
      </c>
      <c r="E17" s="5" t="s">
        <v>0</v>
      </c>
      <c r="F17" s="5">
        <v>0</v>
      </c>
      <c r="G17" s="5">
        <v>0</v>
      </c>
      <c r="H17" s="5">
        <v>62.812148000000001</v>
      </c>
      <c r="I17" s="5">
        <v>41.223370000000003</v>
      </c>
      <c r="J17" s="5">
        <v>16.551860000000001</v>
      </c>
      <c r="K17" s="5">
        <v>16.94021</v>
      </c>
      <c r="L17" s="5">
        <v>48.417200000000001</v>
      </c>
      <c r="M17" s="5">
        <v>0</v>
      </c>
      <c r="N17" s="5">
        <v>0</v>
      </c>
      <c r="O17" s="5">
        <v>73.37227</v>
      </c>
      <c r="P17" s="5">
        <v>142.30019999999999</v>
      </c>
      <c r="Q17" s="5">
        <v>0</v>
      </c>
      <c r="R17" s="5" t="s">
        <v>0</v>
      </c>
      <c r="S17" s="5">
        <v>0</v>
      </c>
      <c r="T17" s="5">
        <v>126.8908</v>
      </c>
      <c r="U17" s="5" t="s">
        <v>0</v>
      </c>
      <c r="V17" s="5">
        <v>0</v>
      </c>
      <c r="W17" s="5">
        <v>40.198630999999999</v>
      </c>
      <c r="X17" s="5">
        <v>111.5654</v>
      </c>
      <c r="Y17" s="5" t="s">
        <v>0</v>
      </c>
      <c r="Z17" s="5">
        <v>108.47132999999999</v>
      </c>
      <c r="AA17" s="5" t="s">
        <v>0</v>
      </c>
      <c r="AB17" s="5">
        <v>36.556800000000003</v>
      </c>
      <c r="AC17" s="5">
        <v>91.64676</v>
      </c>
      <c r="AD17" s="5">
        <v>180.16775000000001</v>
      </c>
      <c r="AE17" s="10"/>
      <c r="AF17" s="6"/>
      <c r="AJ17" s="5">
        <f t="shared" si="1"/>
        <v>-39.827100000000002</v>
      </c>
      <c r="AK17" s="5">
        <f t="shared" si="23"/>
        <v>-27.247949999999996</v>
      </c>
      <c r="AL17" s="5">
        <f t="shared" si="24"/>
        <v>-1.9214500000000072</v>
      </c>
      <c r="AM17" s="5" t="s">
        <v>0</v>
      </c>
      <c r="AN17" s="5">
        <f t="shared" si="2"/>
        <v>-49.086889999999997</v>
      </c>
      <c r="AO17" s="5">
        <f t="shared" si="3"/>
        <v>-62.674190000000003</v>
      </c>
      <c r="AP17" s="5">
        <f t="shared" si="4"/>
        <v>23.969577999999998</v>
      </c>
      <c r="AQ17" s="5">
        <f t="shared" si="5"/>
        <v>-17.466139999999996</v>
      </c>
      <c r="AR17" s="5">
        <f t="shared" si="6"/>
        <v>-48.807519999999997</v>
      </c>
      <c r="AS17" s="5">
        <f t="shared" si="7"/>
        <v>-37.785739999999997</v>
      </c>
      <c r="AT17" s="5">
        <f t="shared" si="8"/>
        <v>-21.665399999999998</v>
      </c>
      <c r="AU17" s="5">
        <f t="shared" si="9"/>
        <v>-59.572200000000002</v>
      </c>
      <c r="AV17" s="5">
        <f t="shared" si="10"/>
        <v>-60.391750000000002</v>
      </c>
      <c r="AW17" s="5">
        <f t="shared" si="11"/>
        <v>-31.140630000000002</v>
      </c>
      <c r="AX17" s="5">
        <f t="shared" si="12"/>
        <v>-24.335400000000021</v>
      </c>
      <c r="AY17" s="5">
        <f t="shared" si="13"/>
        <v>-31.036799999999999</v>
      </c>
      <c r="AZ17" s="5" t="s">
        <v>0</v>
      </c>
      <c r="BA17" s="5">
        <f t="shared" si="14"/>
        <v>-42.640949999999997</v>
      </c>
      <c r="BB17" s="5">
        <f t="shared" si="15"/>
        <v>-12.577999999999989</v>
      </c>
      <c r="BC17" s="5" t="s">
        <v>0</v>
      </c>
      <c r="BD17" s="5">
        <f t="shared" si="16"/>
        <v>-28.584340000000001</v>
      </c>
      <c r="BE17" s="5">
        <f t="shared" si="17"/>
        <v>31.310797999999998</v>
      </c>
      <c r="BF17" s="5">
        <f t="shared" si="18"/>
        <v>5.0317000000000007</v>
      </c>
      <c r="BG17" s="5" t="s">
        <v>0</v>
      </c>
      <c r="BH17" s="5">
        <f t="shared" si="19"/>
        <v>-10.153270000000006</v>
      </c>
      <c r="BI17" s="5" t="s">
        <v>0</v>
      </c>
      <c r="BJ17" s="5">
        <f t="shared" si="20"/>
        <v>-42.686839999999997</v>
      </c>
      <c r="BK17" s="5">
        <f t="shared" si="21"/>
        <v>-11.689440000000005</v>
      </c>
      <c r="BL17" s="5">
        <f t="shared" si="22"/>
        <v>58.870550000000009</v>
      </c>
    </row>
    <row r="18" spans="1:68" x14ac:dyDescent="0.25">
      <c r="A18" s="3">
        <v>2008</v>
      </c>
      <c r="B18" s="5">
        <v>142.85867999999999</v>
      </c>
      <c r="C18" s="5">
        <v>94.021749999999997</v>
      </c>
      <c r="D18" s="5">
        <v>97.175129999999996</v>
      </c>
      <c r="E18" s="5" t="s">
        <v>0</v>
      </c>
      <c r="F18" s="5">
        <v>0</v>
      </c>
      <c r="G18" s="5">
        <v>96.131399999999999</v>
      </c>
      <c r="H18" s="5">
        <v>103.21018100000001</v>
      </c>
      <c r="I18" s="5">
        <v>102.02596</v>
      </c>
      <c r="J18" s="5">
        <v>91.137</v>
      </c>
      <c r="K18" s="5">
        <v>70.492040000000003</v>
      </c>
      <c r="L18" s="5">
        <v>69.813519999999997</v>
      </c>
      <c r="M18" s="5">
        <v>144.30959999999999</v>
      </c>
      <c r="N18" s="5">
        <v>151.8372</v>
      </c>
      <c r="O18" s="5">
        <v>184.25280000000001</v>
      </c>
      <c r="P18" s="5">
        <v>175.59399999999999</v>
      </c>
      <c r="Q18" s="5">
        <v>78.265910000000005</v>
      </c>
      <c r="R18" s="5" t="s">
        <v>0</v>
      </c>
      <c r="S18" s="5">
        <v>66.074209999999994</v>
      </c>
      <c r="T18" s="5">
        <v>195.6465</v>
      </c>
      <c r="U18" s="5" t="s">
        <v>0</v>
      </c>
      <c r="V18" s="5">
        <v>131.78399999999999</v>
      </c>
      <c r="W18" s="5">
        <v>10.995025</v>
      </c>
      <c r="X18" s="5">
        <v>143.52651</v>
      </c>
      <c r="Y18" s="5" t="s">
        <v>0</v>
      </c>
      <c r="Z18" s="5">
        <v>226.42840000000001</v>
      </c>
      <c r="AA18" s="5" t="s">
        <v>0</v>
      </c>
      <c r="AB18" s="5">
        <v>127.34377000000001</v>
      </c>
      <c r="AC18" s="5">
        <v>176.27673999999999</v>
      </c>
      <c r="AD18" s="5">
        <v>230.56644</v>
      </c>
      <c r="AE18" s="10"/>
      <c r="AF18" s="6"/>
      <c r="AJ18" s="5">
        <f t="shared" si="1"/>
        <v>80.053929999999994</v>
      </c>
      <c r="AK18" s="5">
        <f t="shared" si="23"/>
        <v>32.2468</v>
      </c>
      <c r="AL18" s="5">
        <f t="shared" si="24"/>
        <v>32.615479999999991</v>
      </c>
      <c r="AM18" s="5" t="s">
        <v>0</v>
      </c>
      <c r="AN18" s="5">
        <f t="shared" si="2"/>
        <v>-49.086889999999997</v>
      </c>
      <c r="AO18" s="5">
        <f t="shared" si="3"/>
        <v>33.457209999999996</v>
      </c>
      <c r="AP18" s="5">
        <f t="shared" si="4"/>
        <v>64.367611000000011</v>
      </c>
      <c r="AQ18" s="5">
        <f t="shared" si="5"/>
        <v>43.336449999999999</v>
      </c>
      <c r="AR18" s="5">
        <f t="shared" si="6"/>
        <v>25.777619999999999</v>
      </c>
      <c r="AS18" s="5">
        <f t="shared" si="7"/>
        <v>15.766090000000005</v>
      </c>
      <c r="AT18" s="5">
        <f t="shared" si="8"/>
        <v>-0.26908000000000243</v>
      </c>
      <c r="AU18" s="5">
        <f t="shared" si="9"/>
        <v>84.73739999999998</v>
      </c>
      <c r="AV18" s="5">
        <f t="shared" si="10"/>
        <v>91.445449999999994</v>
      </c>
      <c r="AW18" s="5">
        <f t="shared" si="11"/>
        <v>79.739900000000006</v>
      </c>
      <c r="AX18" s="5">
        <f t="shared" si="12"/>
        <v>8.9583999999999833</v>
      </c>
      <c r="AY18" s="5">
        <f t="shared" si="13"/>
        <v>47.229110000000006</v>
      </c>
      <c r="AZ18" s="5" t="s">
        <v>0</v>
      </c>
      <c r="BA18" s="5">
        <f t="shared" si="14"/>
        <v>23.433259999999997</v>
      </c>
      <c r="BB18" s="5">
        <f t="shared" si="15"/>
        <v>56.177700000000016</v>
      </c>
      <c r="BC18" s="5" t="s">
        <v>0</v>
      </c>
      <c r="BD18" s="5">
        <f t="shared" si="16"/>
        <v>103.19965999999999</v>
      </c>
      <c r="BE18" s="5">
        <f t="shared" si="17"/>
        <v>2.1071919999999995</v>
      </c>
      <c r="BF18" s="5">
        <f t="shared" si="18"/>
        <v>36.992810000000006</v>
      </c>
      <c r="BG18" s="5" t="s">
        <v>0</v>
      </c>
      <c r="BH18" s="5">
        <f t="shared" si="19"/>
        <v>107.80380000000001</v>
      </c>
      <c r="BI18" s="5" t="s">
        <v>0</v>
      </c>
      <c r="BJ18" s="5">
        <f t="shared" si="20"/>
        <v>48.100130000000007</v>
      </c>
      <c r="BK18" s="5">
        <f t="shared" si="21"/>
        <v>72.940539999999984</v>
      </c>
      <c r="BL18" s="5">
        <f t="shared" si="22"/>
        <v>109.26924</v>
      </c>
    </row>
    <row r="19" spans="1:68" x14ac:dyDescent="0.25">
      <c r="A19" s="3">
        <v>2009</v>
      </c>
      <c r="B19" s="5">
        <v>68.309330000000003</v>
      </c>
      <c r="C19" s="5">
        <v>72.06232</v>
      </c>
      <c r="D19" s="5">
        <v>36.7699</v>
      </c>
      <c r="E19" s="5" t="s">
        <v>0</v>
      </c>
      <c r="F19" s="5">
        <v>0</v>
      </c>
      <c r="G19" s="5">
        <v>49.0914</v>
      </c>
      <c r="H19" s="5">
        <v>31.347342000000001</v>
      </c>
      <c r="I19" s="5">
        <v>82.873149999999995</v>
      </c>
      <c r="J19" s="5">
        <v>74.866140000000001</v>
      </c>
      <c r="K19" s="5">
        <v>64.100679999999997</v>
      </c>
      <c r="L19" s="5">
        <v>91.137559999999993</v>
      </c>
      <c r="M19" s="5">
        <v>101.965087</v>
      </c>
      <c r="N19" s="5">
        <v>100.90738899999999</v>
      </c>
      <c r="O19" s="5">
        <v>156.40212</v>
      </c>
      <c r="P19" s="5">
        <v>169.8432</v>
      </c>
      <c r="Q19" s="5">
        <v>40.896011000000001</v>
      </c>
      <c r="R19" s="5" t="s">
        <v>0</v>
      </c>
      <c r="S19" s="5">
        <v>62.130490000000002</v>
      </c>
      <c r="T19" s="5">
        <v>153.27170000000001</v>
      </c>
      <c r="U19" s="5" t="s">
        <v>0</v>
      </c>
      <c r="V19" s="5">
        <v>58.235230999999999</v>
      </c>
      <c r="W19" s="5">
        <v>13.934348999999999</v>
      </c>
      <c r="X19" s="5">
        <v>105.74791</v>
      </c>
      <c r="Y19" s="5" t="s">
        <v>0</v>
      </c>
      <c r="Z19" s="5">
        <v>149.89136999999999</v>
      </c>
      <c r="AA19" s="5" t="s">
        <v>0</v>
      </c>
      <c r="AB19" s="5">
        <v>72.918210000000002</v>
      </c>
      <c r="AC19" s="5">
        <v>124.11842</v>
      </c>
      <c r="AD19" s="5">
        <v>129.76904999999999</v>
      </c>
      <c r="AE19" s="10"/>
      <c r="AF19" s="6"/>
      <c r="AJ19" s="5">
        <f t="shared" si="1"/>
        <v>5.5045800000000042</v>
      </c>
      <c r="AK19" s="5">
        <f t="shared" si="23"/>
        <v>10.287370000000003</v>
      </c>
      <c r="AL19" s="5">
        <f t="shared" si="24"/>
        <v>-27.789750000000005</v>
      </c>
      <c r="AM19" s="5" t="s">
        <v>0</v>
      </c>
      <c r="AN19" s="5">
        <f t="shared" si="2"/>
        <v>-49.086889999999997</v>
      </c>
      <c r="AO19" s="5">
        <f t="shared" si="3"/>
        <v>-13.582790000000003</v>
      </c>
      <c r="AP19" s="5">
        <f t="shared" si="4"/>
        <v>-7.4952280000000009</v>
      </c>
      <c r="AQ19" s="5">
        <f t="shared" si="5"/>
        <v>24.183639999999997</v>
      </c>
      <c r="AR19" s="5">
        <f t="shared" si="6"/>
        <v>9.5067599999999999</v>
      </c>
      <c r="AS19" s="5">
        <f t="shared" si="7"/>
        <v>9.3747299999999996</v>
      </c>
      <c r="AT19" s="5">
        <f t="shared" si="8"/>
        <v>21.054959999999994</v>
      </c>
      <c r="AU19" s="5">
        <f t="shared" si="9"/>
        <v>42.392886999999995</v>
      </c>
      <c r="AV19" s="5">
        <f t="shared" si="10"/>
        <v>40.515638999999993</v>
      </c>
      <c r="AW19" s="5">
        <f t="shared" si="11"/>
        <v>51.889219999999995</v>
      </c>
      <c r="AX19" s="5">
        <f t="shared" si="12"/>
        <v>3.2075999999999851</v>
      </c>
      <c r="AY19" s="5">
        <f t="shared" si="13"/>
        <v>9.8592110000000019</v>
      </c>
      <c r="AZ19" s="5" t="s">
        <v>0</v>
      </c>
      <c r="BA19" s="5">
        <f t="shared" si="14"/>
        <v>19.489540000000005</v>
      </c>
      <c r="BB19" s="5">
        <f t="shared" si="15"/>
        <v>13.802900000000022</v>
      </c>
      <c r="BC19" s="5" t="s">
        <v>0</v>
      </c>
      <c r="BD19" s="5">
        <f t="shared" si="16"/>
        <v>29.650890999999998</v>
      </c>
      <c r="BE19" s="5">
        <f t="shared" si="17"/>
        <v>5.0465159999999987</v>
      </c>
      <c r="BF19" s="5">
        <f t="shared" si="18"/>
        <v>-0.78578999999999155</v>
      </c>
      <c r="BG19" s="5" t="s">
        <v>0</v>
      </c>
      <c r="BH19" s="5">
        <f t="shared" si="19"/>
        <v>31.266769999999994</v>
      </c>
      <c r="BI19" s="5" t="s">
        <v>0</v>
      </c>
      <c r="BJ19" s="5">
        <f t="shared" si="20"/>
        <v>-6.3254299999999972</v>
      </c>
      <c r="BK19" s="5">
        <f t="shared" si="21"/>
        <v>20.782219999999995</v>
      </c>
      <c r="BL19" s="5">
        <f t="shared" si="22"/>
        <v>8.4718499999999892</v>
      </c>
    </row>
    <row r="20" spans="1:68" x14ac:dyDescent="0.25">
      <c r="A20" s="3">
        <v>2010</v>
      </c>
      <c r="B20" s="5">
        <v>0</v>
      </c>
      <c r="C20" s="5">
        <v>38.357129999999998</v>
      </c>
      <c r="D20" s="5">
        <v>0</v>
      </c>
      <c r="E20" s="5" t="s">
        <v>0</v>
      </c>
      <c r="F20" s="5">
        <v>103.33668</v>
      </c>
      <c r="G20" s="5">
        <v>0</v>
      </c>
      <c r="H20" s="5">
        <v>22.513373999999999</v>
      </c>
      <c r="I20" s="5">
        <v>0</v>
      </c>
      <c r="J20" s="5">
        <v>68.221170000000001</v>
      </c>
      <c r="K20" s="5">
        <v>67.005849999999995</v>
      </c>
      <c r="L20" s="5">
        <v>89.547290000000004</v>
      </c>
      <c r="M20" s="5">
        <v>3.9592350000000001</v>
      </c>
      <c r="N20" s="5">
        <v>9.4551619999999996</v>
      </c>
      <c r="O20" s="5">
        <v>59.098799999999997</v>
      </c>
      <c r="P20" s="5">
        <v>174.76159999999999</v>
      </c>
      <c r="Q20" s="5">
        <v>0</v>
      </c>
      <c r="R20" s="5" t="s">
        <v>0</v>
      </c>
      <c r="S20" s="5">
        <v>68.609459999999999</v>
      </c>
      <c r="T20" s="5">
        <v>145.64240000000001</v>
      </c>
      <c r="U20" s="5" t="s">
        <v>0</v>
      </c>
      <c r="V20" s="5">
        <v>9.4758800000000001</v>
      </c>
      <c r="W20" s="5">
        <v>0</v>
      </c>
      <c r="X20" s="5">
        <v>96.496009999999998</v>
      </c>
      <c r="Y20" s="5" t="s">
        <v>0</v>
      </c>
      <c r="Z20" s="5">
        <v>99.106800000000007</v>
      </c>
      <c r="AA20" s="5" t="s">
        <v>0</v>
      </c>
      <c r="AB20" s="5">
        <v>43.083210000000001</v>
      </c>
      <c r="AC20" s="5">
        <v>113.82253</v>
      </c>
      <c r="AD20" s="5">
        <v>83.478939999999994</v>
      </c>
      <c r="AE20" s="10"/>
      <c r="AF20" s="6"/>
      <c r="AJ20" s="5">
        <f t="shared" si="1"/>
        <v>-62.804749999999999</v>
      </c>
      <c r="AK20" s="5">
        <f t="shared" si="23"/>
        <v>-23.417819999999999</v>
      </c>
      <c r="AL20" s="5">
        <f t="shared" si="24"/>
        <v>-64.559650000000005</v>
      </c>
      <c r="AM20" s="5" t="s">
        <v>0</v>
      </c>
      <c r="AN20" s="5">
        <f t="shared" si="2"/>
        <v>54.249790000000004</v>
      </c>
      <c r="AO20" s="5">
        <f t="shared" si="3"/>
        <v>-62.674190000000003</v>
      </c>
      <c r="AP20" s="5">
        <f t="shared" si="4"/>
        <v>-16.329196000000003</v>
      </c>
      <c r="AQ20" s="5">
        <f t="shared" si="5"/>
        <v>-58.689509999999999</v>
      </c>
      <c r="AR20" s="5">
        <f t="shared" si="6"/>
        <v>2.8617899999999992</v>
      </c>
      <c r="AS20" s="5">
        <f t="shared" si="7"/>
        <v>12.279899999999998</v>
      </c>
      <c r="AT20" s="5">
        <f t="shared" si="8"/>
        <v>19.464690000000004</v>
      </c>
      <c r="AU20" s="5">
        <f t="shared" si="9"/>
        <v>-55.612965000000003</v>
      </c>
      <c r="AV20" s="5">
        <f t="shared" si="10"/>
        <v>-50.936588</v>
      </c>
      <c r="AW20" s="5">
        <f t="shared" si="11"/>
        <v>-45.414100000000005</v>
      </c>
      <c r="AX20" s="5">
        <f t="shared" si="12"/>
        <v>8.1259999999999764</v>
      </c>
      <c r="AY20" s="5">
        <f t="shared" si="13"/>
        <v>-31.036799999999999</v>
      </c>
      <c r="AZ20" s="5" t="s">
        <v>0</v>
      </c>
      <c r="BA20" s="5">
        <f t="shared" si="14"/>
        <v>25.968510000000002</v>
      </c>
      <c r="BB20" s="5">
        <f t="shared" si="15"/>
        <v>6.1736000000000217</v>
      </c>
      <c r="BC20" s="5" t="s">
        <v>0</v>
      </c>
      <c r="BD20" s="5">
        <f t="shared" si="16"/>
        <v>-19.108460000000001</v>
      </c>
      <c r="BE20" s="5">
        <f t="shared" si="17"/>
        <v>-8.8878330000000005</v>
      </c>
      <c r="BF20" s="5">
        <f t="shared" si="18"/>
        <v>-10.037689999999998</v>
      </c>
      <c r="BG20" s="5" t="s">
        <v>0</v>
      </c>
      <c r="BH20" s="5">
        <f t="shared" si="19"/>
        <v>-19.517799999999994</v>
      </c>
      <c r="BI20" s="5" t="s">
        <v>0</v>
      </c>
      <c r="BJ20" s="5">
        <f t="shared" si="20"/>
        <v>-36.160429999999998</v>
      </c>
      <c r="BK20" s="5">
        <f t="shared" si="21"/>
        <v>10.486329999999995</v>
      </c>
      <c r="BL20" s="5">
        <f t="shared" si="22"/>
        <v>-37.818260000000009</v>
      </c>
    </row>
    <row r="21" spans="1:68" x14ac:dyDescent="0.25">
      <c r="A21" s="3" t="s">
        <v>15</v>
      </c>
      <c r="B21" s="5">
        <v>62.804749999999999</v>
      </c>
      <c r="C21" s="5">
        <v>61.774949999999997</v>
      </c>
      <c r="D21" s="5">
        <v>64.559650000000005</v>
      </c>
      <c r="E21" s="5" t="s">
        <v>0</v>
      </c>
      <c r="F21" s="5">
        <v>49.086889999999997</v>
      </c>
      <c r="G21" s="5">
        <v>62.674190000000003</v>
      </c>
      <c r="H21" s="5">
        <v>38.842570000000002</v>
      </c>
      <c r="I21" s="5">
        <v>58.689509999999999</v>
      </c>
      <c r="J21" s="5">
        <v>65.359380000000002</v>
      </c>
      <c r="K21" s="5">
        <v>54.725949999999997</v>
      </c>
      <c r="L21" s="5">
        <v>70.082599999999999</v>
      </c>
      <c r="M21" s="5">
        <v>59.572200000000002</v>
      </c>
      <c r="N21" s="5">
        <v>60.391750000000002</v>
      </c>
      <c r="O21" s="5">
        <v>104.5129</v>
      </c>
      <c r="P21" s="5">
        <v>166.63560000000001</v>
      </c>
      <c r="Q21" s="5">
        <v>31.036799999999999</v>
      </c>
      <c r="R21" s="5" t="s">
        <v>0</v>
      </c>
      <c r="S21" s="5">
        <v>42.640949999999997</v>
      </c>
      <c r="T21" s="5">
        <v>139.46879999999999</v>
      </c>
      <c r="U21" s="5" t="s">
        <v>0</v>
      </c>
      <c r="V21" s="5">
        <v>28.584340000000001</v>
      </c>
      <c r="W21" s="5">
        <v>8.8878330000000005</v>
      </c>
      <c r="X21" s="5">
        <v>106.5337</v>
      </c>
      <c r="Y21" s="5" t="s">
        <v>0</v>
      </c>
      <c r="Z21" s="5">
        <v>118.6246</v>
      </c>
      <c r="AA21" s="5" t="s">
        <v>0</v>
      </c>
      <c r="AB21" s="5">
        <v>79.243639999999999</v>
      </c>
      <c r="AC21" s="5">
        <v>103.33620000000001</v>
      </c>
      <c r="AD21" s="5">
        <v>121.2972</v>
      </c>
      <c r="AE21" s="6"/>
      <c r="AF21" s="6"/>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row>
    <row r="22" spans="1:68" s="10" customFormat="1" x14ac:dyDescent="0.25">
      <c r="A22" s="3"/>
    </row>
    <row r="23" spans="1:68" s="10" customFormat="1" x14ac:dyDescent="0.25">
      <c r="A23" s="3"/>
    </row>
    <row r="24" spans="1:68" x14ac:dyDescent="0.25">
      <c r="A24" s="3"/>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row>
    <row r="30" spans="1:68"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10"/>
    </row>
    <row r="31" spans="1:68" ht="30" x14ac:dyDescent="0.25">
      <c r="A31" s="2" t="s">
        <v>11</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10" t="s">
        <v>1</v>
      </c>
      <c r="AF31" s="10" t="s">
        <v>9</v>
      </c>
      <c r="AG31" s="10" t="s">
        <v>5</v>
      </c>
      <c r="AJ31" s="2" t="s">
        <v>11</v>
      </c>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t="s">
        <v>1</v>
      </c>
      <c r="BO31" s="10" t="s">
        <v>9</v>
      </c>
      <c r="BP31" s="10" t="s">
        <v>5</v>
      </c>
    </row>
    <row r="32" spans="1:68" x14ac:dyDescent="0.25">
      <c r="A32" s="3">
        <v>0</v>
      </c>
      <c r="B32" s="10">
        <f>COUNTIF(B6:B20,"&gt;0")</f>
        <v>12</v>
      </c>
      <c r="C32" s="10">
        <f t="shared" ref="C32:AD32" si="25">COUNTIF(C6:C20,"&gt;0")</f>
        <v>14</v>
      </c>
      <c r="D32" s="10">
        <f t="shared" si="25"/>
        <v>14</v>
      </c>
      <c r="E32" s="10">
        <f t="shared" si="25"/>
        <v>0</v>
      </c>
      <c r="F32" s="10">
        <f t="shared" si="25"/>
        <v>9</v>
      </c>
      <c r="G32" s="10">
        <f t="shared" si="25"/>
        <v>11</v>
      </c>
      <c r="H32" s="10">
        <f t="shared" si="25"/>
        <v>13</v>
      </c>
      <c r="I32" s="10">
        <f t="shared" si="25"/>
        <v>13</v>
      </c>
      <c r="J32" s="10">
        <f t="shared" si="25"/>
        <v>15</v>
      </c>
      <c r="K32" s="10">
        <f t="shared" si="25"/>
        <v>15</v>
      </c>
      <c r="L32" s="10">
        <f t="shared" si="25"/>
        <v>15</v>
      </c>
      <c r="M32" s="10">
        <f t="shared" si="25"/>
        <v>14</v>
      </c>
      <c r="N32" s="10">
        <f t="shared" si="25"/>
        <v>10</v>
      </c>
      <c r="O32" s="10">
        <f t="shared" si="25"/>
        <v>15</v>
      </c>
      <c r="P32" s="10">
        <f t="shared" si="25"/>
        <v>15</v>
      </c>
      <c r="Q32" s="10">
        <f t="shared" si="25"/>
        <v>12</v>
      </c>
      <c r="R32" s="10">
        <f t="shared" si="25"/>
        <v>0</v>
      </c>
      <c r="S32" s="10">
        <f t="shared" si="25"/>
        <v>10</v>
      </c>
      <c r="T32" s="10">
        <f t="shared" si="25"/>
        <v>15</v>
      </c>
      <c r="U32" s="10">
        <f t="shared" si="25"/>
        <v>0</v>
      </c>
      <c r="V32" s="10">
        <f t="shared" si="25"/>
        <v>9</v>
      </c>
      <c r="W32" s="10">
        <f t="shared" si="25"/>
        <v>7</v>
      </c>
      <c r="X32" s="10">
        <f t="shared" si="25"/>
        <v>15</v>
      </c>
      <c r="Y32" s="10">
        <f t="shared" si="25"/>
        <v>0</v>
      </c>
      <c r="Z32" s="10">
        <f t="shared" si="25"/>
        <v>14</v>
      </c>
      <c r="AA32" s="10">
        <f t="shared" si="25"/>
        <v>0</v>
      </c>
      <c r="AB32" s="10">
        <f t="shared" si="25"/>
        <v>14</v>
      </c>
      <c r="AC32" s="10">
        <f t="shared" si="25"/>
        <v>15</v>
      </c>
      <c r="AD32" s="10">
        <f t="shared" si="25"/>
        <v>15</v>
      </c>
      <c r="AE32" s="5">
        <f>AVERAGE(B32:AD32)</f>
        <v>10.724137931034482</v>
      </c>
      <c r="AF32" s="5">
        <f>MIN(B32:AE32)</f>
        <v>0</v>
      </c>
      <c r="AG32" s="5">
        <f>MAX(B32:AD32)</f>
        <v>15</v>
      </c>
      <c r="AH32" s="5"/>
      <c r="AI32" s="5"/>
      <c r="AJ32" s="10">
        <f t="shared" ref="AJ32:BL32" si="26">COUNTIF(AJ6:AJ20,"&gt;0")</f>
        <v>5</v>
      </c>
      <c r="AK32" s="10">
        <f t="shared" si="26"/>
        <v>8</v>
      </c>
      <c r="AL32" s="10">
        <f t="shared" si="26"/>
        <v>7</v>
      </c>
      <c r="AM32" s="10">
        <f t="shared" si="26"/>
        <v>0</v>
      </c>
      <c r="AN32" s="10">
        <f t="shared" si="26"/>
        <v>7</v>
      </c>
      <c r="AO32" s="10">
        <f t="shared" si="26"/>
        <v>8</v>
      </c>
      <c r="AP32" s="10">
        <f t="shared" si="26"/>
        <v>8</v>
      </c>
      <c r="AQ32" s="10">
        <f t="shared" si="26"/>
        <v>7</v>
      </c>
      <c r="AR32" s="10">
        <f t="shared" si="26"/>
        <v>8</v>
      </c>
      <c r="AS32" s="10">
        <f t="shared" si="26"/>
        <v>9</v>
      </c>
      <c r="AT32" s="10">
        <f t="shared" si="26"/>
        <v>7</v>
      </c>
      <c r="AU32" s="10">
        <f t="shared" si="26"/>
        <v>7</v>
      </c>
      <c r="AV32" s="10">
        <f t="shared" si="26"/>
        <v>6</v>
      </c>
      <c r="AW32" s="10">
        <f t="shared" si="26"/>
        <v>7</v>
      </c>
      <c r="AX32" s="10">
        <f t="shared" si="26"/>
        <v>8</v>
      </c>
      <c r="AY32" s="10">
        <f t="shared" si="26"/>
        <v>7</v>
      </c>
      <c r="AZ32" s="10">
        <f t="shared" si="26"/>
        <v>0</v>
      </c>
      <c r="BA32" s="10">
        <f t="shared" si="26"/>
        <v>8</v>
      </c>
      <c r="BB32" s="10">
        <f t="shared" si="26"/>
        <v>6</v>
      </c>
      <c r="BC32" s="10">
        <f t="shared" si="26"/>
        <v>0</v>
      </c>
      <c r="BD32" s="10">
        <f t="shared" si="26"/>
        <v>7</v>
      </c>
      <c r="BE32" s="10">
        <f t="shared" si="26"/>
        <v>6</v>
      </c>
      <c r="BF32" s="10">
        <f t="shared" si="26"/>
        <v>9</v>
      </c>
      <c r="BG32" s="10">
        <f t="shared" si="26"/>
        <v>0</v>
      </c>
      <c r="BH32" s="10">
        <f t="shared" si="26"/>
        <v>6</v>
      </c>
      <c r="BI32" s="10">
        <f t="shared" si="26"/>
        <v>0</v>
      </c>
      <c r="BJ32" s="10">
        <f t="shared" si="26"/>
        <v>7</v>
      </c>
      <c r="BK32" s="10">
        <f t="shared" si="26"/>
        <v>8</v>
      </c>
      <c r="BL32" s="10">
        <f t="shared" si="26"/>
        <v>9</v>
      </c>
      <c r="BM32" s="10"/>
      <c r="BN32" s="5">
        <f>AVERAGE(AJ32:BM32)</f>
        <v>6.0344827586206895</v>
      </c>
      <c r="BO32" s="5">
        <f>MIN(AJ32:BN32)</f>
        <v>0</v>
      </c>
      <c r="BP32" s="5">
        <f>MAX(AJ32:BM32)</f>
        <v>9</v>
      </c>
    </row>
    <row r="40" spans="1:66" s="10" customFormat="1" x14ac:dyDescent="0.25">
      <c r="A40" s="37" t="s">
        <v>31</v>
      </c>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J40" s="37" t="s">
        <v>32</v>
      </c>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row>
    <row r="41" spans="1:66" s="10" customFormat="1" x14ac:dyDescent="0.25">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row>
    <row r="42" spans="1:66" s="10" customFormat="1" x14ac:dyDescent="0.25">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row>
    <row r="43" spans="1:66" s="10" customFormat="1" x14ac:dyDescent="0.25">
      <c r="A43" s="3"/>
      <c r="B43" s="33" t="s">
        <v>6</v>
      </c>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J43" s="33" t="s">
        <v>6</v>
      </c>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row>
    <row r="44" spans="1:66" s="10" customFormat="1" ht="48" customHeight="1" x14ac:dyDescent="0.25">
      <c r="A44" s="3"/>
      <c r="B44" s="11">
        <v>1</v>
      </c>
      <c r="C44" s="11">
        <v>2</v>
      </c>
      <c r="D44" s="11">
        <v>3</v>
      </c>
      <c r="E44" s="11">
        <v>4</v>
      </c>
      <c r="F44" s="11">
        <v>5</v>
      </c>
      <c r="G44" s="11">
        <v>6</v>
      </c>
      <c r="H44" s="11">
        <v>7</v>
      </c>
      <c r="I44" s="11">
        <v>8</v>
      </c>
      <c r="J44" s="11">
        <v>9</v>
      </c>
      <c r="K44" s="11">
        <v>10</v>
      </c>
      <c r="L44" s="11">
        <v>11</v>
      </c>
      <c r="M44" s="11">
        <v>12</v>
      </c>
      <c r="N44" s="11">
        <v>13</v>
      </c>
      <c r="O44" s="11">
        <v>14</v>
      </c>
      <c r="P44" s="11">
        <v>15</v>
      </c>
      <c r="Q44" s="11">
        <v>16</v>
      </c>
      <c r="R44" s="11">
        <v>17</v>
      </c>
      <c r="S44" s="11">
        <v>18</v>
      </c>
      <c r="T44" s="11">
        <v>19</v>
      </c>
      <c r="U44" s="11">
        <v>20</v>
      </c>
      <c r="V44" s="11">
        <v>21</v>
      </c>
      <c r="W44" s="11">
        <v>22</v>
      </c>
      <c r="X44" s="11">
        <v>23</v>
      </c>
      <c r="Y44" s="11">
        <v>24</v>
      </c>
      <c r="Z44" s="11">
        <v>25</v>
      </c>
      <c r="AA44" s="11">
        <v>26</v>
      </c>
      <c r="AB44" s="11">
        <v>27</v>
      </c>
      <c r="AC44" s="11">
        <v>28</v>
      </c>
      <c r="AD44" s="11">
        <v>29</v>
      </c>
      <c r="AJ44" s="11">
        <v>1</v>
      </c>
      <c r="AK44" s="11">
        <v>2</v>
      </c>
      <c r="AL44" s="11">
        <v>3</v>
      </c>
      <c r="AM44" s="11">
        <v>4</v>
      </c>
      <c r="AN44" s="11">
        <v>5</v>
      </c>
      <c r="AO44" s="11">
        <v>6</v>
      </c>
      <c r="AP44" s="11">
        <v>7</v>
      </c>
      <c r="AQ44" s="11">
        <v>8</v>
      </c>
      <c r="AR44" s="11">
        <v>9</v>
      </c>
      <c r="AS44" s="11">
        <v>10</v>
      </c>
      <c r="AT44" s="11">
        <v>11</v>
      </c>
      <c r="AU44" s="11">
        <v>12</v>
      </c>
      <c r="AV44" s="11">
        <v>13</v>
      </c>
      <c r="AW44" s="11">
        <v>14</v>
      </c>
      <c r="AX44" s="11">
        <v>15</v>
      </c>
      <c r="AY44" s="11">
        <v>16</v>
      </c>
      <c r="AZ44" s="11">
        <v>17</v>
      </c>
      <c r="BA44" s="11">
        <v>18</v>
      </c>
      <c r="BB44" s="11">
        <v>19</v>
      </c>
      <c r="BC44" s="11">
        <v>20</v>
      </c>
      <c r="BD44" s="11">
        <v>21</v>
      </c>
      <c r="BE44" s="11">
        <v>22</v>
      </c>
      <c r="BF44" s="11">
        <v>23</v>
      </c>
      <c r="BG44" s="11">
        <v>24</v>
      </c>
      <c r="BH44" s="11">
        <v>25</v>
      </c>
      <c r="BI44" s="11">
        <v>26</v>
      </c>
      <c r="BJ44" s="11">
        <v>27</v>
      </c>
      <c r="BK44" s="11">
        <v>28</v>
      </c>
      <c r="BL44" s="11">
        <v>29</v>
      </c>
    </row>
    <row r="45" spans="1:66" s="10" customFormat="1" x14ac:dyDescent="0.25">
      <c r="A45" s="3">
        <v>1996</v>
      </c>
      <c r="B45" s="5">
        <v>66.079130000000006</v>
      </c>
      <c r="C45" s="5">
        <v>48.246000000000002</v>
      </c>
      <c r="D45" s="5">
        <v>38.97146</v>
      </c>
      <c r="E45" s="5">
        <v>68.994770000000003</v>
      </c>
      <c r="F45" s="5">
        <v>52.631999999999998</v>
      </c>
      <c r="G45" s="5">
        <v>93.490520000000004</v>
      </c>
      <c r="H45" s="5">
        <v>53.079794</v>
      </c>
      <c r="I45" s="5">
        <v>28.708041999999999</v>
      </c>
      <c r="J45" s="5" t="s">
        <v>0</v>
      </c>
      <c r="K45" s="5">
        <v>29.13214</v>
      </c>
      <c r="L45" s="5">
        <v>45.14546</v>
      </c>
      <c r="M45" s="5">
        <v>65.478279999999998</v>
      </c>
      <c r="N45" s="5" t="s">
        <v>0</v>
      </c>
      <c r="O45" s="5">
        <v>0</v>
      </c>
      <c r="P45" s="5">
        <v>155.00739999999999</v>
      </c>
      <c r="Q45" s="5" t="s">
        <v>0</v>
      </c>
      <c r="R45" s="5" t="s">
        <v>0</v>
      </c>
      <c r="S45" s="5" t="s">
        <v>0</v>
      </c>
      <c r="T45" s="5">
        <v>140.0436</v>
      </c>
      <c r="U45" s="5" t="s">
        <v>0</v>
      </c>
      <c r="V45" s="5">
        <v>71.963238000000004</v>
      </c>
      <c r="W45" s="5" t="s">
        <v>0</v>
      </c>
      <c r="X45" s="5">
        <v>108.14436000000001</v>
      </c>
      <c r="Y45" s="5">
        <v>0</v>
      </c>
      <c r="Z45" s="5">
        <v>118.54241</v>
      </c>
      <c r="AA45" s="5">
        <v>45.101660000000003</v>
      </c>
      <c r="AB45" s="5" t="s">
        <v>0</v>
      </c>
      <c r="AC45" s="5">
        <v>84.561930000000004</v>
      </c>
      <c r="AD45" s="5">
        <v>138.17057800000001</v>
      </c>
      <c r="AJ45" s="5">
        <f>B45-B$60</f>
        <v>-3.7287399999999877</v>
      </c>
      <c r="AK45" s="5">
        <f t="shared" ref="AK45:BL54" si="27">C45-C$60</f>
        <v>-8.5141299999999944</v>
      </c>
      <c r="AL45" s="5">
        <f t="shared" si="27"/>
        <v>-24.544469999999997</v>
      </c>
      <c r="AM45" s="5">
        <f t="shared" si="27"/>
        <v>-61.871830000000003</v>
      </c>
      <c r="AN45" s="5">
        <f t="shared" si="27"/>
        <v>-43.000120000000003</v>
      </c>
      <c r="AO45" s="5">
        <f t="shared" si="27"/>
        <v>16.098780000000005</v>
      </c>
      <c r="AP45" s="5">
        <f t="shared" si="27"/>
        <v>13.774603999999997</v>
      </c>
      <c r="AQ45" s="5">
        <f t="shared" si="27"/>
        <v>-11.702188</v>
      </c>
      <c r="AR45" s="5" t="s">
        <v>0</v>
      </c>
      <c r="AS45" s="5">
        <f t="shared" si="27"/>
        <v>-19.129240000000003</v>
      </c>
      <c r="AT45" s="5">
        <f t="shared" si="27"/>
        <v>-5.1028299999999973</v>
      </c>
      <c r="AU45" s="5">
        <f t="shared" si="27"/>
        <v>0.56188000000000216</v>
      </c>
      <c r="AV45" s="5" t="s">
        <v>0</v>
      </c>
      <c r="AW45" s="5">
        <f t="shared" si="27"/>
        <v>-81.605789999999999</v>
      </c>
      <c r="AX45" s="5">
        <f t="shared" si="27"/>
        <v>-8.649799999999999</v>
      </c>
      <c r="AY45" s="5" t="s">
        <v>0</v>
      </c>
      <c r="AZ45" s="5" t="s">
        <v>0</v>
      </c>
      <c r="BA45" s="5" t="s">
        <v>0</v>
      </c>
      <c r="BB45" s="5">
        <f t="shared" si="27"/>
        <v>-1.2159000000000049</v>
      </c>
      <c r="BC45" s="5" t="s">
        <v>0</v>
      </c>
      <c r="BD45" s="5">
        <f t="shared" si="27"/>
        <v>22.051088000000007</v>
      </c>
      <c r="BE45" s="5" t="e">
        <f t="shared" si="27"/>
        <v>#VALUE!</v>
      </c>
      <c r="BF45" s="5">
        <f t="shared" si="27"/>
        <v>6.963160000000002</v>
      </c>
      <c r="BG45" s="5">
        <f t="shared" si="27"/>
        <v>-16.70534</v>
      </c>
      <c r="BH45" s="5">
        <f t="shared" si="27"/>
        <v>9.9381100000000089</v>
      </c>
      <c r="BI45" s="5">
        <f t="shared" si="27"/>
        <v>-121.70273999999998</v>
      </c>
      <c r="BJ45" s="5" t="s">
        <v>0</v>
      </c>
      <c r="BK45" s="5">
        <f t="shared" si="27"/>
        <v>-0.74139999999999873</v>
      </c>
      <c r="BL45" s="5">
        <f t="shared" si="27"/>
        <v>4.0649779999999964</v>
      </c>
    </row>
    <row r="46" spans="1:66" s="10" customFormat="1" x14ac:dyDescent="0.25">
      <c r="A46" s="3">
        <v>1997</v>
      </c>
      <c r="B46" s="5">
        <v>71.104200000000006</v>
      </c>
      <c r="C46" s="5">
        <v>62.22</v>
      </c>
      <c r="D46" s="5">
        <v>90.845650000000006</v>
      </c>
      <c r="E46" s="5">
        <v>125.69002</v>
      </c>
      <c r="F46" s="5">
        <v>100.12287999999999</v>
      </c>
      <c r="G46" s="5">
        <v>67.83193</v>
      </c>
      <c r="H46" s="5">
        <v>0</v>
      </c>
      <c r="I46" s="5">
        <v>26.775122</v>
      </c>
      <c r="J46" s="5" t="s">
        <v>0</v>
      </c>
      <c r="K46" s="5">
        <v>24.918939999999999</v>
      </c>
      <c r="L46" s="5">
        <v>15.65907</v>
      </c>
      <c r="M46" s="5">
        <v>43.015593000000003</v>
      </c>
      <c r="N46" s="5" t="s">
        <v>0</v>
      </c>
      <c r="O46" s="5">
        <v>27.277235999999998</v>
      </c>
      <c r="P46" s="5">
        <v>157.7535</v>
      </c>
      <c r="Q46" s="5" t="s">
        <v>0</v>
      </c>
      <c r="R46" s="5" t="s">
        <v>0</v>
      </c>
      <c r="S46" s="5" t="s">
        <v>0</v>
      </c>
      <c r="T46" s="5">
        <v>147.2508</v>
      </c>
      <c r="U46" s="5" t="s">
        <v>0</v>
      </c>
      <c r="V46" s="5">
        <v>76.045125999999996</v>
      </c>
      <c r="W46" s="5" t="s">
        <v>0</v>
      </c>
      <c r="X46" s="5">
        <v>71.410619999999994</v>
      </c>
      <c r="Y46" s="5">
        <v>11.283982</v>
      </c>
      <c r="Z46" s="5">
        <v>63.288609999999998</v>
      </c>
      <c r="AA46" s="5">
        <v>180.75743</v>
      </c>
      <c r="AB46" s="5" t="s">
        <v>0</v>
      </c>
      <c r="AC46" s="5">
        <v>91.063209999999998</v>
      </c>
      <c r="AD46" s="5">
        <v>277.56874099999999</v>
      </c>
      <c r="AJ46" s="5">
        <f t="shared" ref="AJ46:AJ59" si="28">B46-B$60</f>
        <v>1.2963300000000118</v>
      </c>
      <c r="AK46" s="5">
        <f t="shared" si="27"/>
        <v>5.4598700000000022</v>
      </c>
      <c r="AL46" s="5">
        <f t="shared" si="27"/>
        <v>27.329720000000009</v>
      </c>
      <c r="AM46" s="5">
        <f t="shared" si="27"/>
        <v>-5.1765800000000013</v>
      </c>
      <c r="AN46" s="5">
        <f t="shared" si="27"/>
        <v>4.4907599999999945</v>
      </c>
      <c r="AO46" s="5">
        <f t="shared" si="27"/>
        <v>-9.5598099999999988</v>
      </c>
      <c r="AP46" s="5">
        <f t="shared" si="27"/>
        <v>-39.305190000000003</v>
      </c>
      <c r="AQ46" s="5">
        <f t="shared" si="27"/>
        <v>-13.635107999999999</v>
      </c>
      <c r="AR46" s="5" t="s">
        <v>0</v>
      </c>
      <c r="AS46" s="5">
        <f t="shared" si="27"/>
        <v>-23.342440000000003</v>
      </c>
      <c r="AT46" s="5">
        <f t="shared" si="27"/>
        <v>-34.589219999999997</v>
      </c>
      <c r="AU46" s="5">
        <f t="shared" si="27"/>
        <v>-21.900806999999993</v>
      </c>
      <c r="AV46" s="5" t="s">
        <v>0</v>
      </c>
      <c r="AW46" s="5">
        <f t="shared" si="27"/>
        <v>-54.328553999999997</v>
      </c>
      <c r="AX46" s="5">
        <f t="shared" si="27"/>
        <v>-5.9036999999999864</v>
      </c>
      <c r="AY46" s="5" t="s">
        <v>0</v>
      </c>
      <c r="AZ46" s="5" t="s">
        <v>0</v>
      </c>
      <c r="BA46" s="5" t="s">
        <v>0</v>
      </c>
      <c r="BB46" s="5">
        <f t="shared" si="27"/>
        <v>5.9912999999999954</v>
      </c>
      <c r="BC46" s="5" t="s">
        <v>0</v>
      </c>
      <c r="BD46" s="5">
        <f t="shared" si="27"/>
        <v>26.132975999999999</v>
      </c>
      <c r="BE46" s="5" t="e">
        <f t="shared" si="27"/>
        <v>#VALUE!</v>
      </c>
      <c r="BF46" s="5">
        <f t="shared" si="27"/>
        <v>-29.77058000000001</v>
      </c>
      <c r="BG46" s="5">
        <f t="shared" si="27"/>
        <v>-5.4213579999999997</v>
      </c>
      <c r="BH46" s="5">
        <f t="shared" si="27"/>
        <v>-45.315689999999996</v>
      </c>
      <c r="BI46" s="5">
        <f t="shared" si="27"/>
        <v>13.953030000000012</v>
      </c>
      <c r="BJ46" s="5" t="s">
        <v>0</v>
      </c>
      <c r="BK46" s="5">
        <f t="shared" si="27"/>
        <v>5.7598799999999954</v>
      </c>
      <c r="BL46" s="5">
        <f t="shared" si="27"/>
        <v>143.46314099999998</v>
      </c>
    </row>
    <row r="47" spans="1:66" s="10" customFormat="1" x14ac:dyDescent="0.25">
      <c r="A47" s="3">
        <v>1998</v>
      </c>
      <c r="B47" s="5">
        <v>60.009889999999999</v>
      </c>
      <c r="C47" s="5">
        <v>27.54</v>
      </c>
      <c r="D47" s="5">
        <v>48.32808</v>
      </c>
      <c r="E47" s="5">
        <v>125.34005000000001</v>
      </c>
      <c r="F47" s="5">
        <v>125.6477</v>
      </c>
      <c r="G47" s="5">
        <v>110.72683000000001</v>
      </c>
      <c r="H47" s="5">
        <v>0</v>
      </c>
      <c r="I47" s="5">
        <v>0</v>
      </c>
      <c r="J47" s="5" t="s">
        <v>0</v>
      </c>
      <c r="K47" s="5">
        <v>53.539670000000001</v>
      </c>
      <c r="L47" s="5">
        <v>64.754639999999995</v>
      </c>
      <c r="M47" s="5">
        <v>39.342449000000002</v>
      </c>
      <c r="N47" s="5" t="s">
        <v>0</v>
      </c>
      <c r="O47" s="5">
        <v>4.5820740000000004</v>
      </c>
      <c r="P47" s="5">
        <v>176.70670000000001</v>
      </c>
      <c r="Q47" s="5" t="s">
        <v>0</v>
      </c>
      <c r="R47" s="5" t="s">
        <v>0</v>
      </c>
      <c r="S47" s="5" t="s">
        <v>0</v>
      </c>
      <c r="T47" s="5">
        <v>139.02719999999999</v>
      </c>
      <c r="U47" s="5" t="s">
        <v>0</v>
      </c>
      <c r="V47" s="5">
        <v>45.642102999999999</v>
      </c>
      <c r="W47" s="5" t="s">
        <v>0</v>
      </c>
      <c r="X47" s="5">
        <v>108.50806</v>
      </c>
      <c r="Y47" s="5">
        <v>26.383690999999999</v>
      </c>
      <c r="Z47" s="5">
        <v>107.53454000000001</v>
      </c>
      <c r="AA47" s="5">
        <v>253.66802999999999</v>
      </c>
      <c r="AB47" s="5" t="s">
        <v>0</v>
      </c>
      <c r="AC47" s="5">
        <v>83.645079999999993</v>
      </c>
      <c r="AD47" s="5">
        <v>35.608199999999997</v>
      </c>
      <c r="AJ47" s="5">
        <f t="shared" si="28"/>
        <v>-9.7979799999999955</v>
      </c>
      <c r="AK47" s="5">
        <f t="shared" si="27"/>
        <v>-29.220129999999997</v>
      </c>
      <c r="AL47" s="5">
        <f t="shared" si="27"/>
        <v>-15.187849999999997</v>
      </c>
      <c r="AM47" s="5">
        <f t="shared" si="27"/>
        <v>-5.5265500000000003</v>
      </c>
      <c r="AN47" s="5">
        <f t="shared" si="27"/>
        <v>30.01558</v>
      </c>
      <c r="AO47" s="5">
        <f t="shared" si="27"/>
        <v>33.335090000000008</v>
      </c>
      <c r="AP47" s="5">
        <f t="shared" si="27"/>
        <v>-39.305190000000003</v>
      </c>
      <c r="AQ47" s="5">
        <f t="shared" si="27"/>
        <v>-40.410229999999999</v>
      </c>
      <c r="AR47" s="5" t="s">
        <v>0</v>
      </c>
      <c r="AS47" s="5">
        <f t="shared" si="27"/>
        <v>5.2782899999999984</v>
      </c>
      <c r="AT47" s="5">
        <f t="shared" si="27"/>
        <v>14.506349999999998</v>
      </c>
      <c r="AU47" s="5">
        <f t="shared" si="27"/>
        <v>-25.573950999999994</v>
      </c>
      <c r="AV47" s="5" t="s">
        <v>0</v>
      </c>
      <c r="AW47" s="5">
        <f t="shared" si="27"/>
        <v>-77.023715999999993</v>
      </c>
      <c r="AX47" s="5">
        <f t="shared" si="27"/>
        <v>13.049500000000023</v>
      </c>
      <c r="AY47" s="5" t="s">
        <v>0</v>
      </c>
      <c r="AZ47" s="5" t="s">
        <v>0</v>
      </c>
      <c r="BA47" s="5" t="s">
        <v>0</v>
      </c>
      <c r="BB47" s="5">
        <f t="shared" si="27"/>
        <v>-2.2323000000000093</v>
      </c>
      <c r="BC47" s="5" t="s">
        <v>0</v>
      </c>
      <c r="BD47" s="5">
        <f t="shared" si="27"/>
        <v>-4.2700469999999981</v>
      </c>
      <c r="BE47" s="5" t="e">
        <f t="shared" si="27"/>
        <v>#VALUE!</v>
      </c>
      <c r="BF47" s="5">
        <f t="shared" si="27"/>
        <v>7.3268599999999964</v>
      </c>
      <c r="BG47" s="5">
        <f t="shared" si="27"/>
        <v>9.6783509999999993</v>
      </c>
      <c r="BH47" s="5">
        <f t="shared" si="27"/>
        <v>-1.0697599999999881</v>
      </c>
      <c r="BI47" s="5">
        <f t="shared" si="27"/>
        <v>86.863630000000001</v>
      </c>
      <c r="BJ47" s="5" t="s">
        <v>0</v>
      </c>
      <c r="BK47" s="5">
        <f t="shared" si="27"/>
        <v>-1.6582500000000095</v>
      </c>
      <c r="BL47" s="5">
        <f t="shared" si="27"/>
        <v>-98.497400000000013</v>
      </c>
    </row>
    <row r="48" spans="1:66" s="10" customFormat="1" x14ac:dyDescent="0.25">
      <c r="A48" s="3">
        <v>1999</v>
      </c>
      <c r="B48" s="5">
        <v>72.833609999999993</v>
      </c>
      <c r="C48" s="5">
        <v>40.188000000000002</v>
      </c>
      <c r="D48" s="5">
        <v>57.822290000000002</v>
      </c>
      <c r="E48" s="5">
        <v>155.90415999999999</v>
      </c>
      <c r="F48" s="5">
        <v>85.64246</v>
      </c>
      <c r="G48" s="5">
        <v>113.2731</v>
      </c>
      <c r="H48" s="5">
        <v>52.1526</v>
      </c>
      <c r="I48" s="5">
        <v>46.288412999999998</v>
      </c>
      <c r="J48" s="5" t="s">
        <v>0</v>
      </c>
      <c r="K48" s="5">
        <v>0</v>
      </c>
      <c r="L48" s="5">
        <v>95.257800000000003</v>
      </c>
      <c r="M48" s="5">
        <v>67.173578000000006</v>
      </c>
      <c r="N48" s="5" t="s">
        <v>0</v>
      </c>
      <c r="O48" s="5">
        <v>187.59200100000001</v>
      </c>
      <c r="P48" s="5">
        <v>144.66929999999999</v>
      </c>
      <c r="Q48" s="5" t="s">
        <v>0</v>
      </c>
      <c r="R48" s="5" t="s">
        <v>0</v>
      </c>
      <c r="S48" s="5" t="s">
        <v>0</v>
      </c>
      <c r="T48" s="5">
        <v>148.08240000000001</v>
      </c>
      <c r="U48" s="5" t="s">
        <v>0</v>
      </c>
      <c r="V48" s="5">
        <v>42.545499</v>
      </c>
      <c r="W48" s="5" t="s">
        <v>0</v>
      </c>
      <c r="X48" s="5">
        <v>125.0928</v>
      </c>
      <c r="Y48" s="5">
        <v>11.9238</v>
      </c>
      <c r="Z48" s="5">
        <v>138.62819999999999</v>
      </c>
      <c r="AA48" s="5">
        <v>139.39469</v>
      </c>
      <c r="AB48" s="5" t="s">
        <v>0</v>
      </c>
      <c r="AC48" s="5">
        <v>91.813360000000003</v>
      </c>
      <c r="AD48" s="5">
        <v>0</v>
      </c>
      <c r="AJ48" s="5">
        <f t="shared" si="28"/>
        <v>3.025739999999999</v>
      </c>
      <c r="AK48" s="5">
        <f t="shared" si="27"/>
        <v>-16.572129999999994</v>
      </c>
      <c r="AL48" s="5">
        <f t="shared" si="27"/>
        <v>-5.6936399999999949</v>
      </c>
      <c r="AM48" s="5">
        <f t="shared" si="27"/>
        <v>25.037559999999985</v>
      </c>
      <c r="AN48" s="5">
        <f t="shared" si="27"/>
        <v>-9.9896600000000007</v>
      </c>
      <c r="AO48" s="5">
        <f t="shared" si="27"/>
        <v>35.881360000000001</v>
      </c>
      <c r="AP48" s="5">
        <f t="shared" si="27"/>
        <v>12.847409999999996</v>
      </c>
      <c r="AQ48" s="5">
        <f t="shared" si="27"/>
        <v>5.8781829999999999</v>
      </c>
      <c r="AR48" s="5" t="s">
        <v>0</v>
      </c>
      <c r="AS48" s="5">
        <f t="shared" si="27"/>
        <v>-48.261380000000003</v>
      </c>
      <c r="AT48" s="5">
        <f t="shared" si="27"/>
        <v>45.009510000000006</v>
      </c>
      <c r="AU48" s="5">
        <f t="shared" si="27"/>
        <v>2.2571780000000103</v>
      </c>
      <c r="AV48" s="5" t="s">
        <v>0</v>
      </c>
      <c r="AW48" s="5">
        <f t="shared" si="27"/>
        <v>105.98621100000001</v>
      </c>
      <c r="AX48" s="5">
        <f t="shared" si="27"/>
        <v>-18.987899999999996</v>
      </c>
      <c r="AY48" s="5" t="s">
        <v>0</v>
      </c>
      <c r="AZ48" s="5" t="s">
        <v>0</v>
      </c>
      <c r="BA48" s="5" t="s">
        <v>0</v>
      </c>
      <c r="BB48" s="5">
        <f t="shared" si="27"/>
        <v>6.8229000000000042</v>
      </c>
      <c r="BC48" s="5" t="s">
        <v>0</v>
      </c>
      <c r="BD48" s="5">
        <f t="shared" si="27"/>
        <v>-7.3666509999999974</v>
      </c>
      <c r="BE48" s="5" t="e">
        <f t="shared" si="27"/>
        <v>#VALUE!</v>
      </c>
      <c r="BF48" s="5">
        <f t="shared" si="27"/>
        <v>23.911599999999993</v>
      </c>
      <c r="BG48" s="5">
        <f t="shared" si="27"/>
        <v>-4.7815399999999997</v>
      </c>
      <c r="BH48" s="5">
        <f t="shared" si="27"/>
        <v>30.023899999999998</v>
      </c>
      <c r="BI48" s="5">
        <f t="shared" si="27"/>
        <v>-27.40970999999999</v>
      </c>
      <c r="BJ48" s="5" t="s">
        <v>0</v>
      </c>
      <c r="BK48" s="5">
        <f t="shared" si="27"/>
        <v>6.5100300000000004</v>
      </c>
      <c r="BL48" s="5">
        <f t="shared" si="27"/>
        <v>-134.10560000000001</v>
      </c>
    </row>
    <row r="49" spans="1:64" s="10" customFormat="1" x14ac:dyDescent="0.25">
      <c r="A49" s="3">
        <v>2000</v>
      </c>
      <c r="B49" s="5">
        <v>67.351709999999997</v>
      </c>
      <c r="C49" s="5">
        <v>81.599999999999994</v>
      </c>
      <c r="D49" s="5">
        <v>110.93486</v>
      </c>
      <c r="E49" s="5">
        <v>142.60526999999999</v>
      </c>
      <c r="F49" s="5">
        <v>129.94273999999999</v>
      </c>
      <c r="G49" s="5">
        <v>95.84093</v>
      </c>
      <c r="H49" s="5">
        <v>96.657919000000007</v>
      </c>
      <c r="I49" s="5">
        <v>60.002943000000002</v>
      </c>
      <c r="J49" s="5" t="s">
        <v>0</v>
      </c>
      <c r="K49" s="5">
        <v>88.262280000000004</v>
      </c>
      <c r="L49" s="5">
        <v>73.760329999999996</v>
      </c>
      <c r="M49" s="5">
        <v>94.157058000000006</v>
      </c>
      <c r="N49" s="5" t="s">
        <v>0</v>
      </c>
      <c r="O49" s="5">
        <v>248.917227</v>
      </c>
      <c r="P49" s="5">
        <v>187.79859999999999</v>
      </c>
      <c r="Q49" s="5" t="s">
        <v>0</v>
      </c>
      <c r="R49" s="5" t="s">
        <v>0</v>
      </c>
      <c r="S49" s="5" t="s">
        <v>0</v>
      </c>
      <c r="T49" s="5">
        <v>156.39840000000001</v>
      </c>
      <c r="U49" s="5" t="s">
        <v>0</v>
      </c>
      <c r="V49" s="5">
        <v>45.079084000000002</v>
      </c>
      <c r="W49" s="5" t="s">
        <v>0</v>
      </c>
      <c r="X49" s="5">
        <v>114.98193000000001</v>
      </c>
      <c r="Y49" s="5">
        <v>32.014091000000001</v>
      </c>
      <c r="Z49" s="5">
        <v>119.68608</v>
      </c>
      <c r="AA49" s="5">
        <v>265.93664000000001</v>
      </c>
      <c r="AB49" s="5" t="s">
        <v>0</v>
      </c>
      <c r="AC49" s="5">
        <v>99.314840000000004</v>
      </c>
      <c r="AD49" s="5">
        <v>144.309876</v>
      </c>
      <c r="AJ49" s="5">
        <f t="shared" si="28"/>
        <v>-2.456159999999997</v>
      </c>
      <c r="AK49" s="5">
        <f t="shared" si="27"/>
        <v>24.839869999999998</v>
      </c>
      <c r="AL49" s="5">
        <f t="shared" si="27"/>
        <v>47.418930000000003</v>
      </c>
      <c r="AM49" s="5">
        <f t="shared" si="27"/>
        <v>11.738669999999985</v>
      </c>
      <c r="AN49" s="5">
        <f t="shared" si="27"/>
        <v>34.310619999999986</v>
      </c>
      <c r="AO49" s="5">
        <f t="shared" si="27"/>
        <v>18.449190000000002</v>
      </c>
      <c r="AP49" s="5">
        <f t="shared" si="27"/>
        <v>57.352729000000004</v>
      </c>
      <c r="AQ49" s="5">
        <f t="shared" si="27"/>
        <v>19.592713000000003</v>
      </c>
      <c r="AR49" s="5" t="s">
        <v>0</v>
      </c>
      <c r="AS49" s="5">
        <f t="shared" si="27"/>
        <v>40.000900000000001</v>
      </c>
      <c r="AT49" s="5">
        <f t="shared" si="27"/>
        <v>23.512039999999999</v>
      </c>
      <c r="AU49" s="5">
        <f t="shared" si="27"/>
        <v>29.24065800000001</v>
      </c>
      <c r="AV49" s="5" t="s">
        <v>0</v>
      </c>
      <c r="AW49" s="5">
        <f t="shared" si="27"/>
        <v>167.31143700000001</v>
      </c>
      <c r="AX49" s="5">
        <f t="shared" si="27"/>
        <v>24.141400000000004</v>
      </c>
      <c r="AY49" s="5" t="s">
        <v>0</v>
      </c>
      <c r="AZ49" s="5" t="s">
        <v>0</v>
      </c>
      <c r="BA49" s="5" t="s">
        <v>0</v>
      </c>
      <c r="BB49" s="5">
        <f t="shared" si="27"/>
        <v>15.138900000000007</v>
      </c>
      <c r="BC49" s="5" t="s">
        <v>0</v>
      </c>
      <c r="BD49" s="5">
        <f t="shared" si="27"/>
        <v>-4.8330659999999952</v>
      </c>
      <c r="BE49" s="5" t="e">
        <f t="shared" si="27"/>
        <v>#VALUE!</v>
      </c>
      <c r="BF49" s="5">
        <f t="shared" si="27"/>
        <v>13.800730000000001</v>
      </c>
      <c r="BG49" s="5">
        <f t="shared" si="27"/>
        <v>15.308751000000001</v>
      </c>
      <c r="BH49" s="5">
        <f t="shared" si="27"/>
        <v>11.081780000000009</v>
      </c>
      <c r="BI49" s="5">
        <f t="shared" si="27"/>
        <v>99.132240000000024</v>
      </c>
      <c r="BJ49" s="5" t="s">
        <v>0</v>
      </c>
      <c r="BK49" s="5">
        <f t="shared" si="27"/>
        <v>14.011510000000001</v>
      </c>
      <c r="BL49" s="5">
        <f t="shared" si="27"/>
        <v>10.204275999999993</v>
      </c>
    </row>
    <row r="50" spans="1:64" s="10" customFormat="1" x14ac:dyDescent="0.25">
      <c r="A50" s="3">
        <v>2001</v>
      </c>
      <c r="B50" s="5">
        <v>89.834010000000006</v>
      </c>
      <c r="C50" s="5">
        <v>123.93</v>
      </c>
      <c r="D50" s="5">
        <v>141.48146</v>
      </c>
      <c r="E50" s="5">
        <v>134.90592000000001</v>
      </c>
      <c r="F50" s="5">
        <v>162.09419</v>
      </c>
      <c r="G50" s="5">
        <v>165.17788999999999</v>
      </c>
      <c r="H50" s="5">
        <v>39.068860000000001</v>
      </c>
      <c r="I50" s="5">
        <v>97.556822999999994</v>
      </c>
      <c r="J50" s="5" t="s">
        <v>0</v>
      </c>
      <c r="K50" s="5">
        <v>102.5</v>
      </c>
      <c r="L50" s="5">
        <v>86.397360000000006</v>
      </c>
      <c r="M50" s="5">
        <v>78.899383</v>
      </c>
      <c r="N50" s="5" t="s">
        <v>0</v>
      </c>
      <c r="O50" s="5">
        <v>101.15723300000001</v>
      </c>
      <c r="P50" s="5">
        <v>184.83709999999999</v>
      </c>
      <c r="Q50" s="5" t="s">
        <v>0</v>
      </c>
      <c r="R50" s="5" t="s">
        <v>0</v>
      </c>
      <c r="S50" s="5" t="s">
        <v>0</v>
      </c>
      <c r="T50" s="5">
        <v>127.3848</v>
      </c>
      <c r="U50" s="5" t="s">
        <v>0</v>
      </c>
      <c r="V50" s="5">
        <v>72.244748000000001</v>
      </c>
      <c r="W50" s="5" t="s">
        <v>0</v>
      </c>
      <c r="X50" s="5">
        <v>133.16695000000001</v>
      </c>
      <c r="Y50" s="5">
        <v>72.962455000000006</v>
      </c>
      <c r="Z50" s="5">
        <v>145.06137000000001</v>
      </c>
      <c r="AA50" s="5">
        <v>357.77595000000002</v>
      </c>
      <c r="AB50" s="5" t="s">
        <v>0</v>
      </c>
      <c r="AC50" s="5">
        <v>73.143010000000004</v>
      </c>
      <c r="AD50" s="5">
        <v>180.42338899999999</v>
      </c>
      <c r="AJ50" s="5">
        <f t="shared" si="28"/>
        <v>20.026140000000012</v>
      </c>
      <c r="AK50" s="5">
        <f t="shared" si="27"/>
        <v>67.169870000000003</v>
      </c>
      <c r="AL50" s="5">
        <f t="shared" si="27"/>
        <v>77.965530000000001</v>
      </c>
      <c r="AM50" s="5">
        <f t="shared" si="27"/>
        <v>4.0393200000000036</v>
      </c>
      <c r="AN50" s="5">
        <f t="shared" si="27"/>
        <v>66.462069999999997</v>
      </c>
      <c r="AO50" s="5">
        <f t="shared" si="27"/>
        <v>87.786149999999992</v>
      </c>
      <c r="AP50" s="5">
        <f t="shared" si="27"/>
        <v>-0.23633000000000237</v>
      </c>
      <c r="AQ50" s="5">
        <f t="shared" si="27"/>
        <v>57.146592999999996</v>
      </c>
      <c r="AR50" s="5" t="s">
        <v>0</v>
      </c>
      <c r="AS50" s="5">
        <f t="shared" si="27"/>
        <v>54.238619999999997</v>
      </c>
      <c r="AT50" s="5">
        <f t="shared" si="27"/>
        <v>36.149070000000009</v>
      </c>
      <c r="AU50" s="5">
        <f t="shared" si="27"/>
        <v>13.982983000000004</v>
      </c>
      <c r="AV50" s="5" t="s">
        <v>0</v>
      </c>
      <c r="AW50" s="5">
        <f t="shared" si="27"/>
        <v>19.551443000000006</v>
      </c>
      <c r="AX50" s="5">
        <f t="shared" si="27"/>
        <v>21.179900000000004</v>
      </c>
      <c r="AY50" s="5" t="s">
        <v>0</v>
      </c>
      <c r="AZ50" s="5" t="s">
        <v>0</v>
      </c>
      <c r="BA50" s="5" t="s">
        <v>0</v>
      </c>
      <c r="BB50" s="5">
        <f t="shared" si="27"/>
        <v>-13.874700000000004</v>
      </c>
      <c r="BC50" s="5" t="s">
        <v>0</v>
      </c>
      <c r="BD50" s="5">
        <f t="shared" si="27"/>
        <v>22.332598000000004</v>
      </c>
      <c r="BE50" s="5" t="e">
        <f t="shared" si="27"/>
        <v>#VALUE!</v>
      </c>
      <c r="BF50" s="5">
        <f t="shared" si="27"/>
        <v>31.98575000000001</v>
      </c>
      <c r="BG50" s="5">
        <f t="shared" si="27"/>
        <v>56.257115000000006</v>
      </c>
      <c r="BH50" s="5">
        <f t="shared" si="27"/>
        <v>36.457070000000016</v>
      </c>
      <c r="BI50" s="5">
        <f t="shared" si="27"/>
        <v>190.97155000000004</v>
      </c>
      <c r="BJ50" s="5" t="s">
        <v>0</v>
      </c>
      <c r="BK50" s="5">
        <f t="shared" si="27"/>
        <v>-12.160319999999999</v>
      </c>
      <c r="BL50" s="5">
        <f t="shared" si="27"/>
        <v>46.317788999999976</v>
      </c>
    </row>
    <row r="51" spans="1:64" s="10" customFormat="1" x14ac:dyDescent="0.25">
      <c r="A51" s="3">
        <v>2002</v>
      </c>
      <c r="B51" s="5">
        <v>63.827640000000002</v>
      </c>
      <c r="C51" s="5">
        <v>16.218</v>
      </c>
      <c r="D51" s="5">
        <v>60.849429999999998</v>
      </c>
      <c r="E51" s="5">
        <v>75.294250000000005</v>
      </c>
      <c r="F51" s="5">
        <v>77.297809999999998</v>
      </c>
      <c r="G51" s="5">
        <v>37.472529999999999</v>
      </c>
      <c r="H51" s="5">
        <v>0</v>
      </c>
      <c r="I51" s="5">
        <v>24.289939</v>
      </c>
      <c r="J51" s="5" t="s">
        <v>0</v>
      </c>
      <c r="K51" s="5">
        <v>72.862290000000002</v>
      </c>
      <c r="L51" s="5">
        <v>14.642289999999999</v>
      </c>
      <c r="M51" s="5">
        <v>51.209529000000003</v>
      </c>
      <c r="N51" s="5" t="s">
        <v>0</v>
      </c>
      <c r="O51" s="5">
        <v>0</v>
      </c>
      <c r="P51" s="5">
        <v>176.70670000000001</v>
      </c>
      <c r="Q51" s="5" t="s">
        <v>0</v>
      </c>
      <c r="R51" s="5" t="s">
        <v>0</v>
      </c>
      <c r="S51" s="5" t="s">
        <v>0</v>
      </c>
      <c r="T51" s="5">
        <v>172.75319999999999</v>
      </c>
      <c r="U51" s="5" t="s">
        <v>0</v>
      </c>
      <c r="V51" s="5">
        <v>17.913421</v>
      </c>
      <c r="W51" s="5" t="s">
        <v>0</v>
      </c>
      <c r="X51" s="5">
        <v>48.133800000000001</v>
      </c>
      <c r="Y51" s="5">
        <v>0</v>
      </c>
      <c r="Z51" s="5">
        <v>71.365809999999996</v>
      </c>
      <c r="AA51" s="5">
        <v>115.55853999999999</v>
      </c>
      <c r="AB51" s="5" t="s">
        <v>0</v>
      </c>
      <c r="AC51" s="5">
        <v>114.06775</v>
      </c>
      <c r="AD51" s="5">
        <v>30.552308</v>
      </c>
      <c r="AJ51" s="5">
        <f t="shared" si="28"/>
        <v>-5.9802299999999917</v>
      </c>
      <c r="AK51" s="5">
        <f t="shared" si="27"/>
        <v>-40.54213</v>
      </c>
      <c r="AL51" s="5">
        <f t="shared" si="27"/>
        <v>-2.6664999999999992</v>
      </c>
      <c r="AM51" s="5">
        <f t="shared" si="27"/>
        <v>-55.57235</v>
      </c>
      <c r="AN51" s="5">
        <f t="shared" si="27"/>
        <v>-18.334310000000002</v>
      </c>
      <c r="AO51" s="5">
        <f t="shared" si="27"/>
        <v>-39.91921</v>
      </c>
      <c r="AP51" s="5">
        <f t="shared" si="27"/>
        <v>-39.305190000000003</v>
      </c>
      <c r="AQ51" s="5">
        <f t="shared" si="27"/>
        <v>-16.120290999999998</v>
      </c>
      <c r="AR51" s="5" t="s">
        <v>0</v>
      </c>
      <c r="AS51" s="5">
        <f t="shared" si="27"/>
        <v>24.600909999999999</v>
      </c>
      <c r="AT51" s="5">
        <f t="shared" si="27"/>
        <v>-35.605999999999995</v>
      </c>
      <c r="AU51" s="5">
        <f t="shared" si="27"/>
        <v>-13.706870999999992</v>
      </c>
      <c r="AV51" s="5" t="s">
        <v>0</v>
      </c>
      <c r="AW51" s="5">
        <f t="shared" si="27"/>
        <v>-81.605789999999999</v>
      </c>
      <c r="AX51" s="5">
        <f t="shared" si="27"/>
        <v>13.049500000000023</v>
      </c>
      <c r="AY51" s="5" t="s">
        <v>0</v>
      </c>
      <c r="AZ51" s="5" t="s">
        <v>0</v>
      </c>
      <c r="BA51" s="5" t="s">
        <v>0</v>
      </c>
      <c r="BB51" s="5">
        <f t="shared" si="27"/>
        <v>31.49369999999999</v>
      </c>
      <c r="BC51" s="5" t="s">
        <v>0</v>
      </c>
      <c r="BD51" s="5">
        <f t="shared" si="27"/>
        <v>-31.998728999999997</v>
      </c>
      <c r="BE51" s="5" t="e">
        <f t="shared" si="27"/>
        <v>#VALUE!</v>
      </c>
      <c r="BF51" s="5">
        <f t="shared" si="27"/>
        <v>-53.047400000000003</v>
      </c>
      <c r="BG51" s="5">
        <f t="shared" si="27"/>
        <v>-16.70534</v>
      </c>
      <c r="BH51" s="5">
        <f t="shared" si="27"/>
        <v>-37.238489999999999</v>
      </c>
      <c r="BI51" s="5">
        <f t="shared" si="27"/>
        <v>-51.245859999999993</v>
      </c>
      <c r="BJ51" s="5" t="s">
        <v>0</v>
      </c>
      <c r="BK51" s="5">
        <f t="shared" si="27"/>
        <v>28.764420000000001</v>
      </c>
      <c r="BL51" s="5">
        <f t="shared" si="27"/>
        <v>-103.55329200000001</v>
      </c>
    </row>
    <row r="52" spans="1:64" s="10" customFormat="1" x14ac:dyDescent="0.25">
      <c r="A52" s="3">
        <v>2003</v>
      </c>
      <c r="B52" s="5">
        <v>86.799390000000002</v>
      </c>
      <c r="C52" s="5">
        <v>91.596000000000004</v>
      </c>
      <c r="D52" s="5">
        <v>83.965779999999995</v>
      </c>
      <c r="E52" s="5">
        <v>119.04058000000001</v>
      </c>
      <c r="F52" s="5">
        <v>137.91925000000001</v>
      </c>
      <c r="G52" s="5">
        <v>127.5714</v>
      </c>
      <c r="H52" s="5">
        <v>62.866843000000003</v>
      </c>
      <c r="I52" s="5">
        <v>84.486599999999996</v>
      </c>
      <c r="J52" s="5" t="s">
        <v>0</v>
      </c>
      <c r="K52" s="5">
        <v>86.373599999999996</v>
      </c>
      <c r="L52" s="5">
        <v>72.888810000000007</v>
      </c>
      <c r="M52" s="5">
        <v>31.007237</v>
      </c>
      <c r="N52" s="5" t="s">
        <v>0</v>
      </c>
      <c r="O52" s="5">
        <v>141.71879999999999</v>
      </c>
      <c r="P52" s="5">
        <v>184.7295</v>
      </c>
      <c r="Q52" s="5" t="s">
        <v>0</v>
      </c>
      <c r="R52" s="5" t="s">
        <v>0</v>
      </c>
      <c r="S52" s="5" t="s">
        <v>0</v>
      </c>
      <c r="T52" s="5">
        <v>156.12119999999999</v>
      </c>
      <c r="U52" s="5" t="s">
        <v>0</v>
      </c>
      <c r="V52" s="5">
        <v>19.743231999999999</v>
      </c>
      <c r="W52" s="5" t="s">
        <v>0</v>
      </c>
      <c r="X52" s="5">
        <v>113.81809</v>
      </c>
      <c r="Y52" s="5">
        <v>34.829290999999998</v>
      </c>
      <c r="Z52" s="5">
        <v>137.98488</v>
      </c>
      <c r="AA52" s="5">
        <v>288.72120000000001</v>
      </c>
      <c r="AB52" s="5" t="s">
        <v>0</v>
      </c>
      <c r="AC52" s="5">
        <v>99.064790000000002</v>
      </c>
      <c r="AD52" s="5">
        <v>163.08890299999999</v>
      </c>
      <c r="AJ52" s="5">
        <f t="shared" si="28"/>
        <v>16.991520000000008</v>
      </c>
      <c r="AK52" s="5">
        <f t="shared" si="27"/>
        <v>34.835870000000007</v>
      </c>
      <c r="AL52" s="5">
        <f t="shared" si="27"/>
        <v>20.449849999999998</v>
      </c>
      <c r="AM52" s="5">
        <f t="shared" si="27"/>
        <v>-11.82602</v>
      </c>
      <c r="AN52" s="5">
        <f t="shared" si="27"/>
        <v>42.287130000000005</v>
      </c>
      <c r="AO52" s="5">
        <f t="shared" si="27"/>
        <v>50.179659999999998</v>
      </c>
      <c r="AP52" s="5">
        <f t="shared" si="27"/>
        <v>23.561653</v>
      </c>
      <c r="AQ52" s="5">
        <f t="shared" si="27"/>
        <v>44.076369999999997</v>
      </c>
      <c r="AR52" s="5" t="s">
        <v>0</v>
      </c>
      <c r="AS52" s="5">
        <f t="shared" si="27"/>
        <v>38.112219999999994</v>
      </c>
      <c r="AT52" s="5">
        <f t="shared" si="27"/>
        <v>22.640520000000009</v>
      </c>
      <c r="AU52" s="5">
        <f t="shared" si="27"/>
        <v>-33.909162999999992</v>
      </c>
      <c r="AV52" s="5" t="s">
        <v>0</v>
      </c>
      <c r="AW52" s="5">
        <f t="shared" si="27"/>
        <v>60.113009999999989</v>
      </c>
      <c r="AX52" s="5">
        <f t="shared" si="27"/>
        <v>21.072300000000013</v>
      </c>
      <c r="AY52" s="5" t="s">
        <v>0</v>
      </c>
      <c r="AZ52" s="5" t="s">
        <v>0</v>
      </c>
      <c r="BA52" s="5" t="s">
        <v>0</v>
      </c>
      <c r="BB52" s="5">
        <f t="shared" si="27"/>
        <v>14.861699999999985</v>
      </c>
      <c r="BC52" s="5" t="s">
        <v>0</v>
      </c>
      <c r="BD52" s="5">
        <f t="shared" si="27"/>
        <v>-30.168917999999998</v>
      </c>
      <c r="BE52" s="5" t="e">
        <f t="shared" si="27"/>
        <v>#VALUE!</v>
      </c>
      <c r="BF52" s="5">
        <f t="shared" si="27"/>
        <v>12.636889999999994</v>
      </c>
      <c r="BG52" s="5">
        <f t="shared" si="27"/>
        <v>18.123950999999998</v>
      </c>
      <c r="BH52" s="5">
        <f t="shared" si="27"/>
        <v>29.380580000000009</v>
      </c>
      <c r="BI52" s="5">
        <f t="shared" si="27"/>
        <v>121.91680000000002</v>
      </c>
      <c r="BJ52" s="5" t="s">
        <v>0</v>
      </c>
      <c r="BK52" s="5">
        <f t="shared" si="27"/>
        <v>13.76146</v>
      </c>
      <c r="BL52" s="5">
        <f t="shared" si="27"/>
        <v>28.983302999999978</v>
      </c>
    </row>
    <row r="53" spans="1:64" s="10" customFormat="1" x14ac:dyDescent="0.25">
      <c r="A53" s="3">
        <v>2004</v>
      </c>
      <c r="B53" s="5">
        <v>63.207659999999997</v>
      </c>
      <c r="C53" s="5">
        <v>48.756</v>
      </c>
      <c r="D53" s="5">
        <v>11.452</v>
      </c>
      <c r="E53" s="5">
        <v>110.05800000000001</v>
      </c>
      <c r="F53" s="5">
        <v>112.149</v>
      </c>
      <c r="G53" s="5">
        <v>87.810379999999995</v>
      </c>
      <c r="H53" s="5">
        <v>3.423397</v>
      </c>
      <c r="I53" s="5">
        <v>10.11519</v>
      </c>
      <c r="J53" s="5" t="s">
        <v>0</v>
      </c>
      <c r="K53" s="5">
        <v>53.97551</v>
      </c>
      <c r="L53" s="5">
        <v>18.564129999999999</v>
      </c>
      <c r="M53" s="5">
        <v>68.727599999999995</v>
      </c>
      <c r="N53" s="5" t="s">
        <v>0</v>
      </c>
      <c r="O53" s="5">
        <v>95.362724</v>
      </c>
      <c r="P53" s="5">
        <v>170.29920000000001</v>
      </c>
      <c r="Q53" s="5" t="s">
        <v>0</v>
      </c>
      <c r="R53" s="5" t="s">
        <v>0</v>
      </c>
      <c r="S53" s="5" t="s">
        <v>0</v>
      </c>
      <c r="T53" s="5">
        <v>128.9556</v>
      </c>
      <c r="U53" s="5" t="s">
        <v>0</v>
      </c>
      <c r="V53" s="5">
        <v>29.877573000000002</v>
      </c>
      <c r="W53" s="5" t="s">
        <v>0</v>
      </c>
      <c r="X53" s="5">
        <v>80.503129999999999</v>
      </c>
      <c r="Y53" s="5">
        <v>0</v>
      </c>
      <c r="Z53" s="5">
        <v>47.1342</v>
      </c>
      <c r="AA53" s="5">
        <v>215.10954000000001</v>
      </c>
      <c r="AB53" s="5" t="s">
        <v>0</v>
      </c>
      <c r="AC53" s="5">
        <v>74.559950000000001</v>
      </c>
      <c r="AD53" s="5">
        <v>234.95479499999999</v>
      </c>
      <c r="AJ53" s="5">
        <f t="shared" si="28"/>
        <v>-6.600209999999997</v>
      </c>
      <c r="AK53" s="5">
        <f t="shared" si="27"/>
        <v>-8.0041299999999964</v>
      </c>
      <c r="AL53" s="5">
        <f t="shared" si="27"/>
        <v>-52.063929999999999</v>
      </c>
      <c r="AM53" s="5">
        <f t="shared" si="27"/>
        <v>-20.808599999999998</v>
      </c>
      <c r="AN53" s="5">
        <f t="shared" si="27"/>
        <v>16.51688</v>
      </c>
      <c r="AO53" s="5">
        <f t="shared" si="27"/>
        <v>10.418639999999996</v>
      </c>
      <c r="AP53" s="5">
        <f t="shared" si="27"/>
        <v>-35.881793000000002</v>
      </c>
      <c r="AQ53" s="5">
        <f t="shared" si="27"/>
        <v>-30.29504</v>
      </c>
      <c r="AR53" s="5" t="s">
        <v>0</v>
      </c>
      <c r="AS53" s="5">
        <f t="shared" si="27"/>
        <v>5.7141299999999973</v>
      </c>
      <c r="AT53" s="5">
        <f t="shared" si="27"/>
        <v>-31.684159999999999</v>
      </c>
      <c r="AU53" s="5">
        <f t="shared" si="27"/>
        <v>3.8111999999999995</v>
      </c>
      <c r="AV53" s="5" t="s">
        <v>0</v>
      </c>
      <c r="AW53" s="5">
        <f t="shared" si="27"/>
        <v>13.756934000000001</v>
      </c>
      <c r="AX53" s="5">
        <f t="shared" si="27"/>
        <v>6.6420000000000243</v>
      </c>
      <c r="AY53" s="5" t="s">
        <v>0</v>
      </c>
      <c r="AZ53" s="5" t="s">
        <v>0</v>
      </c>
      <c r="BA53" s="5" t="s">
        <v>0</v>
      </c>
      <c r="BB53" s="5">
        <f t="shared" si="27"/>
        <v>-12.303899999999999</v>
      </c>
      <c r="BC53" s="5" t="s">
        <v>0</v>
      </c>
      <c r="BD53" s="5">
        <f t="shared" si="27"/>
        <v>-20.034576999999995</v>
      </c>
      <c r="BE53" s="5" t="e">
        <f t="shared" si="27"/>
        <v>#VALUE!</v>
      </c>
      <c r="BF53" s="5">
        <f t="shared" si="27"/>
        <v>-20.678070000000005</v>
      </c>
      <c r="BG53" s="5">
        <f t="shared" si="27"/>
        <v>-16.70534</v>
      </c>
      <c r="BH53" s="5">
        <f t="shared" si="27"/>
        <v>-61.470099999999995</v>
      </c>
      <c r="BI53" s="5">
        <f t="shared" si="27"/>
        <v>48.305140000000023</v>
      </c>
      <c r="BJ53" s="5" t="s">
        <v>0</v>
      </c>
      <c r="BK53" s="5">
        <f t="shared" si="27"/>
        <v>-10.743380000000002</v>
      </c>
      <c r="BL53" s="5">
        <f t="shared" si="27"/>
        <v>100.84919499999998</v>
      </c>
    </row>
    <row r="54" spans="1:64" s="10" customFormat="1" x14ac:dyDescent="0.25">
      <c r="A54" s="3">
        <v>2005</v>
      </c>
      <c r="B54" s="5">
        <v>65.752830000000003</v>
      </c>
      <c r="C54" s="5">
        <v>55.692</v>
      </c>
      <c r="D54" s="5">
        <v>70.481250000000003</v>
      </c>
      <c r="E54" s="5">
        <v>108.07483000000001</v>
      </c>
      <c r="F54" s="5">
        <v>48.827820000000003</v>
      </c>
      <c r="G54" s="5">
        <v>16.710619999999999</v>
      </c>
      <c r="H54" s="5">
        <v>17.640373</v>
      </c>
      <c r="I54" s="5">
        <v>6.4334369999999996</v>
      </c>
      <c r="J54" s="5" t="s">
        <v>0</v>
      </c>
      <c r="K54" s="5">
        <v>28.551010000000002</v>
      </c>
      <c r="L54" s="5">
        <v>64.17362</v>
      </c>
      <c r="M54" s="5">
        <v>54.176299</v>
      </c>
      <c r="N54" s="5" t="s">
        <v>0</v>
      </c>
      <c r="O54" s="5">
        <v>0</v>
      </c>
      <c r="P54" s="5">
        <v>144.1309</v>
      </c>
      <c r="Q54" s="5" t="s">
        <v>0</v>
      </c>
      <c r="R54" s="5" t="s">
        <v>0</v>
      </c>
      <c r="S54" s="5" t="s">
        <v>0</v>
      </c>
      <c r="T54" s="5">
        <v>85.435199999999995</v>
      </c>
      <c r="U54" s="5" t="s">
        <v>0</v>
      </c>
      <c r="V54" s="5">
        <v>22.699082000000001</v>
      </c>
      <c r="W54" s="5" t="s">
        <v>0</v>
      </c>
      <c r="X54" s="5">
        <v>92.214290000000005</v>
      </c>
      <c r="Y54" s="5">
        <v>0</v>
      </c>
      <c r="Z54" s="5">
        <v>131.12282999999999</v>
      </c>
      <c r="AA54" s="5">
        <v>34.23518</v>
      </c>
      <c r="AB54" s="5" t="s">
        <v>0</v>
      </c>
      <c r="AC54" s="5">
        <v>35.302199999999999</v>
      </c>
      <c r="AD54" s="5">
        <v>188.72949700000001</v>
      </c>
      <c r="AJ54" s="5">
        <f t="shared" si="28"/>
        <v>-4.0550399999999911</v>
      </c>
      <c r="AK54" s="5">
        <f t="shared" si="27"/>
        <v>-1.0681299999999965</v>
      </c>
      <c r="AL54" s="5">
        <f t="shared" si="27"/>
        <v>6.9653200000000055</v>
      </c>
      <c r="AM54" s="5">
        <f t="shared" si="27"/>
        <v>-22.79177</v>
      </c>
      <c r="AN54" s="5">
        <f t="shared" ref="AN54:AN59" si="29">F54-F$60</f>
        <v>-46.804299999999998</v>
      </c>
      <c r="AO54" s="5">
        <f t="shared" ref="AO54:AO59" si="30">G54-G$60</f>
        <v>-60.68112</v>
      </c>
      <c r="AP54" s="5">
        <f t="shared" ref="AP54:AP59" si="31">H54-H$60</f>
        <v>-21.664817000000003</v>
      </c>
      <c r="AQ54" s="5">
        <f t="shared" ref="AQ54:AQ59" si="32">I54-I$60</f>
        <v>-33.976793000000001</v>
      </c>
      <c r="AR54" s="5" t="s">
        <v>0</v>
      </c>
      <c r="AS54" s="5">
        <f t="shared" ref="AS54:AS59" si="33">K54-K$60</f>
        <v>-19.710370000000001</v>
      </c>
      <c r="AT54" s="5">
        <f t="shared" ref="AT54:AT59" si="34">L54-L$60</f>
        <v>13.925330000000002</v>
      </c>
      <c r="AU54" s="5">
        <f t="shared" ref="AU54:AU59" si="35">M54-M$60</f>
        <v>-10.740100999999996</v>
      </c>
      <c r="AV54" s="5" t="s">
        <v>0</v>
      </c>
      <c r="AW54" s="5">
        <f t="shared" ref="AW54:AW59" si="36">O54-O$60</f>
        <v>-81.605789999999999</v>
      </c>
      <c r="AX54" s="5">
        <f t="shared" ref="AX54:AX59" si="37">P54-P$60</f>
        <v>-19.526299999999992</v>
      </c>
      <c r="AY54" s="5" t="s">
        <v>0</v>
      </c>
      <c r="AZ54" s="5" t="s">
        <v>0</v>
      </c>
      <c r="BA54" s="5" t="s">
        <v>0</v>
      </c>
      <c r="BB54" s="5">
        <f t="shared" ref="BB54:BB59" si="38">T54-T$60</f>
        <v>-55.824300000000008</v>
      </c>
      <c r="BC54" s="5" t="s">
        <v>0</v>
      </c>
      <c r="BD54" s="5">
        <f t="shared" ref="BD54:BD59" si="39">V54-V$60</f>
        <v>-27.213067999999996</v>
      </c>
      <c r="BE54" s="5" t="e">
        <f t="shared" ref="BE54:BE59" si="40">W54-W$60</f>
        <v>#VALUE!</v>
      </c>
      <c r="BF54" s="5">
        <f t="shared" ref="BF54:BF59" si="41">X54-X$60</f>
        <v>-8.9669099999999986</v>
      </c>
      <c r="BG54" s="5">
        <f t="shared" ref="BG54:BG59" si="42">Y54-Y$60</f>
        <v>-16.70534</v>
      </c>
      <c r="BH54" s="5">
        <f t="shared" ref="BH54:BH59" si="43">Z54-Z$60</f>
        <v>22.518529999999998</v>
      </c>
      <c r="BI54" s="5">
        <f t="shared" ref="BI54:BI59" si="44">AA54-AA$60</f>
        <v>-132.56921999999997</v>
      </c>
      <c r="BJ54" s="5" t="s">
        <v>0</v>
      </c>
      <c r="BK54" s="5">
        <f t="shared" ref="BK54:BK59" si="45">AC54-AC$60</f>
        <v>-50.001130000000003</v>
      </c>
      <c r="BL54" s="5">
        <f t="shared" ref="BL54:BL59" si="46">AD54-AD$60</f>
        <v>54.623896999999999</v>
      </c>
    </row>
    <row r="55" spans="1:64" s="10" customFormat="1" x14ac:dyDescent="0.25">
      <c r="A55" s="3">
        <v>2006</v>
      </c>
      <c r="B55" s="5">
        <v>63.990789999999997</v>
      </c>
      <c r="C55" s="5">
        <v>77.825999999999993</v>
      </c>
      <c r="D55" s="5">
        <v>45.438540000000003</v>
      </c>
      <c r="E55" s="5">
        <v>131.63952</v>
      </c>
      <c r="F55" s="5">
        <v>62.449240000000003</v>
      </c>
      <c r="G55" s="5">
        <v>67.636060000000001</v>
      </c>
      <c r="H55" s="5">
        <v>51.946556999999999</v>
      </c>
      <c r="I55" s="5">
        <v>37.084029999999998</v>
      </c>
      <c r="J55" s="5" t="s">
        <v>0</v>
      </c>
      <c r="K55" s="5">
        <v>36.977420000000002</v>
      </c>
      <c r="L55" s="5">
        <v>29.893879999999999</v>
      </c>
      <c r="M55" s="5">
        <v>55.165222</v>
      </c>
      <c r="N55" s="5" t="s">
        <v>0</v>
      </c>
      <c r="O55" s="5">
        <v>0</v>
      </c>
      <c r="P55" s="5">
        <v>144.77699999999999</v>
      </c>
      <c r="Q55" s="5" t="s">
        <v>0</v>
      </c>
      <c r="R55" s="5" t="s">
        <v>0</v>
      </c>
      <c r="S55" s="5" t="s">
        <v>0</v>
      </c>
      <c r="T55" s="5">
        <v>97.354799999999997</v>
      </c>
      <c r="U55" s="5" t="s">
        <v>0</v>
      </c>
      <c r="V55" s="5">
        <v>2.9934189999999998</v>
      </c>
      <c r="W55" s="5" t="s">
        <v>0</v>
      </c>
      <c r="X55" s="5">
        <v>116.43673</v>
      </c>
      <c r="Y55" s="5">
        <v>24.592199999999998</v>
      </c>
      <c r="Z55" s="5">
        <v>105.67606000000001</v>
      </c>
      <c r="AA55" s="5">
        <v>73.144199999999998</v>
      </c>
      <c r="AB55" s="5" t="s">
        <v>0</v>
      </c>
      <c r="AC55" s="5">
        <v>46.054319999999997</v>
      </c>
      <c r="AD55" s="5">
        <v>75.694199999999995</v>
      </c>
      <c r="AJ55" s="5">
        <f t="shared" si="28"/>
        <v>-5.8170799999999971</v>
      </c>
      <c r="AK55" s="5">
        <f t="shared" ref="AK55:AK59" si="47">C55-C$60</f>
        <v>21.065869999999997</v>
      </c>
      <c r="AL55" s="5">
        <f t="shared" ref="AL55:AL59" si="48">D55-D$60</f>
        <v>-18.077389999999994</v>
      </c>
      <c r="AM55" s="5">
        <f t="shared" ref="AM55:AM59" si="49">E55-E$60</f>
        <v>0.77291999999999916</v>
      </c>
      <c r="AN55" s="5">
        <f t="shared" si="29"/>
        <v>-33.182879999999997</v>
      </c>
      <c r="AO55" s="5">
        <f t="shared" si="30"/>
        <v>-9.7556799999999981</v>
      </c>
      <c r="AP55" s="5">
        <f t="shared" si="31"/>
        <v>12.641366999999995</v>
      </c>
      <c r="AQ55" s="5">
        <f t="shared" si="32"/>
        <v>-3.3262</v>
      </c>
      <c r="AR55" s="5" t="s">
        <v>0</v>
      </c>
      <c r="AS55" s="5">
        <f t="shared" si="33"/>
        <v>-11.28396</v>
      </c>
      <c r="AT55" s="5">
        <f t="shared" si="34"/>
        <v>-20.354409999999998</v>
      </c>
      <c r="AU55" s="5">
        <f t="shared" si="35"/>
        <v>-9.7511779999999959</v>
      </c>
      <c r="AV55" s="5" t="s">
        <v>0</v>
      </c>
      <c r="AW55" s="5">
        <f t="shared" si="36"/>
        <v>-81.605789999999999</v>
      </c>
      <c r="AX55" s="5">
        <f t="shared" si="37"/>
        <v>-18.880200000000002</v>
      </c>
      <c r="AY55" s="5" t="s">
        <v>0</v>
      </c>
      <c r="AZ55" s="5" t="s">
        <v>0</v>
      </c>
      <c r="BA55" s="5" t="s">
        <v>0</v>
      </c>
      <c r="BB55" s="5">
        <f t="shared" si="38"/>
        <v>-43.904700000000005</v>
      </c>
      <c r="BC55" s="5" t="s">
        <v>0</v>
      </c>
      <c r="BD55" s="5">
        <f t="shared" si="39"/>
        <v>-46.918730999999994</v>
      </c>
      <c r="BE55" s="5" t="e">
        <f t="shared" si="40"/>
        <v>#VALUE!</v>
      </c>
      <c r="BF55" s="5">
        <f t="shared" si="41"/>
        <v>15.255529999999993</v>
      </c>
      <c r="BG55" s="5">
        <f t="shared" si="42"/>
        <v>7.8868599999999986</v>
      </c>
      <c r="BH55" s="5">
        <f t="shared" si="43"/>
        <v>-2.9282399999999882</v>
      </c>
      <c r="BI55" s="5">
        <f t="shared" si="44"/>
        <v>-93.660199999999989</v>
      </c>
      <c r="BJ55" s="5" t="s">
        <v>0</v>
      </c>
      <c r="BK55" s="5">
        <f t="shared" si="45"/>
        <v>-39.249010000000006</v>
      </c>
      <c r="BL55" s="5">
        <f t="shared" si="46"/>
        <v>-58.411400000000015</v>
      </c>
    </row>
    <row r="56" spans="1:64" s="10" customFormat="1" x14ac:dyDescent="0.25">
      <c r="A56" s="3">
        <v>2007</v>
      </c>
      <c r="B56" s="5">
        <v>64.219200000000001</v>
      </c>
      <c r="C56" s="5">
        <v>46.002000000000002</v>
      </c>
      <c r="D56" s="5">
        <v>62.638199999999998</v>
      </c>
      <c r="E56" s="5">
        <v>189.61799999999999</v>
      </c>
      <c r="F56" s="5">
        <v>56.06803</v>
      </c>
      <c r="G56" s="5">
        <v>0</v>
      </c>
      <c r="H56" s="5">
        <v>62.042670999999999</v>
      </c>
      <c r="I56" s="5">
        <v>28.247823</v>
      </c>
      <c r="J56" s="5" t="s">
        <v>0</v>
      </c>
      <c r="K56" s="5">
        <v>20.124600000000001</v>
      </c>
      <c r="L56" s="5">
        <v>0</v>
      </c>
      <c r="M56" s="5">
        <v>3.317383</v>
      </c>
      <c r="N56" s="5" t="s">
        <v>0</v>
      </c>
      <c r="O56" s="5">
        <v>0</v>
      </c>
      <c r="P56" s="5">
        <v>142.30019999999999</v>
      </c>
      <c r="Q56" s="5" t="s">
        <v>0</v>
      </c>
      <c r="R56" s="5" t="s">
        <v>0</v>
      </c>
      <c r="S56" s="5" t="s">
        <v>0</v>
      </c>
      <c r="T56" s="5">
        <v>126.738</v>
      </c>
      <c r="U56" s="5" t="s">
        <v>0</v>
      </c>
      <c r="V56" s="5">
        <v>0</v>
      </c>
      <c r="W56" s="5" t="s">
        <v>0</v>
      </c>
      <c r="X56" s="5">
        <v>88.068100000000001</v>
      </c>
      <c r="Y56" s="5">
        <v>0</v>
      </c>
      <c r="Z56" s="5">
        <v>102.81688</v>
      </c>
      <c r="AA56" s="5">
        <v>54.916550000000001</v>
      </c>
      <c r="AB56" s="5" t="s">
        <v>0</v>
      </c>
      <c r="AC56" s="5">
        <v>72.559560000000005</v>
      </c>
      <c r="AD56" s="5">
        <v>323.07176800000002</v>
      </c>
      <c r="AJ56" s="5">
        <f t="shared" si="28"/>
        <v>-5.5886699999999934</v>
      </c>
      <c r="AK56" s="5">
        <f t="shared" si="47"/>
        <v>-10.758129999999994</v>
      </c>
      <c r="AL56" s="5">
        <f t="shared" si="48"/>
        <v>-0.87772999999999968</v>
      </c>
      <c r="AM56" s="5">
        <f t="shared" si="49"/>
        <v>58.75139999999999</v>
      </c>
      <c r="AN56" s="5">
        <f t="shared" si="29"/>
        <v>-39.56409</v>
      </c>
      <c r="AO56" s="5">
        <f t="shared" si="30"/>
        <v>-77.391739999999999</v>
      </c>
      <c r="AP56" s="5">
        <f t="shared" si="31"/>
        <v>22.737480999999995</v>
      </c>
      <c r="AQ56" s="5">
        <f t="shared" si="32"/>
        <v>-12.162406999999998</v>
      </c>
      <c r="AR56" s="5" t="s">
        <v>0</v>
      </c>
      <c r="AS56" s="5">
        <f t="shared" si="33"/>
        <v>-28.136780000000002</v>
      </c>
      <c r="AT56" s="5">
        <f t="shared" si="34"/>
        <v>-50.248289999999997</v>
      </c>
      <c r="AU56" s="5">
        <f t="shared" si="35"/>
        <v>-61.599016999999996</v>
      </c>
      <c r="AV56" s="5" t="s">
        <v>0</v>
      </c>
      <c r="AW56" s="5">
        <f t="shared" si="36"/>
        <v>-81.605789999999999</v>
      </c>
      <c r="AX56" s="5">
        <f t="shared" si="37"/>
        <v>-21.356999999999999</v>
      </c>
      <c r="AY56" s="5" t="s">
        <v>0</v>
      </c>
      <c r="AZ56" s="5" t="s">
        <v>0</v>
      </c>
      <c r="BA56" s="5" t="s">
        <v>0</v>
      </c>
      <c r="BB56" s="5">
        <f t="shared" si="38"/>
        <v>-14.521500000000003</v>
      </c>
      <c r="BC56" s="5" t="s">
        <v>0</v>
      </c>
      <c r="BD56" s="5">
        <f t="shared" si="39"/>
        <v>-49.912149999999997</v>
      </c>
      <c r="BE56" s="5" t="e">
        <f t="shared" si="40"/>
        <v>#VALUE!</v>
      </c>
      <c r="BF56" s="5">
        <f t="shared" si="41"/>
        <v>-13.113100000000003</v>
      </c>
      <c r="BG56" s="5">
        <f t="shared" si="42"/>
        <v>-16.70534</v>
      </c>
      <c r="BH56" s="5">
        <f t="shared" si="43"/>
        <v>-5.7874199999999973</v>
      </c>
      <c r="BI56" s="5">
        <f t="shared" si="44"/>
        <v>-111.88784999999999</v>
      </c>
      <c r="BJ56" s="5" t="s">
        <v>0</v>
      </c>
      <c r="BK56" s="5">
        <f t="shared" si="45"/>
        <v>-12.743769999999998</v>
      </c>
      <c r="BL56" s="5">
        <f t="shared" si="46"/>
        <v>188.96616800000001</v>
      </c>
    </row>
    <row r="57" spans="1:64" s="10" customFormat="1" x14ac:dyDescent="0.25">
      <c r="A57" s="3">
        <v>2008</v>
      </c>
      <c r="B57" s="5">
        <v>88.822469999999996</v>
      </c>
      <c r="C57" s="5">
        <v>53.55</v>
      </c>
      <c r="D57" s="5">
        <v>97.175129999999996</v>
      </c>
      <c r="E57" s="5">
        <v>192.41776999999999</v>
      </c>
      <c r="F57" s="5">
        <v>115.09417000000001</v>
      </c>
      <c r="G57" s="5">
        <v>104.85082</v>
      </c>
      <c r="H57" s="5">
        <v>103.97245100000001</v>
      </c>
      <c r="I57" s="5">
        <v>88.260396999999998</v>
      </c>
      <c r="J57" s="5" t="s">
        <v>0</v>
      </c>
      <c r="K57" s="5">
        <v>74.896249999999995</v>
      </c>
      <c r="L57" s="5">
        <v>49.648310000000002</v>
      </c>
      <c r="M57" s="5">
        <v>144.30959999999999</v>
      </c>
      <c r="N57" s="5" t="s">
        <v>0</v>
      </c>
      <c r="O57" s="5">
        <v>278.37265000000002</v>
      </c>
      <c r="P57" s="5">
        <v>177.4605</v>
      </c>
      <c r="Q57" s="5" t="s">
        <v>0</v>
      </c>
      <c r="R57" s="5" t="s">
        <v>0</v>
      </c>
      <c r="S57" s="5" t="s">
        <v>0</v>
      </c>
      <c r="T57" s="5">
        <v>195.85319999999999</v>
      </c>
      <c r="U57" s="5" t="s">
        <v>0</v>
      </c>
      <c r="V57" s="5">
        <v>131.78399999999999</v>
      </c>
      <c r="W57" s="5" t="s">
        <v>0</v>
      </c>
      <c r="X57" s="5">
        <v>134.40352999999999</v>
      </c>
      <c r="Y57" s="5">
        <v>31.118345000000001</v>
      </c>
      <c r="Z57" s="5">
        <v>125.2615</v>
      </c>
      <c r="AA57" s="5">
        <v>223.5223</v>
      </c>
      <c r="AB57" s="5" t="s">
        <v>0</v>
      </c>
      <c r="AC57" s="5">
        <v>134.90520000000001</v>
      </c>
      <c r="AD57" s="5">
        <v>236.03819999999999</v>
      </c>
      <c r="AJ57" s="5">
        <f t="shared" si="28"/>
        <v>19.014600000000002</v>
      </c>
      <c r="AK57" s="5">
        <f t="shared" si="47"/>
        <v>-3.2101299999999995</v>
      </c>
      <c r="AL57" s="5">
        <f t="shared" si="48"/>
        <v>33.659199999999998</v>
      </c>
      <c r="AM57" s="5">
        <f t="shared" si="49"/>
        <v>61.551169999999985</v>
      </c>
      <c r="AN57" s="5">
        <f t="shared" si="29"/>
        <v>19.462050000000005</v>
      </c>
      <c r="AO57" s="5">
        <f t="shared" si="30"/>
        <v>27.45908</v>
      </c>
      <c r="AP57" s="5">
        <f t="shared" si="31"/>
        <v>64.667260999999996</v>
      </c>
      <c r="AQ57" s="5">
        <f t="shared" si="32"/>
        <v>47.850166999999999</v>
      </c>
      <c r="AR57" s="5" t="s">
        <v>0</v>
      </c>
      <c r="AS57" s="5">
        <f t="shared" si="33"/>
        <v>26.634869999999992</v>
      </c>
      <c r="AT57" s="5">
        <f t="shared" si="34"/>
        <v>-0.59997999999999507</v>
      </c>
      <c r="AU57" s="5">
        <f t="shared" si="35"/>
        <v>79.393199999999993</v>
      </c>
      <c r="AV57" s="5" t="s">
        <v>0</v>
      </c>
      <c r="AW57" s="5">
        <f t="shared" si="36"/>
        <v>196.76686000000001</v>
      </c>
      <c r="AX57" s="5">
        <f t="shared" si="37"/>
        <v>13.803300000000007</v>
      </c>
      <c r="AY57" s="5" t="s">
        <v>0</v>
      </c>
      <c r="AZ57" s="5" t="s">
        <v>0</v>
      </c>
      <c r="BA57" s="5" t="s">
        <v>0</v>
      </c>
      <c r="BB57" s="5">
        <f t="shared" si="38"/>
        <v>54.593699999999984</v>
      </c>
      <c r="BC57" s="5" t="s">
        <v>0</v>
      </c>
      <c r="BD57" s="5">
        <f t="shared" si="39"/>
        <v>81.871849999999995</v>
      </c>
      <c r="BE57" s="5" t="e">
        <f t="shared" si="40"/>
        <v>#VALUE!</v>
      </c>
      <c r="BF57" s="5">
        <f t="shared" si="41"/>
        <v>33.222329999999985</v>
      </c>
      <c r="BG57" s="5">
        <f t="shared" si="42"/>
        <v>14.413005000000002</v>
      </c>
      <c r="BH57" s="5">
        <f t="shared" si="43"/>
        <v>16.657200000000003</v>
      </c>
      <c r="BI57" s="5">
        <f t="shared" si="44"/>
        <v>56.717900000000014</v>
      </c>
      <c r="BJ57" s="5" t="s">
        <v>0</v>
      </c>
      <c r="BK57" s="5">
        <f t="shared" si="45"/>
        <v>49.601870000000005</v>
      </c>
      <c r="BL57" s="5">
        <f t="shared" si="46"/>
        <v>101.93259999999998</v>
      </c>
    </row>
    <row r="58" spans="1:64" s="10" customFormat="1" x14ac:dyDescent="0.25">
      <c r="A58" s="3">
        <v>2009</v>
      </c>
      <c r="B58" s="5">
        <v>74.26934</v>
      </c>
      <c r="C58" s="5">
        <v>68.135999999999996</v>
      </c>
      <c r="D58" s="5">
        <v>36.7699</v>
      </c>
      <c r="E58" s="5">
        <v>128.60645</v>
      </c>
      <c r="F58" s="5">
        <v>101.47275</v>
      </c>
      <c r="G58" s="5">
        <v>73.903809999999993</v>
      </c>
      <c r="H58" s="5">
        <v>29.384833</v>
      </c>
      <c r="I58" s="5">
        <v>69.391413</v>
      </c>
      <c r="J58" s="5" t="s">
        <v>0</v>
      </c>
      <c r="K58" s="5">
        <v>49.181179999999998</v>
      </c>
      <c r="L58" s="5">
        <v>77.827420000000004</v>
      </c>
      <c r="M58" s="5">
        <v>104.328841</v>
      </c>
      <c r="N58" s="5" t="s">
        <v>0</v>
      </c>
      <c r="O58" s="5">
        <v>143.167427</v>
      </c>
      <c r="P58" s="5">
        <v>162.54560000000001</v>
      </c>
      <c r="Q58" s="5" t="s">
        <v>0</v>
      </c>
      <c r="R58" s="5" t="s">
        <v>0</v>
      </c>
      <c r="S58" s="5" t="s">
        <v>0</v>
      </c>
      <c r="T58" s="5">
        <v>153.2568</v>
      </c>
      <c r="U58" s="5" t="s">
        <v>0</v>
      </c>
      <c r="V58" s="5">
        <v>81.253050999999999</v>
      </c>
      <c r="W58" s="5" t="s">
        <v>0</v>
      </c>
      <c r="X58" s="5">
        <v>106.47134</v>
      </c>
      <c r="Y58" s="5">
        <v>5.3976550000000003</v>
      </c>
      <c r="Z58" s="5">
        <v>119.2572</v>
      </c>
      <c r="AA58" s="5">
        <v>184.61328</v>
      </c>
      <c r="AB58" s="5" t="s">
        <v>0</v>
      </c>
      <c r="AC58" s="5">
        <v>96.480950000000007</v>
      </c>
      <c r="AD58" s="5">
        <v>6.3562539999999998</v>
      </c>
      <c r="AJ58" s="5">
        <f t="shared" si="28"/>
        <v>4.4614700000000056</v>
      </c>
      <c r="AK58" s="5">
        <f t="shared" si="47"/>
        <v>11.375869999999999</v>
      </c>
      <c r="AL58" s="5">
        <f t="shared" si="48"/>
        <v>-26.746029999999998</v>
      </c>
      <c r="AM58" s="5">
        <f t="shared" si="49"/>
        <v>-2.2601500000000101</v>
      </c>
      <c r="AN58" s="5">
        <f t="shared" si="29"/>
        <v>5.8406300000000044</v>
      </c>
      <c r="AO58" s="5">
        <f t="shared" si="30"/>
        <v>-3.4879300000000057</v>
      </c>
      <c r="AP58" s="5">
        <f t="shared" si="31"/>
        <v>-9.9203570000000028</v>
      </c>
      <c r="AQ58" s="5">
        <f t="shared" si="32"/>
        <v>28.981183000000001</v>
      </c>
      <c r="AR58" s="5" t="s">
        <v>0</v>
      </c>
      <c r="AS58" s="5">
        <f t="shared" si="33"/>
        <v>0.91979999999999507</v>
      </c>
      <c r="AT58" s="5">
        <f t="shared" si="34"/>
        <v>27.579130000000006</v>
      </c>
      <c r="AU58" s="5">
        <f t="shared" si="35"/>
        <v>39.412441000000001</v>
      </c>
      <c r="AV58" s="5" t="s">
        <v>0</v>
      </c>
      <c r="AW58" s="5">
        <f t="shared" si="36"/>
        <v>61.561637000000005</v>
      </c>
      <c r="AX58" s="5">
        <f t="shared" si="37"/>
        <v>-1.1115999999999815</v>
      </c>
      <c r="AY58" s="5" t="s">
        <v>0</v>
      </c>
      <c r="AZ58" s="5" t="s">
        <v>0</v>
      </c>
      <c r="BA58" s="5" t="s">
        <v>0</v>
      </c>
      <c r="BB58" s="5">
        <f t="shared" si="38"/>
        <v>11.997299999999996</v>
      </c>
      <c r="BC58" s="5" t="s">
        <v>0</v>
      </c>
      <c r="BD58" s="5">
        <f t="shared" si="39"/>
        <v>31.340901000000002</v>
      </c>
      <c r="BE58" s="5" t="e">
        <f t="shared" si="40"/>
        <v>#VALUE!</v>
      </c>
      <c r="BF58" s="5">
        <f t="shared" si="41"/>
        <v>5.2901399999999938</v>
      </c>
      <c r="BG58" s="5">
        <f t="shared" si="42"/>
        <v>-11.307684999999999</v>
      </c>
      <c r="BH58" s="5">
        <f t="shared" si="43"/>
        <v>10.652900000000002</v>
      </c>
      <c r="BI58" s="5">
        <f t="shared" si="44"/>
        <v>17.808880000000016</v>
      </c>
      <c r="BJ58" s="5" t="s">
        <v>0</v>
      </c>
      <c r="BK58" s="5">
        <f t="shared" si="45"/>
        <v>11.177620000000005</v>
      </c>
      <c r="BL58" s="5">
        <f t="shared" si="46"/>
        <v>-127.749346</v>
      </c>
    </row>
    <row r="59" spans="1:64" s="10" customFormat="1" x14ac:dyDescent="0.25">
      <c r="A59" s="3">
        <v>2010</v>
      </c>
      <c r="B59" s="5">
        <v>48.067189999999997</v>
      </c>
      <c r="C59" s="5">
        <v>7.0380000000000003</v>
      </c>
      <c r="D59" s="5">
        <v>0</v>
      </c>
      <c r="E59" s="5">
        <v>149.13806</v>
      </c>
      <c r="F59" s="5">
        <v>62.449240000000003</v>
      </c>
      <c r="G59" s="5">
        <v>0</v>
      </c>
      <c r="H59" s="5">
        <v>20.215913</v>
      </c>
      <c r="I59" s="5">
        <v>0</v>
      </c>
      <c r="J59" s="5" t="s">
        <v>0</v>
      </c>
      <c r="K59" s="5">
        <v>0</v>
      </c>
      <c r="L59" s="5">
        <v>42.530900000000003</v>
      </c>
      <c r="M59" s="5">
        <v>76.073887999999997</v>
      </c>
      <c r="N59" s="5" t="s">
        <v>0</v>
      </c>
      <c r="O59" s="5">
        <v>0</v>
      </c>
      <c r="P59" s="5">
        <v>143.6463</v>
      </c>
      <c r="Q59" s="5" t="s">
        <v>0</v>
      </c>
      <c r="R59" s="5" t="s">
        <v>0</v>
      </c>
      <c r="S59" s="5" t="s">
        <v>0</v>
      </c>
      <c r="T59" s="5">
        <v>144.8484</v>
      </c>
      <c r="U59" s="5" t="s">
        <v>0</v>
      </c>
      <c r="V59" s="5">
        <v>96.736070999999995</v>
      </c>
      <c r="W59" s="5" t="s">
        <v>0</v>
      </c>
      <c r="X59" s="5">
        <v>70.901439999999994</v>
      </c>
      <c r="Y59" s="5">
        <v>0</v>
      </c>
      <c r="Z59" s="5">
        <v>91.808999999999997</v>
      </c>
      <c r="AA59" s="5">
        <v>73.144199999999998</v>
      </c>
      <c r="AB59" s="5" t="s">
        <v>0</v>
      </c>
      <c r="AC59" s="5">
        <v>88.896119999999996</v>
      </c>
      <c r="AD59" s="5">
        <v>0</v>
      </c>
      <c r="AJ59" s="5">
        <f t="shared" si="28"/>
        <v>-21.740679999999998</v>
      </c>
      <c r="AK59" s="5">
        <f t="shared" si="47"/>
        <v>-49.722129999999993</v>
      </c>
      <c r="AL59" s="5">
        <f t="shared" si="48"/>
        <v>-63.515929999999997</v>
      </c>
      <c r="AM59" s="5">
        <f t="shared" si="49"/>
        <v>18.27145999999999</v>
      </c>
      <c r="AN59" s="5">
        <f t="shared" si="29"/>
        <v>-33.182879999999997</v>
      </c>
      <c r="AO59" s="5">
        <f t="shared" si="30"/>
        <v>-77.391739999999999</v>
      </c>
      <c r="AP59" s="5">
        <f t="shared" si="31"/>
        <v>-19.089277000000003</v>
      </c>
      <c r="AQ59" s="5">
        <f t="shared" si="32"/>
        <v>-40.410229999999999</v>
      </c>
      <c r="AR59" s="5" t="s">
        <v>0</v>
      </c>
      <c r="AS59" s="5">
        <f t="shared" si="33"/>
        <v>-48.261380000000003</v>
      </c>
      <c r="AT59" s="5">
        <f t="shared" si="34"/>
        <v>-7.7173899999999946</v>
      </c>
      <c r="AU59" s="5">
        <f t="shared" si="35"/>
        <v>11.157488000000001</v>
      </c>
      <c r="AV59" s="5" t="s">
        <v>0</v>
      </c>
      <c r="AW59" s="5">
        <f t="shared" si="36"/>
        <v>-81.605789999999999</v>
      </c>
      <c r="AX59" s="5">
        <f t="shared" si="37"/>
        <v>-20.010899999999992</v>
      </c>
      <c r="AY59" s="5" t="s">
        <v>0</v>
      </c>
      <c r="AZ59" s="5" t="s">
        <v>0</v>
      </c>
      <c r="BA59" s="5" t="s">
        <v>0</v>
      </c>
      <c r="BB59" s="5">
        <f t="shared" si="38"/>
        <v>3.5888999999999953</v>
      </c>
      <c r="BC59" s="5" t="s">
        <v>0</v>
      </c>
      <c r="BD59" s="5">
        <f t="shared" si="39"/>
        <v>46.823920999999999</v>
      </c>
      <c r="BE59" s="5" t="e">
        <f t="shared" si="40"/>
        <v>#VALUE!</v>
      </c>
      <c r="BF59" s="5">
        <f t="shared" si="41"/>
        <v>-30.27976000000001</v>
      </c>
      <c r="BG59" s="5">
        <f t="shared" si="42"/>
        <v>-16.70534</v>
      </c>
      <c r="BH59" s="5">
        <f t="shared" si="43"/>
        <v>-16.795299999999997</v>
      </c>
      <c r="BI59" s="5">
        <f t="shared" si="44"/>
        <v>-93.660199999999989</v>
      </c>
      <c r="BJ59" s="5" t="s">
        <v>0</v>
      </c>
      <c r="BK59" s="5">
        <f t="shared" si="45"/>
        <v>3.5927899999999937</v>
      </c>
      <c r="BL59" s="5">
        <f t="shared" si="46"/>
        <v>-134.10560000000001</v>
      </c>
    </row>
    <row r="60" spans="1:64" s="10" customFormat="1" x14ac:dyDescent="0.25">
      <c r="A60" s="3" t="s">
        <v>15</v>
      </c>
      <c r="B60" s="5">
        <v>69.807869999999994</v>
      </c>
      <c r="C60" s="5">
        <v>56.760129999999997</v>
      </c>
      <c r="D60" s="5">
        <v>63.515929999999997</v>
      </c>
      <c r="E60" s="5">
        <v>130.86660000000001</v>
      </c>
      <c r="F60" s="5">
        <v>95.63212</v>
      </c>
      <c r="G60" s="5">
        <v>77.391739999999999</v>
      </c>
      <c r="H60" s="5">
        <v>39.305190000000003</v>
      </c>
      <c r="I60" s="5">
        <v>40.410229999999999</v>
      </c>
      <c r="J60" s="5" t="s">
        <v>0</v>
      </c>
      <c r="K60" s="5">
        <v>48.261380000000003</v>
      </c>
      <c r="L60" s="5">
        <v>50.248289999999997</v>
      </c>
      <c r="M60" s="5">
        <v>64.916399999999996</v>
      </c>
      <c r="N60" s="5" t="s">
        <v>0</v>
      </c>
      <c r="O60" s="5">
        <v>81.605789999999999</v>
      </c>
      <c r="P60" s="5">
        <v>163.65719999999999</v>
      </c>
      <c r="Q60" s="5" t="s">
        <v>0</v>
      </c>
      <c r="R60" s="5" t="s">
        <v>0</v>
      </c>
      <c r="S60" s="5" t="s">
        <v>0</v>
      </c>
      <c r="T60" s="5">
        <v>141.2595</v>
      </c>
      <c r="U60" s="5" t="s">
        <v>0</v>
      </c>
      <c r="V60" s="5">
        <v>49.912149999999997</v>
      </c>
      <c r="W60" s="5" t="s">
        <v>0</v>
      </c>
      <c r="X60" s="5">
        <v>101.1812</v>
      </c>
      <c r="Y60" s="5">
        <v>16.70534</v>
      </c>
      <c r="Z60" s="5">
        <v>108.60429999999999</v>
      </c>
      <c r="AA60" s="5">
        <v>166.80439999999999</v>
      </c>
      <c r="AB60" s="5" t="s">
        <v>0</v>
      </c>
      <c r="AC60" s="5">
        <v>85.303330000000003</v>
      </c>
      <c r="AD60" s="5">
        <v>134.10560000000001</v>
      </c>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row>
    <row r="61" spans="1:64" s="10" customFormat="1" x14ac:dyDescent="0.25">
      <c r="A61" s="3"/>
    </row>
    <row r="62" spans="1:64" s="10" customFormat="1" x14ac:dyDescent="0.25">
      <c r="A62" s="3"/>
    </row>
    <row r="63" spans="1:64" s="10" customFormat="1" x14ac:dyDescent="0.25">
      <c r="A63" s="3"/>
    </row>
    <row r="64" spans="1:64" s="10" customFormat="1" x14ac:dyDescent="0.25"/>
    <row r="65" spans="1:68" s="10" customFormat="1" x14ac:dyDescent="0.25"/>
    <row r="66" spans="1:68" s="10" customFormat="1" x14ac:dyDescent="0.25"/>
    <row r="67" spans="1:68" s="10" customFormat="1" x14ac:dyDescent="0.25"/>
    <row r="68" spans="1:68" s="10" customFormat="1" x14ac:dyDescent="0.25"/>
    <row r="69" spans="1:68" s="10" customForma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row>
    <row r="70" spans="1:68" s="10" customFormat="1" ht="30" x14ac:dyDescent="0.25">
      <c r="A70" s="2" t="s">
        <v>11</v>
      </c>
      <c r="AE70" s="10" t="s">
        <v>1</v>
      </c>
      <c r="AF70" s="10" t="s">
        <v>9</v>
      </c>
      <c r="AG70" s="10" t="s">
        <v>5</v>
      </c>
      <c r="AJ70" s="2" t="s">
        <v>11</v>
      </c>
      <c r="BN70" s="10" t="s">
        <v>1</v>
      </c>
      <c r="BO70" s="10" t="s">
        <v>9</v>
      </c>
      <c r="BP70" s="10" t="s">
        <v>5</v>
      </c>
    </row>
    <row r="71" spans="1:68" s="10" customFormat="1" x14ac:dyDescent="0.25">
      <c r="A71" s="3">
        <v>0</v>
      </c>
      <c r="B71" s="10">
        <f>COUNTIF(B45:B59,"&gt;0")</f>
        <v>15</v>
      </c>
      <c r="C71" s="10">
        <f t="shared" ref="C71:AD71" si="50">COUNTIF(C45:C59,"&gt;0")</f>
        <v>15</v>
      </c>
      <c r="D71" s="10">
        <f t="shared" si="50"/>
        <v>14</v>
      </c>
      <c r="E71" s="10">
        <f t="shared" si="50"/>
        <v>15</v>
      </c>
      <c r="F71" s="10">
        <f t="shared" si="50"/>
        <v>15</v>
      </c>
      <c r="G71" s="10">
        <f t="shared" si="50"/>
        <v>13</v>
      </c>
      <c r="H71" s="10">
        <f t="shared" si="50"/>
        <v>12</v>
      </c>
      <c r="I71" s="10">
        <f t="shared" si="50"/>
        <v>13</v>
      </c>
      <c r="J71" s="10">
        <f t="shared" si="50"/>
        <v>0</v>
      </c>
      <c r="K71" s="10">
        <f t="shared" si="50"/>
        <v>13</v>
      </c>
      <c r="L71" s="10">
        <f t="shared" si="50"/>
        <v>14</v>
      </c>
      <c r="M71" s="10">
        <f t="shared" si="50"/>
        <v>15</v>
      </c>
      <c r="N71" s="10">
        <f t="shared" si="50"/>
        <v>0</v>
      </c>
      <c r="O71" s="10">
        <f t="shared" si="50"/>
        <v>9</v>
      </c>
      <c r="P71" s="10">
        <f t="shared" si="50"/>
        <v>15</v>
      </c>
      <c r="Q71" s="10">
        <f t="shared" si="50"/>
        <v>0</v>
      </c>
      <c r="R71" s="10">
        <f t="shared" si="50"/>
        <v>0</v>
      </c>
      <c r="S71" s="10">
        <f t="shared" si="50"/>
        <v>0</v>
      </c>
      <c r="T71" s="10">
        <f t="shared" si="50"/>
        <v>15</v>
      </c>
      <c r="U71" s="10">
        <f t="shared" si="50"/>
        <v>0</v>
      </c>
      <c r="V71" s="10">
        <f t="shared" si="50"/>
        <v>14</v>
      </c>
      <c r="W71" s="10">
        <f t="shared" si="50"/>
        <v>0</v>
      </c>
      <c r="X71" s="10">
        <f t="shared" si="50"/>
        <v>15</v>
      </c>
      <c r="Y71" s="10">
        <f t="shared" si="50"/>
        <v>9</v>
      </c>
      <c r="Z71" s="10">
        <f t="shared" si="50"/>
        <v>15</v>
      </c>
      <c r="AA71" s="10">
        <f t="shared" si="50"/>
        <v>15</v>
      </c>
      <c r="AB71" s="10">
        <f t="shared" si="50"/>
        <v>0</v>
      </c>
      <c r="AC71" s="10">
        <f t="shared" si="50"/>
        <v>15</v>
      </c>
      <c r="AD71" s="10">
        <f t="shared" si="50"/>
        <v>13</v>
      </c>
      <c r="AE71" s="5">
        <f>AVERAGE(B71:AD71)</f>
        <v>9.9655172413793096</v>
      </c>
      <c r="AF71" s="5">
        <f>MIN(B71:AE71)</f>
        <v>0</v>
      </c>
      <c r="AG71" s="5">
        <f>MAX(B71:AD71)</f>
        <v>15</v>
      </c>
      <c r="AH71" s="5"/>
      <c r="AI71" s="5"/>
      <c r="AJ71" s="10">
        <f t="shared" ref="AJ71:BL71" si="51">COUNTIF(AJ45:AJ59,"&gt;0")</f>
        <v>6</v>
      </c>
      <c r="AK71" s="10">
        <f t="shared" si="51"/>
        <v>6</v>
      </c>
      <c r="AL71" s="10">
        <f t="shared" si="51"/>
        <v>6</v>
      </c>
      <c r="AM71" s="10">
        <f t="shared" si="51"/>
        <v>7</v>
      </c>
      <c r="AN71" s="10">
        <f t="shared" si="51"/>
        <v>8</v>
      </c>
      <c r="AO71" s="10">
        <f t="shared" si="51"/>
        <v>8</v>
      </c>
      <c r="AP71" s="10">
        <f t="shared" si="51"/>
        <v>7</v>
      </c>
      <c r="AQ71" s="10">
        <f t="shared" si="51"/>
        <v>6</v>
      </c>
      <c r="AR71" s="10">
        <f t="shared" si="51"/>
        <v>0</v>
      </c>
      <c r="AS71" s="10">
        <f t="shared" si="51"/>
        <v>8</v>
      </c>
      <c r="AT71" s="10">
        <f t="shared" si="51"/>
        <v>7</v>
      </c>
      <c r="AU71" s="10">
        <f t="shared" si="51"/>
        <v>8</v>
      </c>
      <c r="AV71" s="10">
        <f t="shared" si="51"/>
        <v>0</v>
      </c>
      <c r="AW71" s="10">
        <f t="shared" si="51"/>
        <v>7</v>
      </c>
      <c r="AX71" s="10">
        <f t="shared" si="51"/>
        <v>7</v>
      </c>
      <c r="AY71" s="10">
        <f t="shared" si="51"/>
        <v>0</v>
      </c>
      <c r="AZ71" s="10">
        <f t="shared" si="51"/>
        <v>0</v>
      </c>
      <c r="BA71" s="10">
        <f t="shared" si="51"/>
        <v>0</v>
      </c>
      <c r="BB71" s="10">
        <f t="shared" si="51"/>
        <v>8</v>
      </c>
      <c r="BC71" s="10">
        <f t="shared" si="51"/>
        <v>0</v>
      </c>
      <c r="BD71" s="10">
        <f t="shared" si="51"/>
        <v>6</v>
      </c>
      <c r="BE71" s="10">
        <f t="shared" si="51"/>
        <v>0</v>
      </c>
      <c r="BF71" s="10">
        <f t="shared" si="51"/>
        <v>9</v>
      </c>
      <c r="BG71" s="10">
        <f t="shared" si="51"/>
        <v>6</v>
      </c>
      <c r="BH71" s="10">
        <f t="shared" si="51"/>
        <v>8</v>
      </c>
      <c r="BI71" s="10">
        <f t="shared" si="51"/>
        <v>8</v>
      </c>
      <c r="BJ71" s="10">
        <f t="shared" si="51"/>
        <v>0</v>
      </c>
      <c r="BK71" s="10">
        <f t="shared" si="51"/>
        <v>8</v>
      </c>
      <c r="BL71" s="10">
        <f t="shared" si="51"/>
        <v>9</v>
      </c>
      <c r="BN71" s="5">
        <f>AVERAGE(AJ71:BM71)</f>
        <v>5.2758620689655169</v>
      </c>
      <c r="BO71" s="5">
        <f>MIN(AJ71:BN71)</f>
        <v>0</v>
      </c>
      <c r="BP71" s="5">
        <f>MAX(AJ71:BM71)</f>
        <v>9</v>
      </c>
    </row>
    <row r="72" spans="1:68" s="10" customFormat="1" x14ac:dyDescent="0.25"/>
    <row r="73" spans="1:68" s="10" customFormat="1" x14ac:dyDescent="0.25"/>
    <row r="74" spans="1:68" s="10" customFormat="1" x14ac:dyDescent="0.25"/>
    <row r="75" spans="1:68" s="10" customFormat="1" x14ac:dyDescent="0.25"/>
    <row r="76" spans="1:68" s="10" customFormat="1" x14ac:dyDescent="0.25"/>
    <row r="80" spans="1:68" s="10" customFormat="1" x14ac:dyDescent="0.25">
      <c r="A80" s="37" t="s">
        <v>33</v>
      </c>
      <c r="B80" s="37"/>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J80" s="37" t="s">
        <v>34</v>
      </c>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row>
    <row r="81" spans="1:66" s="10" customFormat="1" x14ac:dyDescent="0.25">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row>
    <row r="82" spans="1:66" s="10" customFormat="1" x14ac:dyDescent="0.25">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row>
    <row r="83" spans="1:66" s="10" customFormat="1" x14ac:dyDescent="0.25">
      <c r="A83" s="3"/>
      <c r="B83" s="33" t="s">
        <v>6</v>
      </c>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J83" s="33" t="s">
        <v>6</v>
      </c>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row>
    <row r="84" spans="1:66" s="10" customFormat="1" ht="48" customHeight="1" x14ac:dyDescent="0.25">
      <c r="A84" s="3"/>
      <c r="B84" s="11">
        <v>1</v>
      </c>
      <c r="C84" s="11">
        <v>2</v>
      </c>
      <c r="D84" s="11">
        <v>3</v>
      </c>
      <c r="E84" s="11">
        <v>4</v>
      </c>
      <c r="F84" s="11">
        <v>5</v>
      </c>
      <c r="G84" s="11">
        <v>6</v>
      </c>
      <c r="H84" s="11">
        <v>7</v>
      </c>
      <c r="I84" s="11">
        <v>8</v>
      </c>
      <c r="J84" s="11">
        <v>9</v>
      </c>
      <c r="K84" s="11">
        <v>10</v>
      </c>
      <c r="L84" s="11">
        <v>11</v>
      </c>
      <c r="M84" s="11">
        <v>12</v>
      </c>
      <c r="N84" s="11">
        <v>13</v>
      </c>
      <c r="O84" s="11">
        <v>14</v>
      </c>
      <c r="P84" s="11">
        <v>15</v>
      </c>
      <c r="Q84" s="11">
        <v>16</v>
      </c>
      <c r="R84" s="11">
        <v>17</v>
      </c>
      <c r="S84" s="11">
        <v>18</v>
      </c>
      <c r="T84" s="11">
        <v>19</v>
      </c>
      <c r="U84" s="11">
        <v>20</v>
      </c>
      <c r="V84" s="11">
        <v>21</v>
      </c>
      <c r="W84" s="11">
        <v>22</v>
      </c>
      <c r="X84" s="11">
        <v>23</v>
      </c>
      <c r="Y84" s="11">
        <v>24</v>
      </c>
      <c r="Z84" s="11">
        <v>25</v>
      </c>
      <c r="AA84" s="11">
        <v>26</v>
      </c>
      <c r="AB84" s="11">
        <v>27</v>
      </c>
      <c r="AC84" s="11">
        <v>28</v>
      </c>
      <c r="AD84" s="11">
        <v>29</v>
      </c>
      <c r="AJ84" s="11">
        <v>1</v>
      </c>
      <c r="AK84" s="11">
        <v>2</v>
      </c>
      <c r="AL84" s="11">
        <v>3</v>
      </c>
      <c r="AM84" s="11">
        <v>4</v>
      </c>
      <c r="AN84" s="11">
        <v>5</v>
      </c>
      <c r="AO84" s="11">
        <v>6</v>
      </c>
      <c r="AP84" s="11">
        <v>7</v>
      </c>
      <c r="AQ84" s="11">
        <v>8</v>
      </c>
      <c r="AR84" s="11">
        <v>9</v>
      </c>
      <c r="AS84" s="11">
        <v>10</v>
      </c>
      <c r="AT84" s="11">
        <v>11</v>
      </c>
      <c r="AU84" s="11">
        <v>12</v>
      </c>
      <c r="AV84" s="11">
        <v>13</v>
      </c>
      <c r="AW84" s="11">
        <v>14</v>
      </c>
      <c r="AX84" s="11">
        <v>15</v>
      </c>
      <c r="AY84" s="11">
        <v>16</v>
      </c>
      <c r="AZ84" s="11">
        <v>17</v>
      </c>
      <c r="BA84" s="11">
        <v>18</v>
      </c>
      <c r="BB84" s="11">
        <v>19</v>
      </c>
      <c r="BC84" s="11">
        <v>20</v>
      </c>
      <c r="BD84" s="11">
        <v>21</v>
      </c>
      <c r="BE84" s="11">
        <v>22</v>
      </c>
      <c r="BF84" s="11">
        <v>23</v>
      </c>
      <c r="BG84" s="11">
        <v>24</v>
      </c>
      <c r="BH84" s="11">
        <v>25</v>
      </c>
      <c r="BI84" s="11">
        <v>26</v>
      </c>
      <c r="BJ84" s="11">
        <v>27</v>
      </c>
      <c r="BK84" s="11">
        <v>28</v>
      </c>
      <c r="BL84" s="11">
        <v>29</v>
      </c>
    </row>
    <row r="85" spans="1:66" s="10" customFormat="1" x14ac:dyDescent="0.25">
      <c r="A85" s="3">
        <v>1996</v>
      </c>
      <c r="B85" s="5">
        <v>71.214680000000001</v>
      </c>
      <c r="C85" s="5" t="s">
        <v>0</v>
      </c>
      <c r="D85" s="5" t="s">
        <v>0</v>
      </c>
      <c r="E85" s="5" t="s">
        <v>0</v>
      </c>
      <c r="F85" s="5">
        <v>106.5209</v>
      </c>
      <c r="G85" s="5">
        <v>95.045362999999995</v>
      </c>
      <c r="H85" s="5" t="s">
        <v>0</v>
      </c>
      <c r="I85" s="5">
        <v>54.498600000000003</v>
      </c>
      <c r="J85" s="5">
        <v>56.849510000000002</v>
      </c>
      <c r="K85" s="5">
        <v>28.018619999999999</v>
      </c>
      <c r="L85" s="5">
        <v>71.370519999999999</v>
      </c>
      <c r="M85" s="5" t="s">
        <v>0</v>
      </c>
      <c r="N85" s="5" t="s">
        <v>0</v>
      </c>
      <c r="O85" s="5" t="s">
        <v>0</v>
      </c>
      <c r="P85" s="5">
        <v>169.64269999999999</v>
      </c>
      <c r="Q85" s="5" t="s">
        <v>0</v>
      </c>
      <c r="R85" s="5">
        <v>94.557479999999998</v>
      </c>
      <c r="S85" s="5">
        <v>72.506230000000002</v>
      </c>
      <c r="T85" s="5" t="s">
        <v>0</v>
      </c>
      <c r="U85" s="5" t="s">
        <v>0</v>
      </c>
      <c r="V85" s="5">
        <v>34.049860000000002</v>
      </c>
      <c r="W85" s="5" t="s">
        <v>0</v>
      </c>
      <c r="X85" s="5">
        <v>134.8954</v>
      </c>
      <c r="Y85" s="5">
        <v>9.8478910000000006</v>
      </c>
      <c r="Z85" s="5" t="s">
        <v>0</v>
      </c>
      <c r="AA85" s="5" t="s">
        <v>0</v>
      </c>
      <c r="AB85" s="5" t="s">
        <v>0</v>
      </c>
      <c r="AC85" s="5">
        <v>169.288826</v>
      </c>
      <c r="AD85" s="5">
        <v>82.430869999999999</v>
      </c>
      <c r="AJ85" s="5">
        <f>B85-B$100</f>
        <v>0.72101000000000681</v>
      </c>
      <c r="AK85" s="5" t="s">
        <v>0</v>
      </c>
      <c r="AL85" s="5" t="s">
        <v>0</v>
      </c>
      <c r="AM85" s="5" t="s">
        <v>0</v>
      </c>
      <c r="AN85" s="5">
        <f t="shared" ref="AN85:BL93" si="52">F85-F$100</f>
        <v>1.3746000000000009</v>
      </c>
      <c r="AO85" s="5">
        <f t="shared" si="52"/>
        <v>33.872202999999992</v>
      </c>
      <c r="AP85" s="5" t="e">
        <f t="shared" si="52"/>
        <v>#VALUE!</v>
      </c>
      <c r="AQ85" s="5">
        <f t="shared" si="52"/>
        <v>4.5750600000000006</v>
      </c>
      <c r="AR85" s="5">
        <f t="shared" si="52"/>
        <v>2.9929800000000029</v>
      </c>
      <c r="AS85" s="5">
        <f t="shared" si="52"/>
        <v>1.32376</v>
      </c>
      <c r="AT85" s="5">
        <f t="shared" si="52"/>
        <v>15.94914</v>
      </c>
      <c r="AU85" s="5" t="s">
        <v>0</v>
      </c>
      <c r="AV85" s="5" t="s">
        <v>0</v>
      </c>
      <c r="AW85" s="5" t="s">
        <v>0</v>
      </c>
      <c r="AX85" s="5">
        <f t="shared" si="52"/>
        <v>0.81940000000000168</v>
      </c>
      <c r="AY85" s="5" t="s">
        <v>0</v>
      </c>
      <c r="AZ85" s="5">
        <f t="shared" si="52"/>
        <v>35.594449999999995</v>
      </c>
      <c r="BA85" s="5">
        <f t="shared" si="52"/>
        <v>9.9989300000000014</v>
      </c>
      <c r="BB85" s="5" t="s">
        <v>0</v>
      </c>
      <c r="BC85" s="5" t="s">
        <v>0</v>
      </c>
      <c r="BD85" s="5">
        <f t="shared" si="52"/>
        <v>18.355130000000003</v>
      </c>
      <c r="BE85" s="5" t="s">
        <v>0</v>
      </c>
      <c r="BF85" s="5">
        <f t="shared" si="52"/>
        <v>31.3399</v>
      </c>
      <c r="BG85" s="5">
        <f t="shared" si="52"/>
        <v>2.0707570000000004</v>
      </c>
      <c r="BH85" s="5" t="s">
        <v>0</v>
      </c>
      <c r="BI85" s="5" t="s">
        <v>0</v>
      </c>
      <c r="BJ85" s="5" t="s">
        <v>0</v>
      </c>
      <c r="BK85" s="5">
        <f t="shared" si="52"/>
        <v>59.307426000000007</v>
      </c>
      <c r="BL85" s="5">
        <f t="shared" si="52"/>
        <v>14.64161</v>
      </c>
    </row>
    <row r="86" spans="1:66" s="10" customFormat="1" x14ac:dyDescent="0.25">
      <c r="A86" s="3">
        <v>1997</v>
      </c>
      <c r="B86" s="5">
        <v>71.104200000000006</v>
      </c>
      <c r="C86" s="5" t="s">
        <v>0</v>
      </c>
      <c r="D86" s="5" t="s">
        <v>0</v>
      </c>
      <c r="E86" s="5" t="s">
        <v>0</v>
      </c>
      <c r="F86" s="5">
        <v>74.051069999999996</v>
      </c>
      <c r="G86" s="5">
        <v>64.114941999999999</v>
      </c>
      <c r="H86" s="5" t="s">
        <v>0</v>
      </c>
      <c r="I86" s="5">
        <v>38.957369999999997</v>
      </c>
      <c r="J86" s="5">
        <v>53.601649999999999</v>
      </c>
      <c r="K86" s="5">
        <v>25.634650000000001</v>
      </c>
      <c r="L86" s="5">
        <v>41.312809999999999</v>
      </c>
      <c r="M86" s="5" t="s">
        <v>0</v>
      </c>
      <c r="N86" s="5" t="s">
        <v>0</v>
      </c>
      <c r="O86" s="5" t="s">
        <v>0</v>
      </c>
      <c r="P86" s="5">
        <v>165.8554</v>
      </c>
      <c r="Q86" s="5" t="s">
        <v>0</v>
      </c>
      <c r="R86" s="5">
        <v>32.046849999999999</v>
      </c>
      <c r="S86" s="5">
        <v>56.637439999999998</v>
      </c>
      <c r="T86" s="5" t="s">
        <v>0</v>
      </c>
      <c r="U86" s="5" t="s">
        <v>0</v>
      </c>
      <c r="V86" s="5">
        <v>16.709983000000001</v>
      </c>
      <c r="W86" s="5" t="s">
        <v>0</v>
      </c>
      <c r="X86" s="5">
        <v>73.24221</v>
      </c>
      <c r="Y86" s="5">
        <v>6.9416190000000002</v>
      </c>
      <c r="Z86" s="5" t="s">
        <v>0</v>
      </c>
      <c r="AA86" s="5" t="s">
        <v>0</v>
      </c>
      <c r="AB86" s="5" t="s">
        <v>0</v>
      </c>
      <c r="AC86" s="5">
        <v>79.954597000000007</v>
      </c>
      <c r="AD86" s="5">
        <v>62.485039999999998</v>
      </c>
      <c r="AJ86" s="5">
        <f t="shared" ref="AJ86:AJ99" si="53">B86-B$100</f>
        <v>0.61053000000001134</v>
      </c>
      <c r="AK86" s="5" t="s">
        <v>0</v>
      </c>
      <c r="AL86" s="5" t="s">
        <v>0</v>
      </c>
      <c r="AM86" s="5" t="s">
        <v>0</v>
      </c>
      <c r="AN86" s="5">
        <f t="shared" si="52"/>
        <v>-31.095230000000001</v>
      </c>
      <c r="AO86" s="5">
        <f t="shared" si="52"/>
        <v>2.9417819999999963</v>
      </c>
      <c r="AP86" s="5" t="e">
        <f t="shared" si="52"/>
        <v>#VALUE!</v>
      </c>
      <c r="AQ86" s="5">
        <f t="shared" si="52"/>
        <v>-10.966170000000005</v>
      </c>
      <c r="AR86" s="5">
        <f t="shared" si="52"/>
        <v>-0.25488</v>
      </c>
      <c r="AS86" s="5">
        <f t="shared" si="52"/>
        <v>-1.0602099999999979</v>
      </c>
      <c r="AT86" s="5">
        <f t="shared" si="52"/>
        <v>-14.10857</v>
      </c>
      <c r="AU86" s="5" t="s">
        <v>0</v>
      </c>
      <c r="AV86" s="5" t="s">
        <v>0</v>
      </c>
      <c r="AW86" s="5" t="s">
        <v>0</v>
      </c>
      <c r="AX86" s="5">
        <f t="shared" si="52"/>
        <v>-2.967899999999986</v>
      </c>
      <c r="AY86" s="5" t="s">
        <v>0</v>
      </c>
      <c r="AZ86" s="5">
        <f t="shared" si="52"/>
        <v>-26.916180000000004</v>
      </c>
      <c r="BA86" s="5">
        <f t="shared" si="52"/>
        <v>-5.8698600000000027</v>
      </c>
      <c r="BB86" s="5" t="s">
        <v>0</v>
      </c>
      <c r="BC86" s="5" t="s">
        <v>0</v>
      </c>
      <c r="BD86" s="5">
        <f t="shared" si="52"/>
        <v>1.0152530000000013</v>
      </c>
      <c r="BE86" s="5" t="s">
        <v>0</v>
      </c>
      <c r="BF86" s="5">
        <f t="shared" si="52"/>
        <v>-30.313289999999995</v>
      </c>
      <c r="BG86" s="5">
        <f t="shared" si="52"/>
        <v>-0.83551500000000001</v>
      </c>
      <c r="BH86" s="5" t="s">
        <v>0</v>
      </c>
      <c r="BI86" s="5" t="s">
        <v>0</v>
      </c>
      <c r="BJ86" s="5" t="s">
        <v>0</v>
      </c>
      <c r="BK86" s="5">
        <f t="shared" si="52"/>
        <v>-30.026802999999987</v>
      </c>
      <c r="BL86" s="5">
        <f t="shared" si="52"/>
        <v>-5.3042200000000008</v>
      </c>
    </row>
    <row r="87" spans="1:66" s="10" customFormat="1" x14ac:dyDescent="0.25">
      <c r="A87" s="3">
        <v>1998</v>
      </c>
      <c r="B87" s="5">
        <v>71.747330000000005</v>
      </c>
      <c r="C87" s="5" t="s">
        <v>0</v>
      </c>
      <c r="D87" s="5" t="s">
        <v>0</v>
      </c>
      <c r="E87" s="5" t="s">
        <v>0</v>
      </c>
      <c r="F87" s="5">
        <v>69.288830000000004</v>
      </c>
      <c r="G87" s="5">
        <v>64.974119999999999</v>
      </c>
      <c r="H87" s="5" t="s">
        <v>0</v>
      </c>
      <c r="I87" s="5">
        <v>48.752719999999997</v>
      </c>
      <c r="J87" s="5">
        <v>51.469329999999999</v>
      </c>
      <c r="K87" s="5">
        <v>23.605319999999999</v>
      </c>
      <c r="L87" s="5">
        <v>23.808610000000002</v>
      </c>
      <c r="M87" s="5" t="s">
        <v>0</v>
      </c>
      <c r="N87" s="5" t="s">
        <v>0</v>
      </c>
      <c r="O87" s="5" t="s">
        <v>0</v>
      </c>
      <c r="P87" s="5">
        <v>165.29990000000001</v>
      </c>
      <c r="Q87" s="5" t="s">
        <v>0</v>
      </c>
      <c r="R87" s="5">
        <v>0</v>
      </c>
      <c r="S87" s="5">
        <v>42.834409999999998</v>
      </c>
      <c r="T87" s="5" t="s">
        <v>0</v>
      </c>
      <c r="U87" s="5" t="s">
        <v>0</v>
      </c>
      <c r="V87" s="5">
        <v>2.014008</v>
      </c>
      <c r="W87" s="5" t="s">
        <v>0</v>
      </c>
      <c r="X87" s="5">
        <v>112.02267000000001</v>
      </c>
      <c r="Y87" s="5">
        <v>3.4460570000000001</v>
      </c>
      <c r="Z87" s="5" t="s">
        <v>0</v>
      </c>
      <c r="AA87" s="5" t="s">
        <v>0</v>
      </c>
      <c r="AB87" s="5" t="s">
        <v>0</v>
      </c>
      <c r="AC87" s="5">
        <v>35.854685000000003</v>
      </c>
      <c r="AD87" s="5">
        <v>72.744150000000005</v>
      </c>
      <c r="AJ87" s="5">
        <f t="shared" si="53"/>
        <v>1.2536600000000107</v>
      </c>
      <c r="AK87" s="5" t="s">
        <v>0</v>
      </c>
      <c r="AL87" s="5" t="s">
        <v>0</v>
      </c>
      <c r="AM87" s="5" t="s">
        <v>0</v>
      </c>
      <c r="AN87" s="5">
        <f t="shared" si="52"/>
        <v>-35.857469999999992</v>
      </c>
      <c r="AO87" s="5">
        <f t="shared" si="52"/>
        <v>3.8009599999999963</v>
      </c>
      <c r="AP87" s="5" t="e">
        <f t="shared" si="52"/>
        <v>#VALUE!</v>
      </c>
      <c r="AQ87" s="5">
        <f t="shared" si="52"/>
        <v>-1.1708200000000062</v>
      </c>
      <c r="AR87" s="5">
        <f t="shared" si="52"/>
        <v>-2.3872</v>
      </c>
      <c r="AS87" s="5">
        <f t="shared" si="52"/>
        <v>-3.0895399999999995</v>
      </c>
      <c r="AT87" s="5">
        <f t="shared" si="52"/>
        <v>-31.612769999999998</v>
      </c>
      <c r="AU87" s="5" t="s">
        <v>0</v>
      </c>
      <c r="AV87" s="5" t="s">
        <v>0</v>
      </c>
      <c r="AW87" s="5" t="s">
        <v>0</v>
      </c>
      <c r="AX87" s="5">
        <f t="shared" si="52"/>
        <v>-3.523399999999981</v>
      </c>
      <c r="AY87" s="5" t="s">
        <v>0</v>
      </c>
      <c r="AZ87" s="5">
        <f t="shared" si="52"/>
        <v>-58.963030000000003</v>
      </c>
      <c r="BA87" s="5">
        <f t="shared" si="52"/>
        <v>-19.672890000000002</v>
      </c>
      <c r="BB87" s="5" t="s">
        <v>0</v>
      </c>
      <c r="BC87" s="5" t="s">
        <v>0</v>
      </c>
      <c r="BD87" s="5">
        <f t="shared" si="52"/>
        <v>-13.680721999999999</v>
      </c>
      <c r="BE87" s="5" t="s">
        <v>0</v>
      </c>
      <c r="BF87" s="5">
        <f t="shared" si="52"/>
        <v>8.4671700000000101</v>
      </c>
      <c r="BG87" s="5">
        <f t="shared" si="52"/>
        <v>-4.3310770000000005</v>
      </c>
      <c r="BH87" s="5" t="s">
        <v>0</v>
      </c>
      <c r="BI87" s="5" t="s">
        <v>0</v>
      </c>
      <c r="BJ87" s="5" t="s">
        <v>0</v>
      </c>
      <c r="BK87" s="5">
        <f t="shared" si="52"/>
        <v>-74.12671499999999</v>
      </c>
      <c r="BL87" s="5">
        <f t="shared" si="52"/>
        <v>4.954890000000006</v>
      </c>
    </row>
    <row r="88" spans="1:66" s="10" customFormat="1" x14ac:dyDescent="0.25">
      <c r="A88" s="3">
        <v>1999</v>
      </c>
      <c r="B88" s="5">
        <v>71.33699</v>
      </c>
      <c r="C88" s="5" t="s">
        <v>0</v>
      </c>
      <c r="D88" s="5" t="s">
        <v>0</v>
      </c>
      <c r="E88" s="5" t="s">
        <v>0</v>
      </c>
      <c r="F88" s="5">
        <v>146.06192999999999</v>
      </c>
      <c r="G88" s="5">
        <v>83.262344999999996</v>
      </c>
      <c r="H88" s="5" t="s">
        <v>0</v>
      </c>
      <c r="I88" s="5">
        <v>55.264719999999997</v>
      </c>
      <c r="J88" s="5">
        <v>57.26784</v>
      </c>
      <c r="K88" s="5">
        <v>29.916599999999999</v>
      </c>
      <c r="L88" s="5">
        <v>78.442920000000001</v>
      </c>
      <c r="M88" s="5" t="s">
        <v>0</v>
      </c>
      <c r="N88" s="5" t="s">
        <v>0</v>
      </c>
      <c r="O88" s="5" t="s">
        <v>0</v>
      </c>
      <c r="P88" s="5">
        <v>174.25479999999999</v>
      </c>
      <c r="Q88" s="5" t="s">
        <v>0</v>
      </c>
      <c r="R88" s="5">
        <v>91.136499999999998</v>
      </c>
      <c r="S88" s="5">
        <v>94.666200000000003</v>
      </c>
      <c r="T88" s="5" t="s">
        <v>0</v>
      </c>
      <c r="U88" s="5" t="s">
        <v>0</v>
      </c>
      <c r="V88" s="5">
        <v>26.530190000000001</v>
      </c>
      <c r="W88" s="5" t="s">
        <v>0</v>
      </c>
      <c r="X88" s="5">
        <v>125.0928</v>
      </c>
      <c r="Y88" s="5">
        <v>11.9238</v>
      </c>
      <c r="Z88" s="5" t="s">
        <v>0</v>
      </c>
      <c r="AA88" s="5" t="s">
        <v>0</v>
      </c>
      <c r="AB88" s="5" t="s">
        <v>0</v>
      </c>
      <c r="AC88" s="5">
        <v>159.07919999999999</v>
      </c>
      <c r="AD88" s="5">
        <v>78.732309999999998</v>
      </c>
      <c r="AJ88" s="5">
        <f t="shared" si="53"/>
        <v>0.84332000000000562</v>
      </c>
      <c r="AK88" s="5" t="s">
        <v>0</v>
      </c>
      <c r="AL88" s="5" t="s">
        <v>0</v>
      </c>
      <c r="AM88" s="5" t="s">
        <v>0</v>
      </c>
      <c r="AN88" s="5">
        <f t="shared" si="52"/>
        <v>40.915629999999993</v>
      </c>
      <c r="AO88" s="5">
        <f t="shared" si="52"/>
        <v>22.089184999999993</v>
      </c>
      <c r="AP88" s="5" t="e">
        <f t="shared" si="52"/>
        <v>#VALUE!</v>
      </c>
      <c r="AQ88" s="5">
        <f t="shared" si="52"/>
        <v>5.3411799999999943</v>
      </c>
      <c r="AR88" s="5">
        <f t="shared" si="52"/>
        <v>3.4113100000000003</v>
      </c>
      <c r="AS88" s="5">
        <f t="shared" si="52"/>
        <v>3.2217400000000005</v>
      </c>
      <c r="AT88" s="5">
        <f t="shared" si="52"/>
        <v>23.021540000000002</v>
      </c>
      <c r="AU88" s="5" t="s">
        <v>0</v>
      </c>
      <c r="AV88" s="5" t="s">
        <v>0</v>
      </c>
      <c r="AW88" s="5" t="s">
        <v>0</v>
      </c>
      <c r="AX88" s="5">
        <f t="shared" si="52"/>
        <v>5.4314999999999998</v>
      </c>
      <c r="AY88" s="5" t="s">
        <v>0</v>
      </c>
      <c r="AZ88" s="5">
        <f t="shared" si="52"/>
        <v>32.173469999999995</v>
      </c>
      <c r="BA88" s="5">
        <f t="shared" si="52"/>
        <v>32.158900000000003</v>
      </c>
      <c r="BB88" s="5" t="s">
        <v>0</v>
      </c>
      <c r="BC88" s="5" t="s">
        <v>0</v>
      </c>
      <c r="BD88" s="5">
        <f t="shared" si="52"/>
        <v>10.835460000000001</v>
      </c>
      <c r="BE88" s="5" t="s">
        <v>0</v>
      </c>
      <c r="BF88" s="5">
        <f t="shared" si="52"/>
        <v>21.537300000000002</v>
      </c>
      <c r="BG88" s="5">
        <f t="shared" si="52"/>
        <v>4.1466659999999997</v>
      </c>
      <c r="BH88" s="5" t="s">
        <v>0</v>
      </c>
      <c r="BI88" s="5" t="s">
        <v>0</v>
      </c>
      <c r="BJ88" s="5" t="s">
        <v>0</v>
      </c>
      <c r="BK88" s="5">
        <f t="shared" si="52"/>
        <v>49.097799999999992</v>
      </c>
      <c r="BL88" s="5">
        <f t="shared" si="52"/>
        <v>10.943049999999999</v>
      </c>
    </row>
    <row r="89" spans="1:66" s="10" customFormat="1" x14ac:dyDescent="0.25">
      <c r="A89" s="3">
        <v>2000</v>
      </c>
      <c r="B89" s="5">
        <v>71.767049999999998</v>
      </c>
      <c r="C89" s="5" t="s">
        <v>0</v>
      </c>
      <c r="D89" s="5" t="s">
        <v>0</v>
      </c>
      <c r="E89" s="5" t="s">
        <v>0</v>
      </c>
      <c r="F89" s="5">
        <v>82.276759999999996</v>
      </c>
      <c r="G89" s="5">
        <v>91.363169999999997</v>
      </c>
      <c r="H89" s="5" t="s">
        <v>0</v>
      </c>
      <c r="I89" s="5">
        <v>78.795450000000002</v>
      </c>
      <c r="J89" s="5">
        <v>53.805</v>
      </c>
      <c r="K89" s="5">
        <v>25.825109999999999</v>
      </c>
      <c r="L89" s="5">
        <v>46.499229999999997</v>
      </c>
      <c r="M89" s="5" t="s">
        <v>0</v>
      </c>
      <c r="N89" s="5" t="s">
        <v>0</v>
      </c>
      <c r="O89" s="5" t="s">
        <v>0</v>
      </c>
      <c r="P89" s="5">
        <v>166.81489999999999</v>
      </c>
      <c r="Q89" s="5" t="s">
        <v>0</v>
      </c>
      <c r="R89" s="5">
        <v>39.614469999999997</v>
      </c>
      <c r="S89" s="5">
        <v>40.956449999999997</v>
      </c>
      <c r="T89" s="5" t="s">
        <v>0</v>
      </c>
      <c r="U89" s="5" t="s">
        <v>0</v>
      </c>
      <c r="V89" s="5">
        <v>2.2886989999999998</v>
      </c>
      <c r="W89" s="5" t="s">
        <v>0</v>
      </c>
      <c r="X89" s="5">
        <v>157.51016999999999</v>
      </c>
      <c r="Y89" s="5">
        <v>6.164828</v>
      </c>
      <c r="Z89" s="5" t="s">
        <v>0</v>
      </c>
      <c r="AA89" s="5" t="s">
        <v>0</v>
      </c>
      <c r="AB89" s="5" t="s">
        <v>0</v>
      </c>
      <c r="AC89" s="5">
        <v>100.51564999999999</v>
      </c>
      <c r="AD89" s="5">
        <v>97.797529999999995</v>
      </c>
      <c r="AJ89" s="5">
        <f t="shared" si="53"/>
        <v>1.2733800000000031</v>
      </c>
      <c r="AK89" s="5" t="s">
        <v>0</v>
      </c>
      <c r="AL89" s="5" t="s">
        <v>0</v>
      </c>
      <c r="AM89" s="5" t="s">
        <v>0</v>
      </c>
      <c r="AN89" s="5">
        <f t="shared" si="52"/>
        <v>-22.869540000000001</v>
      </c>
      <c r="AO89" s="5">
        <f t="shared" si="52"/>
        <v>30.190009999999994</v>
      </c>
      <c r="AP89" s="5" t="e">
        <f t="shared" si="52"/>
        <v>#VALUE!</v>
      </c>
      <c r="AQ89" s="5">
        <f t="shared" si="52"/>
        <v>28.87191</v>
      </c>
      <c r="AR89" s="5">
        <f t="shared" si="52"/>
        <v>-5.1529999999999632E-2</v>
      </c>
      <c r="AS89" s="5">
        <f t="shared" si="52"/>
        <v>-0.8697499999999998</v>
      </c>
      <c r="AT89" s="5">
        <f t="shared" si="52"/>
        <v>-8.922150000000002</v>
      </c>
      <c r="AU89" s="5" t="s">
        <v>0</v>
      </c>
      <c r="AV89" s="5" t="s">
        <v>0</v>
      </c>
      <c r="AW89" s="5" t="s">
        <v>0</v>
      </c>
      <c r="AX89" s="5">
        <f t="shared" si="52"/>
        <v>-2.0083999999999946</v>
      </c>
      <c r="AY89" s="5" t="s">
        <v>0</v>
      </c>
      <c r="AZ89" s="5">
        <f t="shared" si="52"/>
        <v>-19.348560000000006</v>
      </c>
      <c r="BA89" s="5">
        <f t="shared" si="52"/>
        <v>-21.550850000000004</v>
      </c>
      <c r="BB89" s="5" t="s">
        <v>0</v>
      </c>
      <c r="BC89" s="5" t="s">
        <v>0</v>
      </c>
      <c r="BD89" s="5">
        <f t="shared" si="52"/>
        <v>-13.406031</v>
      </c>
      <c r="BE89" s="5" t="s">
        <v>0</v>
      </c>
      <c r="BF89" s="5">
        <f t="shared" si="52"/>
        <v>53.954669999999993</v>
      </c>
      <c r="BG89" s="5">
        <f t="shared" si="52"/>
        <v>-1.6123060000000002</v>
      </c>
      <c r="BH89" s="5" t="s">
        <v>0</v>
      </c>
      <c r="BI89" s="5" t="s">
        <v>0</v>
      </c>
      <c r="BJ89" s="5" t="s">
        <v>0</v>
      </c>
      <c r="BK89" s="5">
        <f t="shared" si="52"/>
        <v>-9.4657499999999999</v>
      </c>
      <c r="BL89" s="5">
        <f t="shared" si="52"/>
        <v>30.008269999999996</v>
      </c>
    </row>
    <row r="90" spans="1:66" s="10" customFormat="1" x14ac:dyDescent="0.25">
      <c r="A90" s="3">
        <v>2001</v>
      </c>
      <c r="B90" s="5">
        <v>69.904750000000007</v>
      </c>
      <c r="C90" s="5" t="s">
        <v>0</v>
      </c>
      <c r="D90" s="5" t="s">
        <v>0</v>
      </c>
      <c r="E90" s="5" t="s">
        <v>0</v>
      </c>
      <c r="F90" s="5">
        <v>50.095550000000003</v>
      </c>
      <c r="G90" s="5">
        <v>40.548907</v>
      </c>
      <c r="H90" s="5" t="s">
        <v>0</v>
      </c>
      <c r="I90" s="5">
        <v>40.161270000000002</v>
      </c>
      <c r="J90" s="5">
        <v>46.92</v>
      </c>
      <c r="K90" s="5">
        <v>25.358820000000001</v>
      </c>
      <c r="L90" s="5">
        <v>18.327500000000001</v>
      </c>
      <c r="M90" s="5" t="s">
        <v>0</v>
      </c>
      <c r="N90" s="5" t="s">
        <v>0</v>
      </c>
      <c r="O90" s="5" t="s">
        <v>0</v>
      </c>
      <c r="P90" s="5">
        <v>163.06120000000001</v>
      </c>
      <c r="Q90" s="5" t="s">
        <v>0</v>
      </c>
      <c r="R90" s="5">
        <v>0</v>
      </c>
      <c r="S90" s="5">
        <v>0</v>
      </c>
      <c r="T90" s="5" t="s">
        <v>0</v>
      </c>
      <c r="U90" s="5" t="s">
        <v>0</v>
      </c>
      <c r="V90" s="5">
        <v>0</v>
      </c>
      <c r="W90" s="5" t="s">
        <v>0</v>
      </c>
      <c r="X90" s="5">
        <v>57.850409999999997</v>
      </c>
      <c r="Y90" s="5">
        <v>4.0085610000000003</v>
      </c>
      <c r="Z90" s="5" t="s">
        <v>0</v>
      </c>
      <c r="AA90" s="5" t="s">
        <v>0</v>
      </c>
      <c r="AB90" s="5" t="s">
        <v>0</v>
      </c>
      <c r="AC90" s="5">
        <v>27.346662999999999</v>
      </c>
      <c r="AD90" s="5">
        <v>48.307200000000002</v>
      </c>
      <c r="AJ90" s="5">
        <f t="shared" si="53"/>
        <v>-0.58891999999998745</v>
      </c>
      <c r="AK90" s="5" t="s">
        <v>0</v>
      </c>
      <c r="AL90" s="5" t="s">
        <v>0</v>
      </c>
      <c r="AM90" s="5" t="s">
        <v>0</v>
      </c>
      <c r="AN90" s="5">
        <f t="shared" si="52"/>
        <v>-55.050749999999994</v>
      </c>
      <c r="AO90" s="5">
        <f t="shared" si="52"/>
        <v>-20.624253000000003</v>
      </c>
      <c r="AP90" s="5" t="e">
        <f t="shared" si="52"/>
        <v>#VALUE!</v>
      </c>
      <c r="AQ90" s="5">
        <f t="shared" si="52"/>
        <v>-9.7622700000000009</v>
      </c>
      <c r="AR90" s="5">
        <f t="shared" si="52"/>
        <v>-6.9365299999999976</v>
      </c>
      <c r="AS90" s="5">
        <f t="shared" si="52"/>
        <v>-1.336039999999997</v>
      </c>
      <c r="AT90" s="5">
        <f t="shared" si="52"/>
        <v>-37.093879999999999</v>
      </c>
      <c r="AU90" s="5" t="s">
        <v>0</v>
      </c>
      <c r="AV90" s="5" t="s">
        <v>0</v>
      </c>
      <c r="AW90" s="5" t="s">
        <v>0</v>
      </c>
      <c r="AX90" s="5">
        <f t="shared" si="52"/>
        <v>-5.7620999999999754</v>
      </c>
      <c r="AY90" s="5" t="s">
        <v>0</v>
      </c>
      <c r="AZ90" s="5">
        <f t="shared" si="52"/>
        <v>-58.963030000000003</v>
      </c>
      <c r="BA90" s="5">
        <f t="shared" si="52"/>
        <v>-62.507300000000001</v>
      </c>
      <c r="BB90" s="5" t="s">
        <v>0</v>
      </c>
      <c r="BC90" s="5" t="s">
        <v>0</v>
      </c>
      <c r="BD90" s="5">
        <f t="shared" si="52"/>
        <v>-15.69473</v>
      </c>
      <c r="BE90" s="5" t="s">
        <v>0</v>
      </c>
      <c r="BF90" s="5">
        <f t="shared" si="52"/>
        <v>-45.705089999999998</v>
      </c>
      <c r="BG90" s="5">
        <f t="shared" si="52"/>
        <v>-3.768573</v>
      </c>
      <c r="BH90" s="5" t="s">
        <v>0</v>
      </c>
      <c r="BI90" s="5" t="s">
        <v>0</v>
      </c>
      <c r="BJ90" s="5" t="s">
        <v>0</v>
      </c>
      <c r="BK90" s="5">
        <f t="shared" si="52"/>
        <v>-82.634737000000001</v>
      </c>
      <c r="BL90" s="5">
        <f t="shared" si="52"/>
        <v>-19.482059999999997</v>
      </c>
    </row>
    <row r="91" spans="1:66" s="10" customFormat="1" x14ac:dyDescent="0.25">
      <c r="A91" s="3">
        <v>2002</v>
      </c>
      <c r="B91" s="5">
        <v>68.661900000000003</v>
      </c>
      <c r="C91" s="5" t="s">
        <v>0</v>
      </c>
      <c r="D91" s="5" t="s">
        <v>0</v>
      </c>
      <c r="E91" s="5" t="s">
        <v>0</v>
      </c>
      <c r="F91" s="5">
        <v>68.278660000000002</v>
      </c>
      <c r="G91" s="5">
        <v>25.083697000000001</v>
      </c>
      <c r="H91" s="5" t="s">
        <v>0</v>
      </c>
      <c r="I91" s="5">
        <v>26.042829999999999</v>
      </c>
      <c r="J91" s="5">
        <v>47.901910000000001</v>
      </c>
      <c r="K91" s="5">
        <v>23.414870000000001</v>
      </c>
      <c r="L91" s="5">
        <v>37.776609999999998</v>
      </c>
      <c r="M91" s="5" t="s">
        <v>0</v>
      </c>
      <c r="N91" s="5" t="s">
        <v>0</v>
      </c>
      <c r="O91" s="5" t="s">
        <v>0</v>
      </c>
      <c r="P91" s="5">
        <v>165.18209999999999</v>
      </c>
      <c r="Q91" s="5" t="s">
        <v>0</v>
      </c>
      <c r="R91" s="5">
        <v>0</v>
      </c>
      <c r="S91" s="5">
        <v>0</v>
      </c>
      <c r="T91" s="5" t="s">
        <v>0</v>
      </c>
      <c r="U91" s="5" t="s">
        <v>0</v>
      </c>
      <c r="V91" s="5">
        <v>0</v>
      </c>
      <c r="W91" s="5" t="s">
        <v>0</v>
      </c>
      <c r="X91" s="5">
        <v>48.133800000000001</v>
      </c>
      <c r="Y91" s="5">
        <v>3.1514120000000001</v>
      </c>
      <c r="Z91" s="5" t="s">
        <v>0</v>
      </c>
      <c r="AA91" s="5" t="s">
        <v>0</v>
      </c>
      <c r="AB91" s="5" t="s">
        <v>0</v>
      </c>
      <c r="AC91" s="5">
        <v>8.4872150000000008</v>
      </c>
      <c r="AD91" s="5">
        <v>40.469760000000001</v>
      </c>
      <c r="AJ91" s="5">
        <f t="shared" si="53"/>
        <v>-1.8317699999999917</v>
      </c>
      <c r="AK91" s="5" t="s">
        <v>0</v>
      </c>
      <c r="AL91" s="5" t="s">
        <v>0</v>
      </c>
      <c r="AM91" s="5" t="s">
        <v>0</v>
      </c>
      <c r="AN91" s="5">
        <f t="shared" si="52"/>
        <v>-36.867639999999994</v>
      </c>
      <c r="AO91" s="5">
        <f t="shared" si="52"/>
        <v>-36.089463000000002</v>
      </c>
      <c r="AP91" s="5" t="e">
        <f t="shared" si="52"/>
        <v>#VALUE!</v>
      </c>
      <c r="AQ91" s="5">
        <f t="shared" si="52"/>
        <v>-23.880710000000004</v>
      </c>
      <c r="AR91" s="5">
        <f t="shared" si="52"/>
        <v>-5.9546199999999985</v>
      </c>
      <c r="AS91" s="5">
        <f t="shared" si="52"/>
        <v>-3.279989999999998</v>
      </c>
      <c r="AT91" s="5">
        <f t="shared" si="52"/>
        <v>-17.644770000000001</v>
      </c>
      <c r="AU91" s="5" t="s">
        <v>0</v>
      </c>
      <c r="AV91" s="5" t="s">
        <v>0</v>
      </c>
      <c r="AW91" s="5" t="s">
        <v>0</v>
      </c>
      <c r="AX91" s="5">
        <f t="shared" si="52"/>
        <v>-3.6411999999999978</v>
      </c>
      <c r="AY91" s="5" t="s">
        <v>0</v>
      </c>
      <c r="AZ91" s="5">
        <f t="shared" si="52"/>
        <v>-58.963030000000003</v>
      </c>
      <c r="BA91" s="5">
        <f t="shared" si="52"/>
        <v>-62.507300000000001</v>
      </c>
      <c r="BB91" s="5" t="s">
        <v>0</v>
      </c>
      <c r="BC91" s="5" t="s">
        <v>0</v>
      </c>
      <c r="BD91" s="5">
        <f t="shared" si="52"/>
        <v>-15.69473</v>
      </c>
      <c r="BE91" s="5" t="s">
        <v>0</v>
      </c>
      <c r="BF91" s="5">
        <f t="shared" si="52"/>
        <v>-55.421699999999994</v>
      </c>
      <c r="BG91" s="5">
        <f t="shared" si="52"/>
        <v>-4.6257219999999997</v>
      </c>
      <c r="BH91" s="5" t="s">
        <v>0</v>
      </c>
      <c r="BI91" s="5" t="s">
        <v>0</v>
      </c>
      <c r="BJ91" s="5" t="s">
        <v>0</v>
      </c>
      <c r="BK91" s="5">
        <f t="shared" si="52"/>
        <v>-101.49418499999999</v>
      </c>
      <c r="BL91" s="5">
        <f t="shared" si="52"/>
        <v>-27.319499999999998</v>
      </c>
    </row>
    <row r="92" spans="1:66" s="10" customFormat="1" x14ac:dyDescent="0.25">
      <c r="A92" s="3">
        <v>2003</v>
      </c>
      <c r="B92" s="5">
        <v>73.262420000000006</v>
      </c>
      <c r="C92" s="5" t="s">
        <v>0</v>
      </c>
      <c r="D92" s="5" t="s">
        <v>0</v>
      </c>
      <c r="E92" s="5" t="s">
        <v>0</v>
      </c>
      <c r="F92" s="5">
        <v>200.03399999999999</v>
      </c>
      <c r="G92" s="5">
        <v>127.5714</v>
      </c>
      <c r="H92" s="5" t="s">
        <v>0</v>
      </c>
      <c r="I92" s="5">
        <v>84.486599999999996</v>
      </c>
      <c r="J92" s="5">
        <v>58.784280000000003</v>
      </c>
      <c r="K92" s="5">
        <v>31.13814</v>
      </c>
      <c r="L92" s="5">
        <v>84.454459999999997</v>
      </c>
      <c r="M92" s="5" t="s">
        <v>0</v>
      </c>
      <c r="N92" s="5" t="s">
        <v>0</v>
      </c>
      <c r="O92" s="5" t="s">
        <v>0</v>
      </c>
      <c r="P92" s="5">
        <v>180.55019999999999</v>
      </c>
      <c r="Q92" s="5" t="s">
        <v>0</v>
      </c>
      <c r="R92" s="5">
        <v>95.594139999999996</v>
      </c>
      <c r="S92" s="5">
        <v>121.52108</v>
      </c>
      <c r="T92" s="5" t="s">
        <v>0</v>
      </c>
      <c r="U92" s="5" t="s">
        <v>0</v>
      </c>
      <c r="V92" s="5">
        <v>16.332281999999999</v>
      </c>
      <c r="W92" s="5" t="s">
        <v>0</v>
      </c>
      <c r="X92" s="5">
        <v>137.56102000000001</v>
      </c>
      <c r="Y92" s="5">
        <v>15.526505999999999</v>
      </c>
      <c r="Z92" s="5" t="s">
        <v>0</v>
      </c>
      <c r="AA92" s="5" t="s">
        <v>0</v>
      </c>
      <c r="AB92" s="5" t="s">
        <v>0</v>
      </c>
      <c r="AC92" s="5">
        <v>143.48115999999999</v>
      </c>
      <c r="AD92" s="5">
        <v>88.683210000000003</v>
      </c>
      <c r="AJ92" s="5">
        <f t="shared" si="53"/>
        <v>2.7687500000000114</v>
      </c>
      <c r="AK92" s="5" t="s">
        <v>0</v>
      </c>
      <c r="AL92" s="5" t="s">
        <v>0</v>
      </c>
      <c r="AM92" s="5" t="s">
        <v>0</v>
      </c>
      <c r="AN92" s="5">
        <f t="shared" si="52"/>
        <v>94.887699999999995</v>
      </c>
      <c r="AO92" s="5">
        <f t="shared" si="52"/>
        <v>66.398239999999987</v>
      </c>
      <c r="AP92" s="5" t="e">
        <f t="shared" si="52"/>
        <v>#VALUE!</v>
      </c>
      <c r="AQ92" s="5">
        <f t="shared" si="52"/>
        <v>34.563059999999993</v>
      </c>
      <c r="AR92" s="5">
        <f t="shared" si="52"/>
        <v>4.9277500000000032</v>
      </c>
      <c r="AS92" s="5">
        <f t="shared" si="52"/>
        <v>4.4432800000000015</v>
      </c>
      <c r="AT92" s="5">
        <f t="shared" si="52"/>
        <v>29.033079999999998</v>
      </c>
      <c r="AU92" s="5" t="s">
        <v>0</v>
      </c>
      <c r="AV92" s="5" t="s">
        <v>0</v>
      </c>
      <c r="AW92" s="5" t="s">
        <v>0</v>
      </c>
      <c r="AX92" s="5">
        <f t="shared" si="52"/>
        <v>11.726900000000001</v>
      </c>
      <c r="AY92" s="5" t="s">
        <v>0</v>
      </c>
      <c r="AZ92" s="5">
        <f t="shared" si="52"/>
        <v>36.631109999999993</v>
      </c>
      <c r="BA92" s="5">
        <f t="shared" si="52"/>
        <v>59.013779999999997</v>
      </c>
      <c r="BB92" s="5" t="s">
        <v>0</v>
      </c>
      <c r="BC92" s="5" t="s">
        <v>0</v>
      </c>
      <c r="BD92" s="5">
        <f t="shared" si="52"/>
        <v>0.63755199999999945</v>
      </c>
      <c r="BE92" s="5" t="s">
        <v>0</v>
      </c>
      <c r="BF92" s="5">
        <f t="shared" si="52"/>
        <v>34.005520000000018</v>
      </c>
      <c r="BG92" s="5">
        <f t="shared" si="52"/>
        <v>7.7493719999999993</v>
      </c>
      <c r="BH92" s="5" t="s">
        <v>0</v>
      </c>
      <c r="BI92" s="5" t="s">
        <v>0</v>
      </c>
      <c r="BJ92" s="5" t="s">
        <v>0</v>
      </c>
      <c r="BK92" s="5">
        <f t="shared" si="52"/>
        <v>33.499759999999995</v>
      </c>
      <c r="BL92" s="5">
        <f t="shared" si="52"/>
        <v>20.893950000000004</v>
      </c>
    </row>
    <row r="93" spans="1:66" s="10" customFormat="1" x14ac:dyDescent="0.25">
      <c r="A93" s="3">
        <v>2004</v>
      </c>
      <c r="B93" s="5">
        <v>70.153319999999994</v>
      </c>
      <c r="C93" s="5" t="s">
        <v>0</v>
      </c>
      <c r="D93" s="5" t="s">
        <v>0</v>
      </c>
      <c r="E93" s="5" t="s">
        <v>0</v>
      </c>
      <c r="F93" s="5">
        <v>112.149</v>
      </c>
      <c r="G93" s="5">
        <v>72.706725000000006</v>
      </c>
      <c r="H93" s="5" t="s">
        <v>0</v>
      </c>
      <c r="I93" s="5">
        <v>36.221240000000002</v>
      </c>
      <c r="J93" s="5">
        <v>52.823090000000001</v>
      </c>
      <c r="K93" s="5">
        <v>28.268180000000001</v>
      </c>
      <c r="L93" s="5">
        <v>48.79777</v>
      </c>
      <c r="M93" s="5" t="s">
        <v>0</v>
      </c>
      <c r="N93" s="5" t="s">
        <v>0</v>
      </c>
      <c r="O93" s="5" t="s">
        <v>0</v>
      </c>
      <c r="P93" s="5">
        <v>170.29920000000001</v>
      </c>
      <c r="Q93" s="5" t="s">
        <v>0</v>
      </c>
      <c r="R93" s="5">
        <v>74.031599999999997</v>
      </c>
      <c r="S93" s="5">
        <v>24.712070000000001</v>
      </c>
      <c r="T93" s="5" t="s">
        <v>0</v>
      </c>
      <c r="U93" s="5" t="s">
        <v>0</v>
      </c>
      <c r="V93" s="5">
        <v>33.088441000000003</v>
      </c>
      <c r="W93" s="5" t="s">
        <v>0</v>
      </c>
      <c r="X93" s="5">
        <v>89.579880000000003</v>
      </c>
      <c r="Y93" s="5">
        <v>6.258578</v>
      </c>
      <c r="Z93" s="5" t="s">
        <v>0</v>
      </c>
      <c r="AA93" s="5" t="s">
        <v>0</v>
      </c>
      <c r="AB93" s="5" t="s">
        <v>0</v>
      </c>
      <c r="AC93" s="5">
        <v>133.696935</v>
      </c>
      <c r="AD93" s="5">
        <v>70.630690000000001</v>
      </c>
      <c r="AJ93" s="5">
        <f t="shared" si="53"/>
        <v>-0.34035000000000082</v>
      </c>
      <c r="AK93" s="5" t="s">
        <v>0</v>
      </c>
      <c r="AL93" s="5" t="s">
        <v>0</v>
      </c>
      <c r="AM93" s="5" t="s">
        <v>0</v>
      </c>
      <c r="AN93" s="5">
        <f t="shared" si="52"/>
        <v>7.0027000000000044</v>
      </c>
      <c r="AO93" s="5">
        <f t="shared" si="52"/>
        <v>11.533565000000003</v>
      </c>
      <c r="AP93" s="5" t="e">
        <f t="shared" si="52"/>
        <v>#VALUE!</v>
      </c>
      <c r="AQ93" s="5">
        <f t="shared" si="52"/>
        <v>-13.702300000000001</v>
      </c>
      <c r="AR93" s="5">
        <f t="shared" si="52"/>
        <v>-1.0334399999999988</v>
      </c>
      <c r="AS93" s="5">
        <f t="shared" si="52"/>
        <v>1.5733200000000025</v>
      </c>
      <c r="AT93" s="5">
        <f t="shared" si="52"/>
        <v>-6.6236099999999993</v>
      </c>
      <c r="AU93" s="5" t="s">
        <v>0</v>
      </c>
      <c r="AV93" s="5" t="s">
        <v>0</v>
      </c>
      <c r="AW93" s="5" t="s">
        <v>0</v>
      </c>
      <c r="AX93" s="5">
        <f t="shared" si="52"/>
        <v>1.4759000000000242</v>
      </c>
      <c r="AY93" s="5" t="s">
        <v>0</v>
      </c>
      <c r="AZ93" s="5">
        <f t="shared" si="52"/>
        <v>15.068569999999994</v>
      </c>
      <c r="BA93" s="5">
        <f t="shared" si="52"/>
        <v>-37.795230000000004</v>
      </c>
      <c r="BB93" s="5" t="s">
        <v>0</v>
      </c>
      <c r="BC93" s="5" t="s">
        <v>0</v>
      </c>
      <c r="BD93" s="5">
        <f t="shared" si="52"/>
        <v>17.393711000000003</v>
      </c>
      <c r="BE93" s="5" t="s">
        <v>0</v>
      </c>
      <c r="BF93" s="5">
        <f t="shared" si="52"/>
        <v>-13.975619999999992</v>
      </c>
      <c r="BG93" s="5">
        <f t="shared" si="52"/>
        <v>-1.5185560000000002</v>
      </c>
      <c r="BH93" s="5" t="s">
        <v>0</v>
      </c>
      <c r="BI93" s="5" t="s">
        <v>0</v>
      </c>
      <c r="BJ93" s="5" t="s">
        <v>0</v>
      </c>
      <c r="BK93" s="5">
        <f t="shared" si="52"/>
        <v>23.715535000000003</v>
      </c>
      <c r="BL93" s="5">
        <f t="shared" si="52"/>
        <v>2.8414300000000026</v>
      </c>
    </row>
    <row r="94" spans="1:66" s="10" customFormat="1" x14ac:dyDescent="0.25">
      <c r="A94" s="3">
        <v>2005</v>
      </c>
      <c r="B94" s="5">
        <v>71.550049999999999</v>
      </c>
      <c r="C94" s="5" t="s">
        <v>0</v>
      </c>
      <c r="D94" s="5" t="s">
        <v>0</v>
      </c>
      <c r="E94" s="5" t="s">
        <v>0</v>
      </c>
      <c r="F94" s="5">
        <v>175.06831</v>
      </c>
      <c r="G94" s="5">
        <v>74.425082000000003</v>
      </c>
      <c r="H94" s="5" t="s">
        <v>0</v>
      </c>
      <c r="I94" s="5">
        <v>56.961120000000001</v>
      </c>
      <c r="J94" s="5">
        <v>56.361460000000001</v>
      </c>
      <c r="K94" s="5">
        <v>28.688500000000001</v>
      </c>
      <c r="L94" s="5">
        <v>63.708750000000002</v>
      </c>
      <c r="M94" s="5" t="s">
        <v>0</v>
      </c>
      <c r="N94" s="5" t="s">
        <v>0</v>
      </c>
      <c r="O94" s="5" t="s">
        <v>0</v>
      </c>
      <c r="P94" s="5">
        <v>177.63820000000001</v>
      </c>
      <c r="Q94" s="5" t="s">
        <v>0</v>
      </c>
      <c r="R94" s="5">
        <v>103.26542999999999</v>
      </c>
      <c r="S94" s="5">
        <v>111.00448</v>
      </c>
      <c r="T94" s="5" t="s">
        <v>0</v>
      </c>
      <c r="U94" s="5" t="s">
        <v>0</v>
      </c>
      <c r="V94" s="5">
        <v>18.426801999999999</v>
      </c>
      <c r="W94" s="5" t="s">
        <v>0</v>
      </c>
      <c r="X94" s="5">
        <v>101.27419999999999</v>
      </c>
      <c r="Y94" s="5">
        <v>9.4996740000000006</v>
      </c>
      <c r="Z94" s="5" t="s">
        <v>0</v>
      </c>
      <c r="AA94" s="5" t="s">
        <v>0</v>
      </c>
      <c r="AB94" s="5" t="s">
        <v>0</v>
      </c>
      <c r="AC94" s="5">
        <v>152.41458299999999</v>
      </c>
      <c r="AD94" s="5">
        <v>59.57902</v>
      </c>
      <c r="AJ94" s="5">
        <f t="shared" si="53"/>
        <v>1.0563800000000043</v>
      </c>
      <c r="AK94" s="5" t="s">
        <v>0</v>
      </c>
      <c r="AL94" s="5" t="s">
        <v>0</v>
      </c>
      <c r="AM94" s="5" t="s">
        <v>0</v>
      </c>
      <c r="AN94" s="5">
        <f t="shared" ref="AN94:AN99" si="54">F94-F$100</f>
        <v>69.92201</v>
      </c>
      <c r="AO94" s="5">
        <f t="shared" ref="AO94:AO99" si="55">G94-G$100</f>
        <v>13.251922</v>
      </c>
      <c r="AP94" s="5" t="e">
        <f t="shared" ref="AP94:AP99" si="56">H94-H$100</f>
        <v>#VALUE!</v>
      </c>
      <c r="AQ94" s="5">
        <f t="shared" ref="AQ94:AQ99" si="57">I94-I$100</f>
        <v>7.0375799999999984</v>
      </c>
      <c r="AR94" s="5">
        <f t="shared" ref="AR94:AR99" si="58">J94-J$100</f>
        <v>2.5049300000000017</v>
      </c>
      <c r="AS94" s="5">
        <f t="shared" ref="AS94:AS99" si="59">K94-K$100</f>
        <v>1.9936400000000027</v>
      </c>
      <c r="AT94" s="5">
        <f t="shared" ref="AT94:AT99" si="60">L94-L$100</f>
        <v>8.2873700000000028</v>
      </c>
      <c r="AU94" s="5" t="s">
        <v>0</v>
      </c>
      <c r="AV94" s="5" t="s">
        <v>0</v>
      </c>
      <c r="AW94" s="5" t="s">
        <v>0</v>
      </c>
      <c r="AX94" s="5">
        <f t="shared" ref="AX94:AX99" si="61">P94-P$100</f>
        <v>8.8149000000000228</v>
      </c>
      <c r="AY94" s="5" t="s">
        <v>0</v>
      </c>
      <c r="AZ94" s="5">
        <f t="shared" ref="AZ94:AZ99" si="62">R94-R$100</f>
        <v>44.302399999999992</v>
      </c>
      <c r="BA94" s="5">
        <f t="shared" ref="BA94:BA99" si="63">S94-S$100</f>
        <v>48.49718</v>
      </c>
      <c r="BB94" s="5" t="s">
        <v>0</v>
      </c>
      <c r="BC94" s="5" t="s">
        <v>0</v>
      </c>
      <c r="BD94" s="5">
        <f t="shared" ref="BD94:BD99" si="64">V94-V$100</f>
        <v>2.7320719999999987</v>
      </c>
      <c r="BE94" s="5" t="s">
        <v>0</v>
      </c>
      <c r="BF94" s="5">
        <f t="shared" ref="BF94:BF99" si="65">X94-X$100</f>
        <v>-2.2813000000000017</v>
      </c>
      <c r="BG94" s="5">
        <f t="shared" ref="BG94:BG99" si="66">Y94-Y$100</f>
        <v>1.7225400000000004</v>
      </c>
      <c r="BH94" s="5" t="s">
        <v>0</v>
      </c>
      <c r="BI94" s="5" t="s">
        <v>0</v>
      </c>
      <c r="BJ94" s="5" t="s">
        <v>0</v>
      </c>
      <c r="BK94" s="5">
        <f t="shared" ref="BK94:BK99" si="67">AC94-AC$100</f>
        <v>42.433183</v>
      </c>
      <c r="BL94" s="5">
        <f t="shared" ref="BL94:BL99" si="68">AD94-AD$100</f>
        <v>-8.2102399999999989</v>
      </c>
    </row>
    <row r="95" spans="1:66" s="10" customFormat="1" x14ac:dyDescent="0.25">
      <c r="A95" s="3">
        <v>2006</v>
      </c>
      <c r="B95" s="5">
        <v>71.581609999999998</v>
      </c>
      <c r="C95" s="5" t="s">
        <v>0</v>
      </c>
      <c r="D95" s="5" t="s">
        <v>0</v>
      </c>
      <c r="E95" s="5" t="s">
        <v>0</v>
      </c>
      <c r="F95" s="5">
        <v>143.75297</v>
      </c>
      <c r="G95" s="5">
        <v>49.754390000000001</v>
      </c>
      <c r="H95" s="5" t="s">
        <v>0</v>
      </c>
      <c r="I95" s="5">
        <v>71.517340000000004</v>
      </c>
      <c r="J95" s="5">
        <v>59.841720000000002</v>
      </c>
      <c r="K95" s="5">
        <v>30.665279999999999</v>
      </c>
      <c r="L95" s="5">
        <v>83.806160000000006</v>
      </c>
      <c r="M95" s="5" t="s">
        <v>0</v>
      </c>
      <c r="N95" s="5" t="s">
        <v>0</v>
      </c>
      <c r="O95" s="5" t="s">
        <v>0</v>
      </c>
      <c r="P95" s="5">
        <v>173.9855</v>
      </c>
      <c r="Q95" s="5" t="s">
        <v>0</v>
      </c>
      <c r="R95" s="5">
        <v>84.812870000000004</v>
      </c>
      <c r="S95" s="5">
        <v>117.48345</v>
      </c>
      <c r="T95" s="5" t="s">
        <v>0</v>
      </c>
      <c r="U95" s="5" t="s">
        <v>0</v>
      </c>
      <c r="V95" s="5">
        <v>9.9113769999999999</v>
      </c>
      <c r="W95" s="5" t="s">
        <v>0</v>
      </c>
      <c r="X95" s="5">
        <v>131.71385000000001</v>
      </c>
      <c r="Y95" s="5">
        <v>15.660436000000001</v>
      </c>
      <c r="Z95" s="5" t="s">
        <v>0</v>
      </c>
      <c r="AA95" s="5" t="s">
        <v>0</v>
      </c>
      <c r="AB95" s="5" t="s">
        <v>0</v>
      </c>
      <c r="AC95" s="5">
        <v>141.35415499999999</v>
      </c>
      <c r="AD95" s="5">
        <v>75.694199999999995</v>
      </c>
      <c r="AJ95" s="5">
        <f t="shared" si="53"/>
        <v>1.0879400000000032</v>
      </c>
      <c r="AK95" s="5" t="s">
        <v>0</v>
      </c>
      <c r="AL95" s="5" t="s">
        <v>0</v>
      </c>
      <c r="AM95" s="5" t="s">
        <v>0</v>
      </c>
      <c r="AN95" s="5">
        <f t="shared" si="54"/>
        <v>38.606670000000008</v>
      </c>
      <c r="AO95" s="5">
        <f t="shared" si="55"/>
        <v>-11.418770000000002</v>
      </c>
      <c r="AP95" s="5" t="e">
        <f t="shared" si="56"/>
        <v>#VALUE!</v>
      </c>
      <c r="AQ95" s="5">
        <f t="shared" si="57"/>
        <v>21.593800000000002</v>
      </c>
      <c r="AR95" s="5">
        <f t="shared" si="58"/>
        <v>5.9851900000000029</v>
      </c>
      <c r="AS95" s="5">
        <f t="shared" si="59"/>
        <v>3.9704200000000007</v>
      </c>
      <c r="AT95" s="5">
        <f t="shared" si="60"/>
        <v>28.384780000000006</v>
      </c>
      <c r="AU95" s="5" t="s">
        <v>0</v>
      </c>
      <c r="AV95" s="5" t="s">
        <v>0</v>
      </c>
      <c r="AW95" s="5" t="s">
        <v>0</v>
      </c>
      <c r="AX95" s="5">
        <f t="shared" si="61"/>
        <v>5.1622000000000128</v>
      </c>
      <c r="AY95" s="5" t="s">
        <v>0</v>
      </c>
      <c r="AZ95" s="5">
        <f t="shared" si="62"/>
        <v>25.84984</v>
      </c>
      <c r="BA95" s="5">
        <f t="shared" si="63"/>
        <v>54.976150000000004</v>
      </c>
      <c r="BB95" s="5" t="s">
        <v>0</v>
      </c>
      <c r="BC95" s="5" t="s">
        <v>0</v>
      </c>
      <c r="BD95" s="5">
        <f t="shared" si="64"/>
        <v>-5.783353</v>
      </c>
      <c r="BE95" s="5" t="s">
        <v>0</v>
      </c>
      <c r="BF95" s="5">
        <f t="shared" si="65"/>
        <v>28.158350000000013</v>
      </c>
      <c r="BG95" s="5">
        <f t="shared" si="66"/>
        <v>7.8833020000000005</v>
      </c>
      <c r="BH95" s="5" t="s">
        <v>0</v>
      </c>
      <c r="BI95" s="5" t="s">
        <v>0</v>
      </c>
      <c r="BJ95" s="5" t="s">
        <v>0</v>
      </c>
      <c r="BK95" s="5">
        <f t="shared" si="67"/>
        <v>31.372754999999998</v>
      </c>
      <c r="BL95" s="5">
        <f t="shared" si="68"/>
        <v>7.9049399999999963</v>
      </c>
    </row>
    <row r="96" spans="1:66" s="10" customFormat="1" x14ac:dyDescent="0.25">
      <c r="A96" s="3">
        <v>2007</v>
      </c>
      <c r="B96" s="5">
        <v>64.219200000000001</v>
      </c>
      <c r="C96" s="5" t="s">
        <v>0</v>
      </c>
      <c r="D96" s="5" t="s">
        <v>0</v>
      </c>
      <c r="E96" s="5" t="s">
        <v>0</v>
      </c>
      <c r="F96" s="5">
        <v>0</v>
      </c>
      <c r="G96" s="5">
        <v>0</v>
      </c>
      <c r="H96" s="5" t="s">
        <v>0</v>
      </c>
      <c r="I96" s="5">
        <v>0</v>
      </c>
      <c r="J96" s="5">
        <v>43.974269999999997</v>
      </c>
      <c r="K96" s="5">
        <v>20.124600000000001</v>
      </c>
      <c r="L96" s="5">
        <v>0</v>
      </c>
      <c r="M96" s="5" t="s">
        <v>0</v>
      </c>
      <c r="N96" s="5" t="s">
        <v>0</v>
      </c>
      <c r="O96" s="5" t="s">
        <v>0</v>
      </c>
      <c r="P96" s="5">
        <v>145.40389999999999</v>
      </c>
      <c r="Q96" s="5" t="s">
        <v>0</v>
      </c>
      <c r="R96" s="5">
        <v>0</v>
      </c>
      <c r="S96" s="5">
        <v>0</v>
      </c>
      <c r="T96" s="5" t="s">
        <v>0</v>
      </c>
      <c r="U96" s="5" t="s">
        <v>0</v>
      </c>
      <c r="V96" s="5">
        <v>0</v>
      </c>
      <c r="W96" s="5" t="s">
        <v>0</v>
      </c>
      <c r="X96" s="5">
        <v>32.312060000000002</v>
      </c>
      <c r="Y96" s="5">
        <v>0</v>
      </c>
      <c r="Z96" s="5" t="s">
        <v>0</v>
      </c>
      <c r="AA96" s="5" t="s">
        <v>0</v>
      </c>
      <c r="AB96" s="5" t="s">
        <v>0</v>
      </c>
      <c r="AC96" s="5">
        <v>0</v>
      </c>
      <c r="AD96" s="5">
        <v>28.845700000000001</v>
      </c>
      <c r="AJ96" s="5">
        <f t="shared" si="53"/>
        <v>-6.2744699999999938</v>
      </c>
      <c r="AK96" s="5" t="s">
        <v>0</v>
      </c>
      <c r="AL96" s="5" t="s">
        <v>0</v>
      </c>
      <c r="AM96" s="5" t="s">
        <v>0</v>
      </c>
      <c r="AN96" s="5">
        <f t="shared" si="54"/>
        <v>-105.1463</v>
      </c>
      <c r="AO96" s="5">
        <f t="shared" si="55"/>
        <v>-61.173160000000003</v>
      </c>
      <c r="AP96" s="5" t="e">
        <f t="shared" si="56"/>
        <v>#VALUE!</v>
      </c>
      <c r="AQ96" s="5">
        <f t="shared" si="57"/>
        <v>-49.923540000000003</v>
      </c>
      <c r="AR96" s="5">
        <f t="shared" si="58"/>
        <v>-9.8822600000000023</v>
      </c>
      <c r="AS96" s="5">
        <f t="shared" si="59"/>
        <v>-6.5702599999999975</v>
      </c>
      <c r="AT96" s="5">
        <f t="shared" si="60"/>
        <v>-55.421379999999999</v>
      </c>
      <c r="AU96" s="5" t="s">
        <v>0</v>
      </c>
      <c r="AV96" s="5" t="s">
        <v>0</v>
      </c>
      <c r="AW96" s="5" t="s">
        <v>0</v>
      </c>
      <c r="AX96" s="5">
        <f t="shared" si="61"/>
        <v>-23.419399999999996</v>
      </c>
      <c r="AY96" s="5" t="s">
        <v>0</v>
      </c>
      <c r="AZ96" s="5">
        <f t="shared" si="62"/>
        <v>-58.963030000000003</v>
      </c>
      <c r="BA96" s="5">
        <f t="shared" si="63"/>
        <v>-62.507300000000001</v>
      </c>
      <c r="BB96" s="5" t="s">
        <v>0</v>
      </c>
      <c r="BC96" s="5" t="s">
        <v>0</v>
      </c>
      <c r="BD96" s="5">
        <f t="shared" si="64"/>
        <v>-15.69473</v>
      </c>
      <c r="BE96" s="5" t="s">
        <v>0</v>
      </c>
      <c r="BF96" s="5">
        <f t="shared" si="65"/>
        <v>-71.243439999999993</v>
      </c>
      <c r="BG96" s="5">
        <f t="shared" si="66"/>
        <v>-7.7771340000000002</v>
      </c>
      <c r="BH96" s="5" t="s">
        <v>0</v>
      </c>
      <c r="BI96" s="5" t="s">
        <v>0</v>
      </c>
      <c r="BJ96" s="5" t="s">
        <v>0</v>
      </c>
      <c r="BK96" s="5">
        <f t="shared" si="67"/>
        <v>-109.98139999999999</v>
      </c>
      <c r="BL96" s="5">
        <f t="shared" si="68"/>
        <v>-38.943559999999998</v>
      </c>
    </row>
    <row r="97" spans="1:68" s="10" customFormat="1" x14ac:dyDescent="0.25">
      <c r="A97" s="3">
        <v>2008</v>
      </c>
      <c r="B97" s="5">
        <v>67.837280000000007</v>
      </c>
      <c r="C97" s="5" t="s">
        <v>0</v>
      </c>
      <c r="D97" s="5" t="s">
        <v>0</v>
      </c>
      <c r="E97" s="5" t="s">
        <v>0</v>
      </c>
      <c r="F97" s="5">
        <v>7.524</v>
      </c>
      <c r="G97" s="5">
        <v>19.069448999999999</v>
      </c>
      <c r="H97" s="5" t="s">
        <v>0</v>
      </c>
      <c r="I97" s="5">
        <v>28.997859999999999</v>
      </c>
      <c r="J97" s="5">
        <v>52.532580000000003</v>
      </c>
      <c r="K97" s="5">
        <v>21.85839</v>
      </c>
      <c r="L97" s="5">
        <v>38.365969999999997</v>
      </c>
      <c r="M97" s="5" t="s">
        <v>0</v>
      </c>
      <c r="N97" s="5" t="s">
        <v>0</v>
      </c>
      <c r="O97" s="5" t="s">
        <v>0</v>
      </c>
      <c r="P97" s="5">
        <v>158.09559999999999</v>
      </c>
      <c r="Q97" s="5" t="s">
        <v>0</v>
      </c>
      <c r="R97" s="5">
        <v>21.88757</v>
      </c>
      <c r="S97" s="5">
        <v>45.181870000000004</v>
      </c>
      <c r="T97" s="5" t="s">
        <v>0</v>
      </c>
      <c r="U97" s="5" t="s">
        <v>0</v>
      </c>
      <c r="V97" s="5">
        <v>0</v>
      </c>
      <c r="W97" s="5" t="s">
        <v>0</v>
      </c>
      <c r="X97" s="5">
        <v>108.84112</v>
      </c>
      <c r="Y97" s="5">
        <v>2.3746200000000002</v>
      </c>
      <c r="Z97" s="5" t="s">
        <v>0</v>
      </c>
      <c r="AA97" s="5" t="s">
        <v>0</v>
      </c>
      <c r="AB97" s="5" t="s">
        <v>0</v>
      </c>
      <c r="AC97" s="5">
        <v>80.238197999999997</v>
      </c>
      <c r="AD97" s="5">
        <v>57.377490000000002</v>
      </c>
      <c r="AJ97" s="5">
        <f t="shared" si="53"/>
        <v>-2.6563899999999876</v>
      </c>
      <c r="AK97" s="5" t="s">
        <v>0</v>
      </c>
      <c r="AL97" s="5" t="s">
        <v>0</v>
      </c>
      <c r="AM97" s="5" t="s">
        <v>0</v>
      </c>
      <c r="AN97" s="5">
        <f t="shared" si="54"/>
        <v>-97.622299999999996</v>
      </c>
      <c r="AO97" s="5">
        <f t="shared" si="55"/>
        <v>-42.103711000000004</v>
      </c>
      <c r="AP97" s="5" t="e">
        <f t="shared" si="56"/>
        <v>#VALUE!</v>
      </c>
      <c r="AQ97" s="5">
        <f t="shared" si="57"/>
        <v>-20.925680000000003</v>
      </c>
      <c r="AR97" s="5">
        <f t="shared" si="58"/>
        <v>-1.3239499999999964</v>
      </c>
      <c r="AS97" s="5">
        <f t="shared" si="59"/>
        <v>-4.8364699999999985</v>
      </c>
      <c r="AT97" s="5">
        <f t="shared" si="60"/>
        <v>-17.055410000000002</v>
      </c>
      <c r="AU97" s="5" t="s">
        <v>0</v>
      </c>
      <c r="AV97" s="5" t="s">
        <v>0</v>
      </c>
      <c r="AW97" s="5" t="s">
        <v>0</v>
      </c>
      <c r="AX97" s="5">
        <f t="shared" si="61"/>
        <v>-10.727699999999999</v>
      </c>
      <c r="AY97" s="5" t="s">
        <v>0</v>
      </c>
      <c r="AZ97" s="5">
        <f t="shared" si="62"/>
        <v>-37.075460000000007</v>
      </c>
      <c r="BA97" s="5">
        <f t="shared" si="63"/>
        <v>-17.325429999999997</v>
      </c>
      <c r="BB97" s="5" t="s">
        <v>0</v>
      </c>
      <c r="BC97" s="5" t="s">
        <v>0</v>
      </c>
      <c r="BD97" s="5">
        <f t="shared" si="64"/>
        <v>-15.69473</v>
      </c>
      <c r="BE97" s="5" t="s">
        <v>0</v>
      </c>
      <c r="BF97" s="5">
        <f t="shared" si="65"/>
        <v>5.2856200000000086</v>
      </c>
      <c r="BG97" s="5">
        <f t="shared" si="66"/>
        <v>-5.402514</v>
      </c>
      <c r="BH97" s="5" t="s">
        <v>0</v>
      </c>
      <c r="BI97" s="5" t="s">
        <v>0</v>
      </c>
      <c r="BJ97" s="5" t="s">
        <v>0</v>
      </c>
      <c r="BK97" s="5">
        <f t="shared" si="67"/>
        <v>-29.743201999999997</v>
      </c>
      <c r="BL97" s="5">
        <f t="shared" si="68"/>
        <v>-10.411769999999997</v>
      </c>
    </row>
    <row r="98" spans="1:68" s="10" customFormat="1" x14ac:dyDescent="0.25">
      <c r="A98" s="3">
        <v>2009</v>
      </c>
      <c r="B98" s="5">
        <v>72.14188</v>
      </c>
      <c r="C98" s="5" t="s">
        <v>0</v>
      </c>
      <c r="D98" s="5" t="s">
        <v>0</v>
      </c>
      <c r="E98" s="5" t="s">
        <v>0</v>
      </c>
      <c r="F98" s="5">
        <v>196.28192999999999</v>
      </c>
      <c r="G98" s="5">
        <v>92.836046999999994</v>
      </c>
      <c r="H98" s="5" t="s">
        <v>0</v>
      </c>
      <c r="I98" s="5">
        <v>81.039069999999995</v>
      </c>
      <c r="J98" s="5">
        <v>60.201949999999997</v>
      </c>
      <c r="K98" s="5">
        <v>31.230080000000001</v>
      </c>
      <c r="L98" s="5">
        <v>106.02529</v>
      </c>
      <c r="M98" s="5" t="s">
        <v>0</v>
      </c>
      <c r="N98" s="5" t="s">
        <v>0</v>
      </c>
      <c r="O98" s="5" t="s">
        <v>0</v>
      </c>
      <c r="P98" s="5">
        <v>180.11259999999999</v>
      </c>
      <c r="Q98" s="5" t="s">
        <v>0</v>
      </c>
      <c r="R98" s="5">
        <v>133.74324999999999</v>
      </c>
      <c r="S98" s="5">
        <v>118.23464</v>
      </c>
      <c r="T98" s="5" t="s">
        <v>0</v>
      </c>
      <c r="U98" s="5" t="s">
        <v>0</v>
      </c>
      <c r="V98" s="5">
        <v>39.372</v>
      </c>
      <c r="W98" s="5" t="s">
        <v>0</v>
      </c>
      <c r="X98" s="5">
        <v>115.89212000000001</v>
      </c>
      <c r="Y98" s="5">
        <v>14.897036999999999</v>
      </c>
      <c r="Z98" s="5" t="s">
        <v>0</v>
      </c>
      <c r="AA98" s="5" t="s">
        <v>0</v>
      </c>
      <c r="AB98" s="5" t="s">
        <v>0</v>
      </c>
      <c r="AC98" s="5">
        <v>227.99417600000001</v>
      </c>
      <c r="AD98" s="5">
        <v>71.115020000000001</v>
      </c>
      <c r="AJ98" s="5">
        <f t="shared" si="53"/>
        <v>1.6482100000000059</v>
      </c>
      <c r="AK98" s="5" t="s">
        <v>0</v>
      </c>
      <c r="AL98" s="5" t="s">
        <v>0</v>
      </c>
      <c r="AM98" s="5" t="s">
        <v>0</v>
      </c>
      <c r="AN98" s="5">
        <f t="shared" si="54"/>
        <v>91.135629999999992</v>
      </c>
      <c r="AO98" s="5">
        <f t="shared" si="55"/>
        <v>31.662886999999991</v>
      </c>
      <c r="AP98" s="5" t="e">
        <f t="shared" si="56"/>
        <v>#VALUE!</v>
      </c>
      <c r="AQ98" s="5">
        <f t="shared" si="57"/>
        <v>31.115529999999993</v>
      </c>
      <c r="AR98" s="5">
        <f t="shared" si="58"/>
        <v>6.3454199999999972</v>
      </c>
      <c r="AS98" s="5">
        <f t="shared" si="59"/>
        <v>4.5352200000000025</v>
      </c>
      <c r="AT98" s="5">
        <f t="shared" si="60"/>
        <v>50.603909999999999</v>
      </c>
      <c r="AU98" s="5" t="s">
        <v>0</v>
      </c>
      <c r="AV98" s="5" t="s">
        <v>0</v>
      </c>
      <c r="AW98" s="5" t="s">
        <v>0</v>
      </c>
      <c r="AX98" s="5">
        <f t="shared" si="61"/>
        <v>11.289299999999997</v>
      </c>
      <c r="AY98" s="5" t="s">
        <v>0</v>
      </c>
      <c r="AZ98" s="5">
        <f t="shared" si="62"/>
        <v>74.780219999999986</v>
      </c>
      <c r="BA98" s="5">
        <f t="shared" si="63"/>
        <v>55.727339999999998</v>
      </c>
      <c r="BB98" s="5" t="s">
        <v>0</v>
      </c>
      <c r="BC98" s="5" t="s">
        <v>0</v>
      </c>
      <c r="BD98" s="5">
        <f t="shared" si="64"/>
        <v>23.67727</v>
      </c>
      <c r="BE98" s="5" t="s">
        <v>0</v>
      </c>
      <c r="BF98" s="5">
        <f t="shared" si="65"/>
        <v>12.336620000000011</v>
      </c>
      <c r="BG98" s="5">
        <f t="shared" si="66"/>
        <v>7.119902999999999</v>
      </c>
      <c r="BH98" s="5" t="s">
        <v>0</v>
      </c>
      <c r="BI98" s="5" t="s">
        <v>0</v>
      </c>
      <c r="BJ98" s="5" t="s">
        <v>0</v>
      </c>
      <c r="BK98" s="5">
        <f t="shared" si="67"/>
        <v>118.01277600000002</v>
      </c>
      <c r="BL98" s="5">
        <f t="shared" si="68"/>
        <v>3.3257600000000025</v>
      </c>
    </row>
    <row r="99" spans="1:68" s="10" customFormat="1" x14ac:dyDescent="0.25">
      <c r="A99" s="3">
        <v>2010</v>
      </c>
      <c r="B99" s="5">
        <v>70.53604</v>
      </c>
      <c r="C99" s="5" t="s">
        <v>0</v>
      </c>
      <c r="D99" s="5" t="s">
        <v>0</v>
      </c>
      <c r="E99" s="5" t="s">
        <v>0</v>
      </c>
      <c r="F99" s="5">
        <v>145.62899999999999</v>
      </c>
      <c r="G99" s="5">
        <v>9.2502669999999991</v>
      </c>
      <c r="H99" s="5" t="s">
        <v>0</v>
      </c>
      <c r="I99" s="5">
        <v>46.782710000000002</v>
      </c>
      <c r="J99" s="5">
        <v>56.192959999999999</v>
      </c>
      <c r="K99" s="5">
        <v>27.223960000000002</v>
      </c>
      <c r="L99" s="5">
        <v>91.585800000000006</v>
      </c>
      <c r="M99" s="5" t="s">
        <v>0</v>
      </c>
      <c r="N99" s="5" t="s">
        <v>0</v>
      </c>
      <c r="O99" s="5" t="s">
        <v>0</v>
      </c>
      <c r="P99" s="5">
        <v>174.20429999999999</v>
      </c>
      <c r="Q99" s="5" t="s">
        <v>0</v>
      </c>
      <c r="R99" s="5">
        <v>109.90006</v>
      </c>
      <c r="S99" s="5">
        <v>91.56756</v>
      </c>
      <c r="T99" s="5" t="s">
        <v>0</v>
      </c>
      <c r="U99" s="5" t="s">
        <v>0</v>
      </c>
      <c r="V99" s="5">
        <v>35.938361</v>
      </c>
      <c r="W99" s="5" t="s">
        <v>0</v>
      </c>
      <c r="X99" s="5">
        <v>124.49088999999999</v>
      </c>
      <c r="Y99" s="5">
        <v>7.6112669999999998</v>
      </c>
      <c r="Z99" s="5" t="s">
        <v>0</v>
      </c>
      <c r="AA99" s="5" t="s">
        <v>0</v>
      </c>
      <c r="AB99" s="5" t="s">
        <v>0</v>
      </c>
      <c r="AC99" s="5">
        <v>188.14827399999999</v>
      </c>
      <c r="AD99" s="5">
        <v>81.68235</v>
      </c>
      <c r="AJ99" s="5">
        <f t="shared" si="53"/>
        <v>4.2370000000005348E-2</v>
      </c>
      <c r="AK99" s="5" t="s">
        <v>0</v>
      </c>
      <c r="AL99" s="5" t="s">
        <v>0</v>
      </c>
      <c r="AM99" s="5" t="s">
        <v>0</v>
      </c>
      <c r="AN99" s="5">
        <f t="shared" si="54"/>
        <v>40.482699999999994</v>
      </c>
      <c r="AO99" s="5">
        <f t="shared" si="55"/>
        <v>-51.922893000000002</v>
      </c>
      <c r="AP99" s="5" t="e">
        <f t="shared" si="56"/>
        <v>#VALUE!</v>
      </c>
      <c r="AQ99" s="5">
        <f t="shared" si="57"/>
        <v>-3.1408300000000011</v>
      </c>
      <c r="AR99" s="5">
        <f t="shared" si="58"/>
        <v>2.33643</v>
      </c>
      <c r="AS99" s="5">
        <f t="shared" si="59"/>
        <v>0.52910000000000323</v>
      </c>
      <c r="AT99" s="5">
        <f t="shared" si="60"/>
        <v>36.164420000000007</v>
      </c>
      <c r="AU99" s="5" t="s">
        <v>0</v>
      </c>
      <c r="AV99" s="5" t="s">
        <v>0</v>
      </c>
      <c r="AW99" s="5" t="s">
        <v>0</v>
      </c>
      <c r="AX99" s="5">
        <f t="shared" si="61"/>
        <v>5.3810000000000002</v>
      </c>
      <c r="AY99" s="5" t="s">
        <v>0</v>
      </c>
      <c r="AZ99" s="5">
        <f t="shared" si="62"/>
        <v>50.937029999999993</v>
      </c>
      <c r="BA99" s="5">
        <f t="shared" si="63"/>
        <v>29.06026</v>
      </c>
      <c r="BB99" s="5" t="s">
        <v>0</v>
      </c>
      <c r="BC99" s="5" t="s">
        <v>0</v>
      </c>
      <c r="BD99" s="5">
        <f t="shared" si="64"/>
        <v>20.243631000000001</v>
      </c>
      <c r="BE99" s="5" t="s">
        <v>0</v>
      </c>
      <c r="BF99" s="5">
        <f t="shared" si="65"/>
        <v>20.935389999999998</v>
      </c>
      <c r="BG99" s="5">
        <f t="shared" si="66"/>
        <v>-0.16586700000000043</v>
      </c>
      <c r="BH99" s="5" t="s">
        <v>0</v>
      </c>
      <c r="BI99" s="5" t="s">
        <v>0</v>
      </c>
      <c r="BJ99" s="5" t="s">
        <v>0</v>
      </c>
      <c r="BK99" s="5">
        <f t="shared" si="67"/>
        <v>78.166873999999993</v>
      </c>
      <c r="BL99" s="5">
        <f t="shared" si="68"/>
        <v>13.893090000000001</v>
      </c>
    </row>
    <row r="100" spans="1:68" s="10" customFormat="1" x14ac:dyDescent="0.25">
      <c r="A100" s="3" t="s">
        <v>15</v>
      </c>
      <c r="B100" s="5">
        <v>70.493669999999995</v>
      </c>
      <c r="C100" s="5" t="s">
        <v>0</v>
      </c>
      <c r="D100" s="5" t="s">
        <v>0</v>
      </c>
      <c r="E100" s="5" t="s">
        <v>0</v>
      </c>
      <c r="F100" s="5">
        <v>105.1463</v>
      </c>
      <c r="G100" s="5">
        <v>61.173160000000003</v>
      </c>
      <c r="H100" s="5" t="s">
        <v>0</v>
      </c>
      <c r="I100" s="5">
        <v>49.923540000000003</v>
      </c>
      <c r="J100" s="5">
        <v>53.856529999999999</v>
      </c>
      <c r="K100" s="5">
        <v>26.694859999999998</v>
      </c>
      <c r="L100" s="5">
        <v>55.421379999999999</v>
      </c>
      <c r="M100" s="5" t="s">
        <v>0</v>
      </c>
      <c r="N100" s="5" t="s">
        <v>0</v>
      </c>
      <c r="O100" s="5" t="s">
        <v>0</v>
      </c>
      <c r="P100" s="5">
        <v>168.82329999999999</v>
      </c>
      <c r="Q100" s="5" t="s">
        <v>0</v>
      </c>
      <c r="R100" s="5">
        <v>58.963030000000003</v>
      </c>
      <c r="S100" s="5">
        <v>62.507300000000001</v>
      </c>
      <c r="T100" s="5" t="s">
        <v>0</v>
      </c>
      <c r="U100" s="5" t="s">
        <v>0</v>
      </c>
      <c r="V100" s="5">
        <v>15.69473</v>
      </c>
      <c r="W100" s="5" t="s">
        <v>0</v>
      </c>
      <c r="X100" s="5">
        <v>103.55549999999999</v>
      </c>
      <c r="Y100" s="5">
        <v>7.7771340000000002</v>
      </c>
      <c r="Z100" s="5" t="s">
        <v>0</v>
      </c>
      <c r="AA100" s="5" t="s">
        <v>0</v>
      </c>
      <c r="AB100" s="5" t="s">
        <v>0</v>
      </c>
      <c r="AC100" s="5">
        <v>109.98139999999999</v>
      </c>
      <c r="AD100" s="5">
        <v>67.789259999999999</v>
      </c>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row>
    <row r="101" spans="1:68" s="10" customFormat="1" x14ac:dyDescent="0.25">
      <c r="A101" s="3"/>
    </row>
    <row r="102" spans="1:68" s="10" customFormat="1" x14ac:dyDescent="0.25">
      <c r="A102" s="3"/>
    </row>
    <row r="103" spans="1:68" s="10" customFormat="1" x14ac:dyDescent="0.25">
      <c r="A103" s="3"/>
    </row>
    <row r="104" spans="1:68" s="10" customFormat="1" x14ac:dyDescent="0.25"/>
    <row r="105" spans="1:68" s="10" customFormat="1" x14ac:dyDescent="0.25"/>
    <row r="106" spans="1:68" s="10" customFormat="1" x14ac:dyDescent="0.25"/>
    <row r="107" spans="1:68" s="10" customFormat="1" x14ac:dyDescent="0.25"/>
    <row r="108" spans="1:68" s="10" customFormat="1" x14ac:dyDescent="0.25"/>
    <row r="109" spans="1:68" s="10" customForma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row>
    <row r="110" spans="1:68" s="10" customFormat="1" ht="30" x14ac:dyDescent="0.25">
      <c r="A110" s="2" t="s">
        <v>11</v>
      </c>
      <c r="AE110" s="10" t="s">
        <v>1</v>
      </c>
      <c r="AF110" s="10" t="s">
        <v>9</v>
      </c>
      <c r="AG110" s="10" t="s">
        <v>5</v>
      </c>
      <c r="AJ110" s="2" t="s">
        <v>11</v>
      </c>
      <c r="BN110" s="10" t="s">
        <v>1</v>
      </c>
      <c r="BO110" s="10" t="s">
        <v>9</v>
      </c>
      <c r="BP110" s="10" t="s">
        <v>5</v>
      </c>
    </row>
    <row r="111" spans="1:68" s="10" customFormat="1" x14ac:dyDescent="0.25">
      <c r="A111" s="3">
        <v>0</v>
      </c>
      <c r="B111" s="10">
        <f>COUNTIF(B85:B99,"&gt;0")</f>
        <v>15</v>
      </c>
      <c r="C111" s="10">
        <f t="shared" ref="C111:AD111" si="69">COUNTIF(C85:C99,"&gt;0")</f>
        <v>0</v>
      </c>
      <c r="D111" s="10">
        <f t="shared" si="69"/>
        <v>0</v>
      </c>
      <c r="E111" s="10">
        <f t="shared" si="69"/>
        <v>0</v>
      </c>
      <c r="F111" s="10">
        <f t="shared" si="69"/>
        <v>14</v>
      </c>
      <c r="G111" s="10">
        <f t="shared" si="69"/>
        <v>14</v>
      </c>
      <c r="H111" s="10">
        <f t="shared" si="69"/>
        <v>0</v>
      </c>
      <c r="I111" s="10">
        <f t="shared" si="69"/>
        <v>14</v>
      </c>
      <c r="J111" s="10">
        <f t="shared" si="69"/>
        <v>15</v>
      </c>
      <c r="K111" s="10">
        <f t="shared" si="69"/>
        <v>15</v>
      </c>
      <c r="L111" s="10">
        <f t="shared" si="69"/>
        <v>14</v>
      </c>
      <c r="M111" s="10">
        <f t="shared" si="69"/>
        <v>0</v>
      </c>
      <c r="N111" s="10">
        <f t="shared" si="69"/>
        <v>0</v>
      </c>
      <c r="O111" s="10">
        <f t="shared" si="69"/>
        <v>0</v>
      </c>
      <c r="P111" s="10">
        <f t="shared" si="69"/>
        <v>15</v>
      </c>
      <c r="Q111" s="10">
        <f t="shared" si="69"/>
        <v>0</v>
      </c>
      <c r="R111" s="10">
        <f t="shared" si="69"/>
        <v>11</v>
      </c>
      <c r="S111" s="10">
        <f t="shared" si="69"/>
        <v>12</v>
      </c>
      <c r="T111" s="10">
        <f t="shared" si="69"/>
        <v>0</v>
      </c>
      <c r="U111" s="10">
        <f t="shared" si="69"/>
        <v>0</v>
      </c>
      <c r="V111" s="10">
        <f t="shared" si="69"/>
        <v>11</v>
      </c>
      <c r="W111" s="10">
        <f t="shared" si="69"/>
        <v>0</v>
      </c>
      <c r="X111" s="10">
        <f t="shared" si="69"/>
        <v>15</v>
      </c>
      <c r="Y111" s="10">
        <f t="shared" si="69"/>
        <v>14</v>
      </c>
      <c r="Z111" s="10">
        <f t="shared" si="69"/>
        <v>0</v>
      </c>
      <c r="AA111" s="10">
        <f t="shared" si="69"/>
        <v>0</v>
      </c>
      <c r="AB111" s="10">
        <f t="shared" si="69"/>
        <v>0</v>
      </c>
      <c r="AC111" s="10">
        <f t="shared" si="69"/>
        <v>14</v>
      </c>
      <c r="AD111" s="10">
        <f t="shared" si="69"/>
        <v>15</v>
      </c>
      <c r="AE111" s="5">
        <f>AVERAGE(B111:AD111)</f>
        <v>7.1724137931034484</v>
      </c>
      <c r="AF111" s="5">
        <f>MIN(B111:AE111)</f>
        <v>0</v>
      </c>
      <c r="AG111" s="5">
        <f>MAX(B111:AD111)</f>
        <v>15</v>
      </c>
      <c r="AH111" s="5"/>
      <c r="AI111" s="5"/>
      <c r="AJ111" s="10">
        <f t="shared" ref="AJ111:BL111" si="70">COUNTIF(AJ85:AJ99,"&gt;0")</f>
        <v>10</v>
      </c>
      <c r="AK111" s="10">
        <f t="shared" si="70"/>
        <v>0</v>
      </c>
      <c r="AL111" s="10">
        <f t="shared" si="70"/>
        <v>0</v>
      </c>
      <c r="AM111" s="10">
        <f t="shared" si="70"/>
        <v>0</v>
      </c>
      <c r="AN111" s="10">
        <f t="shared" si="70"/>
        <v>8</v>
      </c>
      <c r="AO111" s="10">
        <f t="shared" si="70"/>
        <v>9</v>
      </c>
      <c r="AP111" s="10">
        <f t="shared" si="70"/>
        <v>0</v>
      </c>
      <c r="AQ111" s="10">
        <f t="shared" si="70"/>
        <v>7</v>
      </c>
      <c r="AR111" s="10">
        <f t="shared" si="70"/>
        <v>7</v>
      </c>
      <c r="AS111" s="10">
        <f t="shared" si="70"/>
        <v>8</v>
      </c>
      <c r="AT111" s="10">
        <f t="shared" si="70"/>
        <v>7</v>
      </c>
      <c r="AU111" s="10">
        <f t="shared" si="70"/>
        <v>0</v>
      </c>
      <c r="AV111" s="10">
        <f t="shared" si="70"/>
        <v>0</v>
      </c>
      <c r="AW111" s="10">
        <f t="shared" si="70"/>
        <v>0</v>
      </c>
      <c r="AX111" s="10">
        <f t="shared" si="70"/>
        <v>8</v>
      </c>
      <c r="AY111" s="10">
        <f t="shared" si="70"/>
        <v>0</v>
      </c>
      <c r="AZ111" s="10">
        <f t="shared" si="70"/>
        <v>8</v>
      </c>
      <c r="BA111" s="10">
        <f t="shared" si="70"/>
        <v>7</v>
      </c>
      <c r="BB111" s="10">
        <f t="shared" si="70"/>
        <v>0</v>
      </c>
      <c r="BC111" s="10">
        <f t="shared" si="70"/>
        <v>0</v>
      </c>
      <c r="BD111" s="10">
        <f t="shared" si="70"/>
        <v>8</v>
      </c>
      <c r="BE111" s="10">
        <f t="shared" si="70"/>
        <v>0</v>
      </c>
      <c r="BF111" s="10">
        <f t="shared" si="70"/>
        <v>9</v>
      </c>
      <c r="BG111" s="10">
        <f t="shared" si="70"/>
        <v>6</v>
      </c>
      <c r="BH111" s="10">
        <f t="shared" si="70"/>
        <v>0</v>
      </c>
      <c r="BI111" s="10">
        <f t="shared" si="70"/>
        <v>0</v>
      </c>
      <c r="BJ111" s="10">
        <f t="shared" si="70"/>
        <v>0</v>
      </c>
      <c r="BK111" s="10">
        <f t="shared" si="70"/>
        <v>8</v>
      </c>
      <c r="BL111" s="10">
        <f t="shared" si="70"/>
        <v>9</v>
      </c>
      <c r="BN111" s="5">
        <f>AVERAGE(AJ111:BM111)</f>
        <v>4.1034482758620694</v>
      </c>
      <c r="BO111" s="5">
        <f>MIN(AJ111:BN111)</f>
        <v>0</v>
      </c>
      <c r="BP111" s="5">
        <f>MAX(AJ111:BM111)</f>
        <v>10</v>
      </c>
    </row>
    <row r="112" spans="1:68" s="10" customFormat="1" x14ac:dyDescent="0.25"/>
    <row r="113" s="10" customFormat="1" x14ac:dyDescent="0.25"/>
  </sheetData>
  <mergeCells count="12">
    <mergeCell ref="B83:AD83"/>
    <mergeCell ref="AJ83:BL83"/>
    <mergeCell ref="A40:AD42"/>
    <mergeCell ref="AJ40:BN42"/>
    <mergeCell ref="B43:AD43"/>
    <mergeCell ref="AJ43:BL43"/>
    <mergeCell ref="A80:AD82"/>
    <mergeCell ref="B4:AD4"/>
    <mergeCell ref="A1:AD3"/>
    <mergeCell ref="AJ1:BN3"/>
    <mergeCell ref="AJ4:BL4"/>
    <mergeCell ref="AJ80:BN8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8"/>
  <sheetViews>
    <sheetView tabSelected="1" zoomScale="55" zoomScaleNormal="55" workbookViewId="0">
      <selection activeCell="Y46" sqref="Y46"/>
    </sheetView>
  </sheetViews>
  <sheetFormatPr defaultColWidth="11.42578125" defaultRowHeight="15" x14ac:dyDescent="0.25"/>
  <cols>
    <col min="1" max="1" width="30.42578125" style="10" customWidth="1"/>
  </cols>
  <sheetData>
    <row r="1" spans="1:34" s="10" customFormat="1" x14ac:dyDescent="0.25">
      <c r="B1" s="38" t="s">
        <v>16</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row>
    <row r="2" spans="1:34" s="10" customFormat="1" x14ac:dyDescent="0.25">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row>
    <row r="3" spans="1:34" s="10" customFormat="1" x14ac:dyDescent="0.25">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row>
    <row r="4" spans="1:34" s="10" customFormat="1" x14ac:dyDescent="0.25"/>
    <row r="5" spans="1:34" s="10" customFormat="1" x14ac:dyDescent="0.25">
      <c r="B5" s="33" t="s">
        <v>6</v>
      </c>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row>
    <row r="6" spans="1:34" x14ac:dyDescent="0.25">
      <c r="B6" s="11">
        <v>1</v>
      </c>
      <c r="C6" s="11">
        <v>2</v>
      </c>
      <c r="D6" s="11">
        <v>3</v>
      </c>
      <c r="E6" s="11">
        <v>4</v>
      </c>
      <c r="F6" s="11">
        <v>5</v>
      </c>
      <c r="G6" s="11">
        <v>6</v>
      </c>
      <c r="H6" s="11">
        <v>7</v>
      </c>
      <c r="I6" s="11">
        <v>8</v>
      </c>
      <c r="J6" s="11">
        <v>9</v>
      </c>
      <c r="K6" s="11">
        <v>10</v>
      </c>
      <c r="L6" s="11">
        <v>11</v>
      </c>
      <c r="M6" s="11">
        <v>12</v>
      </c>
      <c r="N6" s="11">
        <v>13</v>
      </c>
      <c r="O6" s="11">
        <v>14</v>
      </c>
      <c r="P6" s="11">
        <v>15</v>
      </c>
      <c r="Q6" s="11">
        <v>16</v>
      </c>
      <c r="R6" s="11">
        <v>17</v>
      </c>
      <c r="S6" s="11">
        <v>18</v>
      </c>
      <c r="T6" s="11">
        <v>19</v>
      </c>
      <c r="U6" s="11">
        <v>20</v>
      </c>
      <c r="V6" s="11">
        <v>21</v>
      </c>
      <c r="W6" s="11">
        <v>22</v>
      </c>
      <c r="X6" s="11">
        <v>23</v>
      </c>
      <c r="Y6" s="11">
        <v>24</v>
      </c>
      <c r="Z6" s="11">
        <v>25</v>
      </c>
      <c r="AA6" s="11">
        <v>26</v>
      </c>
      <c r="AB6" s="11">
        <v>27</v>
      </c>
      <c r="AC6" s="11">
        <v>28</v>
      </c>
      <c r="AD6" s="11">
        <v>29</v>
      </c>
      <c r="AE6" s="3" t="s">
        <v>1</v>
      </c>
      <c r="AF6" s="3" t="s">
        <v>9</v>
      </c>
      <c r="AG6" s="3" t="s">
        <v>5</v>
      </c>
      <c r="AH6" s="3" t="s">
        <v>10</v>
      </c>
    </row>
    <row r="7" spans="1:34" ht="15" customHeight="1" x14ac:dyDescent="0.25">
      <c r="A7" s="32" t="s">
        <v>26</v>
      </c>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39">
        <f>AVERAGE(B12:AD12)</f>
        <v>73.306956375000013</v>
      </c>
      <c r="AF7" s="39">
        <f>MIN(B12:AE12)</f>
        <v>8.8878330000000005</v>
      </c>
      <c r="AG7" s="39">
        <f>MAX(B12:AD12)</f>
        <v>166.63560000000001</v>
      </c>
      <c r="AH7" s="39">
        <f>MEDIAN(B12:AD12)</f>
        <v>62.739469999999997</v>
      </c>
    </row>
    <row r="8" spans="1:34" x14ac:dyDescent="0.25">
      <c r="A8" s="32"/>
      <c r="B8" s="48"/>
      <c r="C8" s="48"/>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39"/>
      <c r="AF8" s="39">
        <f t="shared" ref="AF8:AF12" si="0">MIN(B8:AE8)</f>
        <v>0</v>
      </c>
      <c r="AG8" s="39">
        <f t="shared" ref="AG8:AG12" si="1">MAX(B8:AD8)</f>
        <v>0</v>
      </c>
      <c r="AH8" s="39" t="e">
        <f t="shared" ref="AH8:AH12" si="2">MEDIAN(B8:AD8)</f>
        <v>#NUM!</v>
      </c>
    </row>
    <row r="9" spans="1:34" x14ac:dyDescent="0.25">
      <c r="A9" s="32"/>
      <c r="B9" s="48"/>
      <c r="C9" s="48"/>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39"/>
      <c r="AF9" s="39">
        <f t="shared" si="0"/>
        <v>0</v>
      </c>
      <c r="AG9" s="39">
        <f t="shared" si="1"/>
        <v>0</v>
      </c>
      <c r="AH9" s="39" t="e">
        <f t="shared" si="2"/>
        <v>#NUM!</v>
      </c>
    </row>
    <row r="10" spans="1:34" x14ac:dyDescent="0.25">
      <c r="A10" s="32"/>
      <c r="B10" s="48"/>
      <c r="C10" s="48"/>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39"/>
      <c r="AF10" s="39">
        <f t="shared" si="0"/>
        <v>0</v>
      </c>
      <c r="AG10" s="39">
        <f t="shared" si="1"/>
        <v>0</v>
      </c>
      <c r="AH10" s="39" t="e">
        <f t="shared" si="2"/>
        <v>#NUM!</v>
      </c>
    </row>
    <row r="11" spans="1:34" x14ac:dyDescent="0.25">
      <c r="A11" s="32"/>
      <c r="B11" s="48"/>
      <c r="C11" s="48"/>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39"/>
      <c r="AF11" s="39">
        <f t="shared" si="0"/>
        <v>0</v>
      </c>
      <c r="AG11" s="39">
        <f t="shared" si="1"/>
        <v>0</v>
      </c>
      <c r="AH11" s="39" t="e">
        <f t="shared" si="2"/>
        <v>#NUM!</v>
      </c>
    </row>
    <row r="12" spans="1:34" x14ac:dyDescent="0.25">
      <c r="A12" s="32"/>
      <c r="B12" s="46">
        <v>62.804749999999999</v>
      </c>
      <c r="C12" s="46">
        <v>61.774949999999997</v>
      </c>
      <c r="D12" s="47">
        <v>64.559650000000005</v>
      </c>
      <c r="E12" s="47"/>
      <c r="F12" s="47">
        <v>49.086889999999997</v>
      </c>
      <c r="G12" s="47">
        <v>62.674190000000003</v>
      </c>
      <c r="H12" s="47">
        <v>38.842570000000002</v>
      </c>
      <c r="I12" s="47">
        <v>58.689509999999999</v>
      </c>
      <c r="J12" s="47">
        <v>65.359380000000002</v>
      </c>
      <c r="K12" s="47">
        <v>54.725949999999997</v>
      </c>
      <c r="L12" s="47">
        <v>70.082599999999999</v>
      </c>
      <c r="M12" s="47">
        <v>59.572200000000002</v>
      </c>
      <c r="N12" s="47">
        <v>60.391750000000002</v>
      </c>
      <c r="O12" s="47">
        <v>104.5129</v>
      </c>
      <c r="P12" s="47">
        <v>166.63560000000001</v>
      </c>
      <c r="Q12" s="47">
        <v>31.036799999999999</v>
      </c>
      <c r="R12" s="47"/>
      <c r="S12" s="47">
        <v>42.640949999999997</v>
      </c>
      <c r="T12" s="47">
        <v>139.46879999999999</v>
      </c>
      <c r="U12" s="47"/>
      <c r="V12" s="47">
        <v>28.584340000000001</v>
      </c>
      <c r="W12" s="47">
        <v>8.8878330000000005</v>
      </c>
      <c r="X12" s="47">
        <v>106.5337</v>
      </c>
      <c r="Y12" s="47"/>
      <c r="Z12" s="47">
        <v>118.6246</v>
      </c>
      <c r="AA12" s="47"/>
      <c r="AB12" s="47">
        <v>79.243639999999999</v>
      </c>
      <c r="AC12" s="47">
        <v>103.33620000000001</v>
      </c>
      <c r="AD12" s="47">
        <v>121.2972</v>
      </c>
      <c r="AE12" s="39"/>
      <c r="AF12" s="39">
        <f t="shared" si="0"/>
        <v>8.8878330000000005</v>
      </c>
      <c r="AG12" s="39">
        <f t="shared" si="1"/>
        <v>166.63560000000001</v>
      </c>
      <c r="AH12" s="39">
        <f t="shared" si="2"/>
        <v>62.739469999999997</v>
      </c>
    </row>
    <row r="13" spans="1:34" x14ac:dyDescent="0.25">
      <c r="A13" s="13"/>
      <c r="B13" s="10"/>
      <c r="AF13" s="18"/>
    </row>
    <row r="14" spans="1:34" x14ac:dyDescent="0.25">
      <c r="A14" s="13"/>
      <c r="B14" s="10"/>
    </row>
    <row r="15" spans="1:34" x14ac:dyDescent="0.25">
      <c r="A15" s="13"/>
      <c r="B15" s="10"/>
    </row>
    <row r="16" spans="1:34" x14ac:dyDescent="0.25">
      <c r="A16" s="13"/>
      <c r="B16" s="10"/>
    </row>
    <row r="17" spans="1:34" ht="15" customHeight="1" x14ac:dyDescent="0.25">
      <c r="A17" s="32" t="s">
        <v>27</v>
      </c>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39">
        <f>AVERAGE(B22:AD22)</f>
        <v>85.059747142857134</v>
      </c>
      <c r="AF17" s="39">
        <f>MIN(B22:AE22)</f>
        <v>16.70534</v>
      </c>
      <c r="AG17" s="39">
        <f>MAX(B22:AD22)</f>
        <v>166.80439999999999</v>
      </c>
      <c r="AH17" s="39">
        <f>MEDIAN(B22:AD22)</f>
        <v>77.391739999999999</v>
      </c>
    </row>
    <row r="18" spans="1:34" x14ac:dyDescent="0.25">
      <c r="A18" s="32"/>
      <c r="B18" s="48"/>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39"/>
      <c r="AF18" s="39">
        <f t="shared" ref="AF18:AF22" si="3">MIN(B18:AE18)</f>
        <v>0</v>
      </c>
      <c r="AG18" s="39">
        <f t="shared" ref="AG18:AG22" si="4">MAX(B18:AD18)</f>
        <v>0</v>
      </c>
      <c r="AH18" s="39" t="e">
        <f t="shared" ref="AH18:AH22" si="5">MEDIAN(B18:AD18)</f>
        <v>#NUM!</v>
      </c>
    </row>
    <row r="19" spans="1:34" x14ac:dyDescent="0.25">
      <c r="A19" s="32"/>
      <c r="B19" s="48"/>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39"/>
      <c r="AF19" s="39">
        <f t="shared" si="3"/>
        <v>0</v>
      </c>
      <c r="AG19" s="39">
        <f t="shared" si="4"/>
        <v>0</v>
      </c>
      <c r="AH19" s="39" t="e">
        <f t="shared" si="5"/>
        <v>#NUM!</v>
      </c>
    </row>
    <row r="20" spans="1:34" x14ac:dyDescent="0.25">
      <c r="A20" s="32"/>
      <c r="B20" s="48"/>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39"/>
      <c r="AF20" s="39">
        <f t="shared" si="3"/>
        <v>0</v>
      </c>
      <c r="AG20" s="39">
        <f t="shared" si="4"/>
        <v>0</v>
      </c>
      <c r="AH20" s="39" t="e">
        <f t="shared" si="5"/>
        <v>#NUM!</v>
      </c>
    </row>
    <row r="21" spans="1:34" x14ac:dyDescent="0.25">
      <c r="A21" s="32"/>
      <c r="B21" s="48"/>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39"/>
      <c r="AF21" s="39">
        <f t="shared" si="3"/>
        <v>0</v>
      </c>
      <c r="AG21" s="39">
        <f t="shared" si="4"/>
        <v>0</v>
      </c>
      <c r="AH21" s="39" t="e">
        <f t="shared" si="5"/>
        <v>#NUM!</v>
      </c>
    </row>
    <row r="22" spans="1:34" x14ac:dyDescent="0.25">
      <c r="A22" s="32"/>
      <c r="B22" s="46">
        <v>69.807869999999994</v>
      </c>
      <c r="C22" s="47">
        <v>56.760129999999997</v>
      </c>
      <c r="D22" s="47">
        <v>63.515929999999997</v>
      </c>
      <c r="E22" s="47">
        <v>130.86660000000001</v>
      </c>
      <c r="F22" s="47">
        <v>95.63212</v>
      </c>
      <c r="G22" s="47">
        <v>77.391739999999999</v>
      </c>
      <c r="H22" s="47">
        <v>39.305190000000003</v>
      </c>
      <c r="I22" s="47">
        <v>40.410229999999999</v>
      </c>
      <c r="J22" s="47"/>
      <c r="K22" s="47">
        <v>48.261380000000003</v>
      </c>
      <c r="L22" s="47">
        <v>50.248289999999997</v>
      </c>
      <c r="M22" s="47">
        <v>64.916399999999996</v>
      </c>
      <c r="N22" s="47"/>
      <c r="O22" s="47">
        <v>81.605789999999999</v>
      </c>
      <c r="P22" s="47">
        <v>163.65719999999999</v>
      </c>
      <c r="Q22" s="47"/>
      <c r="R22" s="47"/>
      <c r="S22" s="47"/>
      <c r="T22" s="47">
        <v>141.2595</v>
      </c>
      <c r="U22" s="47"/>
      <c r="V22" s="47">
        <v>49.912149999999997</v>
      </c>
      <c r="W22" s="47"/>
      <c r="X22" s="47">
        <v>101.1812</v>
      </c>
      <c r="Y22" s="47">
        <v>16.70534</v>
      </c>
      <c r="Z22" s="47">
        <v>108.60429999999999</v>
      </c>
      <c r="AA22" s="47">
        <v>166.80439999999999</v>
      </c>
      <c r="AB22" s="47"/>
      <c r="AC22" s="47">
        <v>85.303330000000003</v>
      </c>
      <c r="AD22" s="47">
        <v>134.10560000000001</v>
      </c>
      <c r="AE22" s="39"/>
      <c r="AF22" s="39">
        <f>MIN(B22:AE22)</f>
        <v>16.70534</v>
      </c>
      <c r="AG22" s="39">
        <f>MAX(B22:AD22)</f>
        <v>166.80439999999999</v>
      </c>
      <c r="AH22" s="39">
        <f>MEDIAN(B22:AD22)</f>
        <v>77.391739999999999</v>
      </c>
    </row>
    <row r="23" spans="1:34" x14ac:dyDescent="0.25">
      <c r="A23" s="13"/>
      <c r="B23" s="10"/>
    </row>
    <row r="24" spans="1:34" x14ac:dyDescent="0.25">
      <c r="A24" s="13"/>
      <c r="B24" s="10"/>
    </row>
    <row r="25" spans="1:34" x14ac:dyDescent="0.25">
      <c r="A25" s="13"/>
      <c r="B25" s="10"/>
    </row>
    <row r="26" spans="1:34" ht="15" customHeight="1" x14ac:dyDescent="0.25">
      <c r="A26" s="32" t="s">
        <v>53</v>
      </c>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39">
        <f>AVERAGE(B31:AD31)</f>
        <v>67.853406266666681</v>
      </c>
      <c r="AF26" s="39">
        <f>MIN(B31:AE31)</f>
        <v>7.7771340000000002</v>
      </c>
      <c r="AG26" s="39">
        <f>MAX(B31:AD31)</f>
        <v>168.82329999999999</v>
      </c>
      <c r="AH26" s="39">
        <f>MEDIAN(B31:AD31)</f>
        <v>61.173160000000003</v>
      </c>
    </row>
    <row r="27" spans="1:34" x14ac:dyDescent="0.25">
      <c r="A27" s="32"/>
      <c r="B27" s="48"/>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39"/>
      <c r="AF27" s="39">
        <f t="shared" ref="AF27:AF31" si="6">MIN(B27:AE27)</f>
        <v>0</v>
      </c>
      <c r="AG27" s="39">
        <f t="shared" ref="AG27:AG31" si="7">MAX(B27:AD27)</f>
        <v>0</v>
      </c>
      <c r="AH27" s="39" t="e">
        <f t="shared" ref="AH27:AH31" si="8">MEDIAN(B27:AD27)</f>
        <v>#NUM!</v>
      </c>
    </row>
    <row r="28" spans="1:34" x14ac:dyDescent="0.25">
      <c r="A28" s="32"/>
      <c r="B28" s="48"/>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39"/>
      <c r="AF28" s="39">
        <f t="shared" si="6"/>
        <v>0</v>
      </c>
      <c r="AG28" s="39">
        <f t="shared" si="7"/>
        <v>0</v>
      </c>
      <c r="AH28" s="39" t="e">
        <f t="shared" si="8"/>
        <v>#NUM!</v>
      </c>
    </row>
    <row r="29" spans="1:34" x14ac:dyDescent="0.25">
      <c r="A29" s="32"/>
      <c r="B29" s="48"/>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39"/>
      <c r="AF29" s="39">
        <f t="shared" si="6"/>
        <v>0</v>
      </c>
      <c r="AG29" s="39">
        <f t="shared" si="7"/>
        <v>0</v>
      </c>
      <c r="AH29" s="39" t="e">
        <f t="shared" si="8"/>
        <v>#NUM!</v>
      </c>
    </row>
    <row r="30" spans="1:34" x14ac:dyDescent="0.25">
      <c r="A30" s="32"/>
      <c r="B30" s="48"/>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39"/>
      <c r="AF30" s="39">
        <f t="shared" si="6"/>
        <v>0</v>
      </c>
      <c r="AG30" s="39">
        <f t="shared" si="7"/>
        <v>0</v>
      </c>
      <c r="AH30" s="39" t="e">
        <f t="shared" si="8"/>
        <v>#NUM!</v>
      </c>
    </row>
    <row r="31" spans="1:34" x14ac:dyDescent="0.25">
      <c r="A31" s="32"/>
      <c r="B31" s="46">
        <v>70.493669999999995</v>
      </c>
      <c r="C31" s="47"/>
      <c r="D31" s="47"/>
      <c r="E31" s="47"/>
      <c r="F31" s="47">
        <v>105.1463</v>
      </c>
      <c r="G31" s="47">
        <v>61.173160000000003</v>
      </c>
      <c r="H31" s="47"/>
      <c r="I31" s="47">
        <v>49.923540000000003</v>
      </c>
      <c r="J31" s="47">
        <v>53.856529999999999</v>
      </c>
      <c r="K31" s="47">
        <v>26.694859999999998</v>
      </c>
      <c r="L31" s="47">
        <v>55.421379999999999</v>
      </c>
      <c r="M31" s="47"/>
      <c r="N31" s="47"/>
      <c r="O31" s="47"/>
      <c r="P31" s="47">
        <v>168.82329999999999</v>
      </c>
      <c r="Q31" s="47"/>
      <c r="R31" s="47">
        <v>58.963030000000003</v>
      </c>
      <c r="S31" s="47">
        <v>62.507300000000001</v>
      </c>
      <c r="T31" s="47"/>
      <c r="U31" s="47"/>
      <c r="V31" s="47">
        <v>15.69473</v>
      </c>
      <c r="W31" s="47"/>
      <c r="X31" s="47">
        <v>103.55549999999999</v>
      </c>
      <c r="Y31" s="47">
        <v>7.7771340000000002</v>
      </c>
      <c r="Z31" s="47"/>
      <c r="AA31" s="47"/>
      <c r="AB31" s="47"/>
      <c r="AC31" s="47">
        <v>109.98139999999999</v>
      </c>
      <c r="AD31" s="47">
        <v>67.789259999999999</v>
      </c>
      <c r="AE31" s="39"/>
      <c r="AF31" s="39">
        <f>MIN(B31:AE31)</f>
        <v>7.7771340000000002</v>
      </c>
      <c r="AG31" s="39">
        <f>MAX(B31:AD31)</f>
        <v>168.82329999999999</v>
      </c>
      <c r="AH31" s="39">
        <f>MEDIAN(B31:AD31)</f>
        <v>61.173160000000003</v>
      </c>
    </row>
    <row r="45" spans="8:8" x14ac:dyDescent="0.25">
      <c r="H45" s="32"/>
    </row>
    <row r="46" spans="8:8" x14ac:dyDescent="0.25">
      <c r="H46" s="32"/>
    </row>
    <row r="47" spans="8:8" x14ac:dyDescent="0.25">
      <c r="H47" s="32"/>
    </row>
    <row r="48" spans="8:8" x14ac:dyDescent="0.25">
      <c r="H48" s="32"/>
    </row>
    <row r="49" spans="8:8" x14ac:dyDescent="0.25">
      <c r="H49" s="32"/>
    </row>
    <row r="50" spans="8:8" x14ac:dyDescent="0.25">
      <c r="H50" s="32"/>
    </row>
    <row r="51" spans="8:8" x14ac:dyDescent="0.25">
      <c r="H51" s="10"/>
    </row>
    <row r="52" spans="8:8" x14ac:dyDescent="0.25">
      <c r="H52" s="10"/>
    </row>
    <row r="53" spans="8:8" x14ac:dyDescent="0.25">
      <c r="H53" s="10"/>
    </row>
    <row r="54" spans="8:8" x14ac:dyDescent="0.25">
      <c r="H54" s="32"/>
    </row>
    <row r="55" spans="8:8" x14ac:dyDescent="0.25">
      <c r="H55" s="32"/>
    </row>
    <row r="56" spans="8:8" x14ac:dyDescent="0.25">
      <c r="H56" s="32"/>
    </row>
    <row r="57" spans="8:8" x14ac:dyDescent="0.25">
      <c r="H57" s="32"/>
    </row>
    <row r="58" spans="8:8" x14ac:dyDescent="0.25">
      <c r="H58" s="32"/>
    </row>
    <row r="59" spans="8:8" x14ac:dyDescent="0.25">
      <c r="H59" s="32"/>
    </row>
    <row r="60" spans="8:8" x14ac:dyDescent="0.25">
      <c r="H60" s="10"/>
    </row>
    <row r="61" spans="8:8" x14ac:dyDescent="0.25">
      <c r="H61" s="10"/>
    </row>
    <row r="62" spans="8:8" x14ac:dyDescent="0.25">
      <c r="H62" s="10"/>
    </row>
    <row r="63" spans="8:8" x14ac:dyDescent="0.25">
      <c r="H63" s="32"/>
    </row>
    <row r="64" spans="8:8" x14ac:dyDescent="0.25">
      <c r="H64" s="32"/>
    </row>
    <row r="65" spans="8:8" x14ac:dyDescent="0.25">
      <c r="H65" s="32"/>
    </row>
    <row r="66" spans="8:8" x14ac:dyDescent="0.25">
      <c r="H66" s="32"/>
    </row>
    <row r="67" spans="8:8" x14ac:dyDescent="0.25">
      <c r="H67" s="32"/>
    </row>
    <row r="68" spans="8:8" x14ac:dyDescent="0.25">
      <c r="H68" s="32"/>
    </row>
  </sheetData>
  <mergeCells count="20">
    <mergeCell ref="H63:H68"/>
    <mergeCell ref="AF26:AF31"/>
    <mergeCell ref="AG26:AG31"/>
    <mergeCell ref="H45:H50"/>
    <mergeCell ref="H54:H59"/>
    <mergeCell ref="AE26:AE31"/>
    <mergeCell ref="AH17:AH22"/>
    <mergeCell ref="AE17:AE22"/>
    <mergeCell ref="AH26:AH31"/>
    <mergeCell ref="AF17:AF22"/>
    <mergeCell ref="AG17:AG22"/>
    <mergeCell ref="AG7:AG12"/>
    <mergeCell ref="AH7:AH12"/>
    <mergeCell ref="AE7:AE12"/>
    <mergeCell ref="AF7:AF12"/>
    <mergeCell ref="B5:AD5"/>
    <mergeCell ref="A7:A12"/>
    <mergeCell ref="A17:A22"/>
    <mergeCell ref="A26:A31"/>
    <mergeCell ref="B1:AH3"/>
  </mergeCells>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zoomScale="85" zoomScaleNormal="85" workbookViewId="0">
      <selection activeCell="A23" sqref="A23:A28"/>
    </sheetView>
  </sheetViews>
  <sheetFormatPr defaultColWidth="11.42578125" defaultRowHeight="15" x14ac:dyDescent="0.25"/>
  <sheetData>
    <row r="1" spans="1:34" s="10" customFormat="1" x14ac:dyDescent="0.25">
      <c r="A1" s="34" t="s">
        <v>18</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row>
    <row r="2" spans="1:34" s="10" customFormat="1"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row>
    <row r="3" spans="1:34" s="10" customFormat="1" x14ac:dyDescent="0.25">
      <c r="B3" s="33"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row>
    <row r="4" spans="1:34" ht="27" customHeight="1" x14ac:dyDescent="0.25">
      <c r="A4" s="10"/>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0" t="s">
        <v>1</v>
      </c>
      <c r="AF4" s="10" t="s">
        <v>9</v>
      </c>
      <c r="AG4" s="10" t="s">
        <v>5</v>
      </c>
      <c r="AH4" t="s">
        <v>10</v>
      </c>
    </row>
    <row r="5" spans="1:34" ht="15" customHeight="1" x14ac:dyDescent="0.25">
      <c r="A5" s="32" t="s">
        <v>26</v>
      </c>
      <c r="B5" s="35">
        <v>119.0761</v>
      </c>
      <c r="C5" s="35">
        <v>121.8437</v>
      </c>
      <c r="D5" s="35">
        <v>108.22280000000001</v>
      </c>
      <c r="E5" s="35" t="s">
        <v>0</v>
      </c>
      <c r="F5" s="35">
        <v>91.002309999999994</v>
      </c>
      <c r="G5" s="35">
        <v>75.754750000000001</v>
      </c>
      <c r="H5" s="35">
        <v>123.9817</v>
      </c>
      <c r="I5" s="35">
        <v>136.67920000000001</v>
      </c>
      <c r="J5" s="35">
        <v>168.1525</v>
      </c>
      <c r="K5" s="35">
        <v>118.7932</v>
      </c>
      <c r="L5" s="35">
        <v>162.3811</v>
      </c>
      <c r="M5" s="35">
        <v>115.0461</v>
      </c>
      <c r="N5" s="35">
        <v>75.569969999999998</v>
      </c>
      <c r="O5" s="35">
        <v>137.15180000000001</v>
      </c>
      <c r="P5" s="35">
        <v>507.01900000000001</v>
      </c>
      <c r="Q5" s="35">
        <v>100.8798</v>
      </c>
      <c r="R5" s="35" t="s">
        <v>0</v>
      </c>
      <c r="S5" s="35">
        <v>79.611959999999996</v>
      </c>
      <c r="T5" s="35">
        <v>223.7458</v>
      </c>
      <c r="U5" s="35" t="s">
        <v>0</v>
      </c>
      <c r="V5" s="35">
        <v>77.225290000000001</v>
      </c>
      <c r="W5" s="35">
        <v>47.196060000000003</v>
      </c>
      <c r="X5" s="35">
        <v>217.67410000000001</v>
      </c>
      <c r="Y5" s="35" t="s">
        <v>0</v>
      </c>
      <c r="Z5" s="35">
        <v>136.93270000000001</v>
      </c>
      <c r="AA5" s="35" t="s">
        <v>0</v>
      </c>
      <c r="AB5" s="35">
        <v>129.96770000000001</v>
      </c>
      <c r="AC5" s="35">
        <v>166.70179999999999</v>
      </c>
      <c r="AD5" s="42">
        <v>195.55449999999999</v>
      </c>
      <c r="AE5" s="40">
        <f>AVERAGE(B5:AD10)</f>
        <v>143.17349750000005</v>
      </c>
      <c r="AF5" s="40">
        <f>MIN(B5:AD10)</f>
        <v>47.196060000000003</v>
      </c>
      <c r="AG5" s="40">
        <f>MAX(B5:AD10)</f>
        <v>507.01900000000001</v>
      </c>
      <c r="AH5" s="40">
        <f>MEDIAN(B5:AD10)</f>
        <v>122.9127</v>
      </c>
    </row>
    <row r="6" spans="1:34" x14ac:dyDescent="0.25">
      <c r="A6" s="32"/>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41"/>
      <c r="AE6" s="40"/>
      <c r="AF6" s="40">
        <f t="shared" ref="AF6:AF10" si="0">MIN(B6:AD6)</f>
        <v>0</v>
      </c>
      <c r="AG6" s="40">
        <f t="shared" ref="AG6:AG10" si="1">MAX(B6:AC6)</f>
        <v>0</v>
      </c>
      <c r="AH6" s="40" t="e">
        <f t="shared" ref="AH6:AH10" si="2">MEDIAN(B6:AC6)</f>
        <v>#NUM!</v>
      </c>
    </row>
    <row r="7" spans="1:34" x14ac:dyDescent="0.25">
      <c r="A7" s="32"/>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41"/>
      <c r="AE7" s="40"/>
      <c r="AF7" s="40">
        <f t="shared" si="0"/>
        <v>0</v>
      </c>
      <c r="AG7" s="40">
        <f t="shared" si="1"/>
        <v>0</v>
      </c>
      <c r="AH7" s="40" t="e">
        <f t="shared" si="2"/>
        <v>#NUM!</v>
      </c>
    </row>
    <row r="8" spans="1:34" x14ac:dyDescent="0.25">
      <c r="A8" s="32"/>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41"/>
      <c r="AE8" s="40"/>
      <c r="AF8" s="40">
        <f t="shared" si="0"/>
        <v>0</v>
      </c>
      <c r="AG8" s="40">
        <f t="shared" si="1"/>
        <v>0</v>
      </c>
      <c r="AH8" s="40" t="e">
        <f t="shared" si="2"/>
        <v>#NUM!</v>
      </c>
    </row>
    <row r="9" spans="1:34" x14ac:dyDescent="0.25">
      <c r="A9" s="32"/>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41"/>
      <c r="AE9" s="40"/>
      <c r="AF9" s="40">
        <f t="shared" si="0"/>
        <v>0</v>
      </c>
      <c r="AG9" s="40">
        <f t="shared" si="1"/>
        <v>0</v>
      </c>
      <c r="AH9" s="40" t="e">
        <f t="shared" si="2"/>
        <v>#NUM!</v>
      </c>
    </row>
    <row r="10" spans="1:34" x14ac:dyDescent="0.25">
      <c r="A10" s="32"/>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41"/>
      <c r="AE10" s="40"/>
      <c r="AF10" s="40">
        <f t="shared" si="0"/>
        <v>0</v>
      </c>
      <c r="AG10" s="40">
        <f t="shared" si="1"/>
        <v>0</v>
      </c>
      <c r="AH10" s="40" t="e">
        <f t="shared" si="2"/>
        <v>#NUM!</v>
      </c>
    </row>
    <row r="11" spans="1:34" x14ac:dyDescent="0.25">
      <c r="A11" s="13"/>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9"/>
      <c r="AE11" s="14"/>
      <c r="AF11" s="14"/>
      <c r="AG11" s="14"/>
      <c r="AH11" s="14"/>
    </row>
    <row r="12" spans="1:34" x14ac:dyDescent="0.25">
      <c r="A12" s="13"/>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29"/>
      <c r="AE12" s="14"/>
      <c r="AF12" s="14"/>
      <c r="AG12" s="14"/>
      <c r="AH12" s="14"/>
    </row>
    <row r="13" spans="1:34" x14ac:dyDescent="0.25">
      <c r="A13" s="13"/>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9"/>
      <c r="AE13" s="14"/>
      <c r="AF13" s="14"/>
      <c r="AG13" s="14"/>
      <c r="AH13" s="14"/>
    </row>
    <row r="14" spans="1:34" ht="15" customHeight="1" x14ac:dyDescent="0.25">
      <c r="A14" s="32" t="s">
        <v>27</v>
      </c>
      <c r="B14" s="36">
        <v>304.9083</v>
      </c>
      <c r="C14" s="36">
        <v>139.9</v>
      </c>
      <c r="D14" s="36">
        <v>108.22280000000001</v>
      </c>
      <c r="E14" s="36">
        <v>167.14330000000001</v>
      </c>
      <c r="F14" s="36">
        <v>142.18950000000001</v>
      </c>
      <c r="G14" s="36">
        <v>89.231610000000003</v>
      </c>
      <c r="H14" s="36">
        <v>120.923</v>
      </c>
      <c r="I14" s="36">
        <v>129.68950000000001</v>
      </c>
      <c r="J14" s="36" t="s">
        <v>0</v>
      </c>
      <c r="K14" s="36">
        <v>84.352010000000007</v>
      </c>
      <c r="L14" s="36">
        <v>89.880529999999993</v>
      </c>
      <c r="M14" s="36">
        <v>120.7482</v>
      </c>
      <c r="N14" s="36" t="s">
        <v>0</v>
      </c>
      <c r="O14" s="36">
        <v>75.948909999999998</v>
      </c>
      <c r="P14" s="36">
        <v>360.78120000000001</v>
      </c>
      <c r="Q14" s="36" t="s">
        <v>0</v>
      </c>
      <c r="R14" s="36" t="s">
        <v>0</v>
      </c>
      <c r="S14" s="36" t="s">
        <v>0</v>
      </c>
      <c r="T14" s="36">
        <v>222.8623</v>
      </c>
      <c r="U14" s="36" t="s">
        <v>0</v>
      </c>
      <c r="V14" s="36">
        <v>106.52670000000001</v>
      </c>
      <c r="W14" s="36" t="s">
        <v>0</v>
      </c>
      <c r="X14" s="36">
        <v>218.7723</v>
      </c>
      <c r="Y14" s="36">
        <v>66.818119999999993</v>
      </c>
      <c r="Z14" s="36">
        <v>220.54069999999999</v>
      </c>
      <c r="AA14" s="36">
        <v>112.1666</v>
      </c>
      <c r="AB14" s="36" t="s">
        <v>0</v>
      </c>
      <c r="AC14" s="36">
        <v>172.7543</v>
      </c>
      <c r="AD14" s="41">
        <v>98.060079999999999</v>
      </c>
      <c r="AE14" s="40">
        <f>AVERAGE(B14:AD14)</f>
        <v>150.11523619047622</v>
      </c>
      <c r="AF14" s="40">
        <f t="shared" ref="AF14:AF19" si="3">MIN(B14:AD14)</f>
        <v>66.818119999999993</v>
      </c>
      <c r="AG14" s="40">
        <f t="shared" ref="AG14:AG19" si="4">MAX(B14:AC14)</f>
        <v>360.78120000000001</v>
      </c>
      <c r="AH14" s="40">
        <f t="shared" ref="AH14:AH19" si="5">MEDIAN(B14:AC14)</f>
        <v>125.30625000000001</v>
      </c>
    </row>
    <row r="15" spans="1:34" ht="15" customHeight="1" x14ac:dyDescent="0.25">
      <c r="A15" s="32"/>
      <c r="B15" s="36"/>
      <c r="C15" s="36">
        <v>139.9</v>
      </c>
      <c r="D15" s="36">
        <v>108.22280000000001</v>
      </c>
      <c r="E15" s="36">
        <v>167.14330000000001</v>
      </c>
      <c r="F15" s="36">
        <v>142.18950000000001</v>
      </c>
      <c r="G15" s="36">
        <v>89.231610000000003</v>
      </c>
      <c r="H15" s="36">
        <v>120.923</v>
      </c>
      <c r="I15" s="36">
        <v>129.68950000000001</v>
      </c>
      <c r="J15" s="36" t="s">
        <v>0</v>
      </c>
      <c r="K15" s="36">
        <v>84.352010000000007</v>
      </c>
      <c r="L15" s="36">
        <v>89.880529999999993</v>
      </c>
      <c r="M15" s="36">
        <v>120.7482</v>
      </c>
      <c r="N15" s="36" t="s">
        <v>0</v>
      </c>
      <c r="O15" s="36">
        <v>75.948909999999998</v>
      </c>
      <c r="P15" s="36">
        <v>360.78120000000001</v>
      </c>
      <c r="Q15" s="36" t="s">
        <v>0</v>
      </c>
      <c r="R15" s="36" t="s">
        <v>0</v>
      </c>
      <c r="S15" s="36" t="s">
        <v>0</v>
      </c>
      <c r="T15" s="36">
        <v>222.8623</v>
      </c>
      <c r="U15" s="36" t="s">
        <v>0</v>
      </c>
      <c r="V15" s="36">
        <v>106.52670000000001</v>
      </c>
      <c r="W15" s="36" t="s">
        <v>0</v>
      </c>
      <c r="X15" s="36">
        <v>218.7723</v>
      </c>
      <c r="Y15" s="36">
        <v>66.818119999999993</v>
      </c>
      <c r="Z15" s="36">
        <v>220.54069999999999</v>
      </c>
      <c r="AA15" s="36">
        <v>112.1666</v>
      </c>
      <c r="AB15" s="36" t="s">
        <v>0</v>
      </c>
      <c r="AC15" s="36">
        <v>172.7543</v>
      </c>
      <c r="AD15" s="41">
        <v>98.060079999999999</v>
      </c>
      <c r="AE15" s="40"/>
      <c r="AF15" s="40">
        <f t="shared" si="3"/>
        <v>66.818119999999993</v>
      </c>
      <c r="AG15" s="40">
        <f t="shared" si="4"/>
        <v>360.78120000000001</v>
      </c>
      <c r="AH15" s="40">
        <f t="shared" si="5"/>
        <v>120.923</v>
      </c>
    </row>
    <row r="16" spans="1:34" x14ac:dyDescent="0.25">
      <c r="A16" s="32"/>
      <c r="B16" s="36"/>
      <c r="C16" s="36">
        <v>139.9</v>
      </c>
      <c r="D16" s="36">
        <v>108.22280000000001</v>
      </c>
      <c r="E16" s="36">
        <v>167.14330000000001</v>
      </c>
      <c r="F16" s="36">
        <v>142.18950000000001</v>
      </c>
      <c r="G16" s="36">
        <v>89.231610000000003</v>
      </c>
      <c r="H16" s="36">
        <v>120.923</v>
      </c>
      <c r="I16" s="36">
        <v>129.68950000000001</v>
      </c>
      <c r="J16" s="36" t="s">
        <v>0</v>
      </c>
      <c r="K16" s="36">
        <v>84.352010000000007</v>
      </c>
      <c r="L16" s="36">
        <v>89.880529999999993</v>
      </c>
      <c r="M16" s="36">
        <v>120.7482</v>
      </c>
      <c r="N16" s="36" t="s">
        <v>0</v>
      </c>
      <c r="O16" s="36">
        <v>75.948909999999998</v>
      </c>
      <c r="P16" s="36">
        <v>360.78120000000001</v>
      </c>
      <c r="Q16" s="36" t="s">
        <v>0</v>
      </c>
      <c r="R16" s="36" t="s">
        <v>0</v>
      </c>
      <c r="S16" s="36" t="s">
        <v>0</v>
      </c>
      <c r="T16" s="36">
        <v>222.8623</v>
      </c>
      <c r="U16" s="36" t="s">
        <v>0</v>
      </c>
      <c r="V16" s="36">
        <v>106.52670000000001</v>
      </c>
      <c r="W16" s="36" t="s">
        <v>0</v>
      </c>
      <c r="X16" s="36">
        <v>218.7723</v>
      </c>
      <c r="Y16" s="36">
        <v>66.818119999999993</v>
      </c>
      <c r="Z16" s="36">
        <v>220.54069999999999</v>
      </c>
      <c r="AA16" s="36">
        <v>112.1666</v>
      </c>
      <c r="AB16" s="36" t="s">
        <v>0</v>
      </c>
      <c r="AC16" s="36">
        <v>172.7543</v>
      </c>
      <c r="AD16" s="41">
        <v>98.060079999999999</v>
      </c>
      <c r="AE16" s="40"/>
      <c r="AF16" s="40">
        <f t="shared" si="3"/>
        <v>66.818119999999993</v>
      </c>
      <c r="AG16" s="40">
        <f t="shared" si="4"/>
        <v>360.78120000000001</v>
      </c>
      <c r="AH16" s="40">
        <f t="shared" si="5"/>
        <v>120.923</v>
      </c>
    </row>
    <row r="17" spans="1:34" x14ac:dyDescent="0.25">
      <c r="A17" s="32"/>
      <c r="B17" s="36"/>
      <c r="C17" s="36">
        <v>139.9</v>
      </c>
      <c r="D17" s="36">
        <v>108.22280000000001</v>
      </c>
      <c r="E17" s="36">
        <v>167.14330000000001</v>
      </c>
      <c r="F17" s="36">
        <v>142.18950000000001</v>
      </c>
      <c r="G17" s="36">
        <v>89.231610000000003</v>
      </c>
      <c r="H17" s="36">
        <v>120.923</v>
      </c>
      <c r="I17" s="36">
        <v>129.68950000000001</v>
      </c>
      <c r="J17" s="36" t="s">
        <v>0</v>
      </c>
      <c r="K17" s="36">
        <v>84.352010000000007</v>
      </c>
      <c r="L17" s="36">
        <v>89.880529999999993</v>
      </c>
      <c r="M17" s="36">
        <v>120.7482</v>
      </c>
      <c r="N17" s="36" t="s">
        <v>0</v>
      </c>
      <c r="O17" s="36">
        <v>75.948909999999998</v>
      </c>
      <c r="P17" s="36">
        <v>360.78120000000001</v>
      </c>
      <c r="Q17" s="36" t="s">
        <v>0</v>
      </c>
      <c r="R17" s="36" t="s">
        <v>0</v>
      </c>
      <c r="S17" s="36" t="s">
        <v>0</v>
      </c>
      <c r="T17" s="36">
        <v>222.8623</v>
      </c>
      <c r="U17" s="36" t="s">
        <v>0</v>
      </c>
      <c r="V17" s="36">
        <v>106.52670000000001</v>
      </c>
      <c r="W17" s="36" t="s">
        <v>0</v>
      </c>
      <c r="X17" s="36">
        <v>218.7723</v>
      </c>
      <c r="Y17" s="36">
        <v>66.818119999999993</v>
      </c>
      <c r="Z17" s="36">
        <v>220.54069999999999</v>
      </c>
      <c r="AA17" s="36">
        <v>112.1666</v>
      </c>
      <c r="AB17" s="36" t="s">
        <v>0</v>
      </c>
      <c r="AC17" s="36">
        <v>172.7543</v>
      </c>
      <c r="AD17" s="41">
        <v>98.060079999999999</v>
      </c>
      <c r="AE17" s="40"/>
      <c r="AF17" s="40">
        <f t="shared" si="3"/>
        <v>66.818119999999993</v>
      </c>
      <c r="AG17" s="40">
        <f t="shared" si="4"/>
        <v>360.78120000000001</v>
      </c>
      <c r="AH17" s="40">
        <f t="shared" si="5"/>
        <v>120.923</v>
      </c>
    </row>
    <row r="18" spans="1:34" x14ac:dyDescent="0.25">
      <c r="A18" s="32"/>
      <c r="B18" s="36"/>
      <c r="C18" s="36">
        <v>139.9</v>
      </c>
      <c r="D18" s="36">
        <v>108.22280000000001</v>
      </c>
      <c r="E18" s="36">
        <v>167.14330000000001</v>
      </c>
      <c r="F18" s="36">
        <v>142.18950000000001</v>
      </c>
      <c r="G18" s="36">
        <v>89.231610000000003</v>
      </c>
      <c r="H18" s="36">
        <v>120.923</v>
      </c>
      <c r="I18" s="36">
        <v>129.68950000000001</v>
      </c>
      <c r="J18" s="36" t="s">
        <v>0</v>
      </c>
      <c r="K18" s="36">
        <v>84.352010000000007</v>
      </c>
      <c r="L18" s="36">
        <v>89.880529999999993</v>
      </c>
      <c r="M18" s="36">
        <v>120.7482</v>
      </c>
      <c r="N18" s="36" t="s">
        <v>0</v>
      </c>
      <c r="O18" s="36">
        <v>75.948909999999998</v>
      </c>
      <c r="P18" s="36">
        <v>360.78120000000001</v>
      </c>
      <c r="Q18" s="36" t="s">
        <v>0</v>
      </c>
      <c r="R18" s="36" t="s">
        <v>0</v>
      </c>
      <c r="S18" s="36" t="s">
        <v>0</v>
      </c>
      <c r="T18" s="36">
        <v>222.8623</v>
      </c>
      <c r="U18" s="36" t="s">
        <v>0</v>
      </c>
      <c r="V18" s="36">
        <v>106.52670000000001</v>
      </c>
      <c r="W18" s="36" t="s">
        <v>0</v>
      </c>
      <c r="X18" s="36">
        <v>218.7723</v>
      </c>
      <c r="Y18" s="36">
        <v>66.818119999999993</v>
      </c>
      <c r="Z18" s="36">
        <v>220.54069999999999</v>
      </c>
      <c r="AA18" s="36">
        <v>112.1666</v>
      </c>
      <c r="AB18" s="36" t="s">
        <v>0</v>
      </c>
      <c r="AC18" s="36">
        <v>172.7543</v>
      </c>
      <c r="AD18" s="41">
        <v>98.060079999999999</v>
      </c>
      <c r="AE18" s="40"/>
      <c r="AF18" s="40">
        <f t="shared" si="3"/>
        <v>66.818119999999993</v>
      </c>
      <c r="AG18" s="40">
        <f t="shared" si="4"/>
        <v>360.78120000000001</v>
      </c>
      <c r="AH18" s="40">
        <f t="shared" si="5"/>
        <v>120.923</v>
      </c>
    </row>
    <row r="19" spans="1:34" x14ac:dyDescent="0.25">
      <c r="A19" s="32"/>
      <c r="B19" s="36"/>
      <c r="C19" s="36">
        <v>139.9</v>
      </c>
      <c r="D19" s="36">
        <v>108.22280000000001</v>
      </c>
      <c r="E19" s="36">
        <v>167.14330000000001</v>
      </c>
      <c r="F19" s="36">
        <v>142.18950000000001</v>
      </c>
      <c r="G19" s="36">
        <v>89.231610000000003</v>
      </c>
      <c r="H19" s="36">
        <v>120.923</v>
      </c>
      <c r="I19" s="36">
        <v>129.68950000000001</v>
      </c>
      <c r="J19" s="36" t="s">
        <v>0</v>
      </c>
      <c r="K19" s="36">
        <v>84.352010000000007</v>
      </c>
      <c r="L19" s="36">
        <v>89.880529999999993</v>
      </c>
      <c r="M19" s="36">
        <v>120.7482</v>
      </c>
      <c r="N19" s="36" t="s">
        <v>0</v>
      </c>
      <c r="O19" s="36">
        <v>75.948909999999998</v>
      </c>
      <c r="P19" s="36">
        <v>360.78120000000001</v>
      </c>
      <c r="Q19" s="36" t="s">
        <v>0</v>
      </c>
      <c r="R19" s="36" t="s">
        <v>0</v>
      </c>
      <c r="S19" s="36" t="s">
        <v>0</v>
      </c>
      <c r="T19" s="36">
        <v>222.8623</v>
      </c>
      <c r="U19" s="36" t="s">
        <v>0</v>
      </c>
      <c r="V19" s="36">
        <v>106.52670000000001</v>
      </c>
      <c r="W19" s="36" t="s">
        <v>0</v>
      </c>
      <c r="X19" s="36">
        <v>218.7723</v>
      </c>
      <c r="Y19" s="36">
        <v>66.818119999999993</v>
      </c>
      <c r="Z19" s="36">
        <v>220.54069999999999</v>
      </c>
      <c r="AA19" s="36">
        <v>112.1666</v>
      </c>
      <c r="AB19" s="36" t="s">
        <v>0</v>
      </c>
      <c r="AC19" s="36">
        <v>172.7543</v>
      </c>
      <c r="AD19" s="41">
        <v>98.060079999999999</v>
      </c>
      <c r="AE19" s="40"/>
      <c r="AF19" s="40">
        <f t="shared" si="3"/>
        <v>66.818119999999993</v>
      </c>
      <c r="AG19" s="40">
        <f t="shared" si="4"/>
        <v>360.78120000000001</v>
      </c>
      <c r="AH19" s="40">
        <f t="shared" si="5"/>
        <v>120.923</v>
      </c>
    </row>
    <row r="20" spans="1:34" x14ac:dyDescent="0.25">
      <c r="AD20" s="4"/>
    </row>
    <row r="21" spans="1:34" x14ac:dyDescent="0.25">
      <c r="A21" s="13"/>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29"/>
      <c r="AE21" s="14"/>
      <c r="AF21" s="14"/>
      <c r="AG21" s="14"/>
      <c r="AH21" s="14"/>
    </row>
    <row r="22" spans="1:34" x14ac:dyDescent="0.25">
      <c r="A22" s="13"/>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29"/>
      <c r="AE22" s="14"/>
      <c r="AF22" s="14"/>
      <c r="AG22" s="14"/>
      <c r="AH22" s="14"/>
    </row>
    <row r="23" spans="1:34" ht="15" customHeight="1" x14ac:dyDescent="0.25">
      <c r="A23" s="32" t="s">
        <v>53</v>
      </c>
      <c r="B23" s="36">
        <v>1903.2329999999999</v>
      </c>
      <c r="C23" s="36" t="s">
        <v>0</v>
      </c>
      <c r="D23" s="36" t="s">
        <v>0</v>
      </c>
      <c r="E23" s="36" t="s">
        <v>0</v>
      </c>
      <c r="F23" s="36">
        <v>171.0138</v>
      </c>
      <c r="G23" s="36">
        <v>128.03649999999999</v>
      </c>
      <c r="H23" s="36" t="s">
        <v>0</v>
      </c>
      <c r="I23" s="36">
        <v>198.09059999999999</v>
      </c>
      <c r="J23" s="36">
        <v>1071.056</v>
      </c>
      <c r="K23" s="36">
        <v>509.03160000000003</v>
      </c>
      <c r="L23" s="36">
        <v>198.29689999999999</v>
      </c>
      <c r="M23" s="36" t="s">
        <v>0</v>
      </c>
      <c r="N23" s="36" t="s">
        <v>0</v>
      </c>
      <c r="O23" s="36" t="s">
        <v>0</v>
      </c>
      <c r="P23" s="36">
        <v>1105.028</v>
      </c>
      <c r="Q23" s="36" t="s">
        <v>0</v>
      </c>
      <c r="R23" s="36">
        <v>157.01349999999999</v>
      </c>
      <c r="S23" s="36">
        <v>181.31790000000001</v>
      </c>
      <c r="T23" s="36" t="s">
        <v>0</v>
      </c>
      <c r="U23" s="36" t="s">
        <v>0</v>
      </c>
      <c r="V23" s="36">
        <v>159.56549999999999</v>
      </c>
      <c r="W23" s="36" t="s">
        <v>0</v>
      </c>
      <c r="X23" s="36">
        <v>224.8775</v>
      </c>
      <c r="Y23" s="36">
        <v>154.43039999999999</v>
      </c>
      <c r="Z23" s="36" t="s">
        <v>0</v>
      </c>
      <c r="AA23" s="36" t="s">
        <v>0</v>
      </c>
      <c r="AB23" s="36" t="s">
        <v>0</v>
      </c>
      <c r="AC23" s="36">
        <v>185.18530000000001</v>
      </c>
      <c r="AD23" s="41">
        <v>272.71289999999999</v>
      </c>
      <c r="AE23" s="40">
        <f>AVERAGE(B23:AD23)</f>
        <v>441.25929333333335</v>
      </c>
      <c r="AF23" s="40">
        <f t="shared" ref="AF23:AF28" si="6">MIN(B23:AD23)</f>
        <v>128.03649999999999</v>
      </c>
      <c r="AG23" s="40">
        <f t="shared" ref="AG23:AG28" si="7">MAX(B23:AC23)</f>
        <v>1903.2329999999999</v>
      </c>
      <c r="AH23" s="40">
        <f t="shared" ref="AH23:AH28" si="8">MEDIAN(B23:AC23)</f>
        <v>191.63794999999999</v>
      </c>
    </row>
    <row r="24" spans="1:34" ht="15" customHeight="1" x14ac:dyDescent="0.25">
      <c r="A24" s="32"/>
      <c r="B24" s="36"/>
      <c r="C24" s="36" t="s">
        <v>0</v>
      </c>
      <c r="D24" s="36" t="s">
        <v>0</v>
      </c>
      <c r="E24" s="36" t="s">
        <v>0</v>
      </c>
      <c r="F24" s="36"/>
      <c r="G24" s="36"/>
      <c r="H24" s="36" t="s">
        <v>0</v>
      </c>
      <c r="I24" s="36"/>
      <c r="J24" s="36"/>
      <c r="K24" s="36"/>
      <c r="L24" s="36"/>
      <c r="M24" s="36" t="s">
        <v>0</v>
      </c>
      <c r="N24" s="36" t="s">
        <v>0</v>
      </c>
      <c r="O24" s="36" t="s">
        <v>0</v>
      </c>
      <c r="P24" s="36"/>
      <c r="Q24" s="36" t="s">
        <v>0</v>
      </c>
      <c r="R24" s="36"/>
      <c r="S24" s="36"/>
      <c r="T24" s="36" t="s">
        <v>0</v>
      </c>
      <c r="U24" s="36" t="s">
        <v>0</v>
      </c>
      <c r="V24" s="36"/>
      <c r="W24" s="36" t="s">
        <v>0</v>
      </c>
      <c r="X24" s="36"/>
      <c r="Y24" s="36"/>
      <c r="Z24" s="36" t="s">
        <v>0</v>
      </c>
      <c r="AA24" s="36" t="s">
        <v>0</v>
      </c>
      <c r="AB24" s="36" t="s">
        <v>0</v>
      </c>
      <c r="AC24" s="36"/>
      <c r="AD24" s="41"/>
      <c r="AE24" s="40"/>
      <c r="AF24" s="40">
        <f t="shared" si="6"/>
        <v>0</v>
      </c>
      <c r="AG24" s="40">
        <f t="shared" si="7"/>
        <v>0</v>
      </c>
      <c r="AH24" s="40" t="e">
        <f t="shared" si="8"/>
        <v>#NUM!</v>
      </c>
    </row>
    <row r="25" spans="1:34" x14ac:dyDescent="0.25">
      <c r="A25" s="32"/>
      <c r="B25" s="36"/>
      <c r="C25" s="36" t="s">
        <v>0</v>
      </c>
      <c r="D25" s="36" t="s">
        <v>0</v>
      </c>
      <c r="E25" s="36" t="s">
        <v>0</v>
      </c>
      <c r="F25" s="36"/>
      <c r="G25" s="36"/>
      <c r="H25" s="36" t="s">
        <v>0</v>
      </c>
      <c r="I25" s="36"/>
      <c r="J25" s="36"/>
      <c r="K25" s="36"/>
      <c r="L25" s="36"/>
      <c r="M25" s="36" t="s">
        <v>0</v>
      </c>
      <c r="N25" s="36" t="s">
        <v>0</v>
      </c>
      <c r="O25" s="36" t="s">
        <v>0</v>
      </c>
      <c r="P25" s="36"/>
      <c r="Q25" s="36" t="s">
        <v>0</v>
      </c>
      <c r="R25" s="36"/>
      <c r="S25" s="36"/>
      <c r="T25" s="36" t="s">
        <v>0</v>
      </c>
      <c r="U25" s="36" t="s">
        <v>0</v>
      </c>
      <c r="V25" s="36"/>
      <c r="W25" s="36" t="s">
        <v>0</v>
      </c>
      <c r="X25" s="36"/>
      <c r="Y25" s="36"/>
      <c r="Z25" s="36" t="s">
        <v>0</v>
      </c>
      <c r="AA25" s="36" t="s">
        <v>0</v>
      </c>
      <c r="AB25" s="36" t="s">
        <v>0</v>
      </c>
      <c r="AC25" s="36"/>
      <c r="AD25" s="41"/>
      <c r="AE25" s="40"/>
      <c r="AF25" s="40">
        <f t="shared" si="6"/>
        <v>0</v>
      </c>
      <c r="AG25" s="40">
        <f t="shared" si="7"/>
        <v>0</v>
      </c>
      <c r="AH25" s="40" t="e">
        <f t="shared" si="8"/>
        <v>#NUM!</v>
      </c>
    </row>
    <row r="26" spans="1:34" x14ac:dyDescent="0.25">
      <c r="A26" s="32"/>
      <c r="B26" s="36"/>
      <c r="C26" s="36" t="s">
        <v>0</v>
      </c>
      <c r="D26" s="36" t="s">
        <v>0</v>
      </c>
      <c r="E26" s="36" t="s">
        <v>0</v>
      </c>
      <c r="F26" s="36"/>
      <c r="G26" s="36"/>
      <c r="H26" s="36" t="s">
        <v>0</v>
      </c>
      <c r="I26" s="36"/>
      <c r="J26" s="36"/>
      <c r="K26" s="36"/>
      <c r="L26" s="36"/>
      <c r="M26" s="36" t="s">
        <v>0</v>
      </c>
      <c r="N26" s="36" t="s">
        <v>0</v>
      </c>
      <c r="O26" s="36" t="s">
        <v>0</v>
      </c>
      <c r="P26" s="36"/>
      <c r="Q26" s="36" t="s">
        <v>0</v>
      </c>
      <c r="R26" s="36"/>
      <c r="S26" s="36"/>
      <c r="T26" s="36" t="s">
        <v>0</v>
      </c>
      <c r="U26" s="36" t="s">
        <v>0</v>
      </c>
      <c r="V26" s="36"/>
      <c r="W26" s="36" t="s">
        <v>0</v>
      </c>
      <c r="X26" s="36"/>
      <c r="Y26" s="36"/>
      <c r="Z26" s="36" t="s">
        <v>0</v>
      </c>
      <c r="AA26" s="36" t="s">
        <v>0</v>
      </c>
      <c r="AB26" s="36" t="s">
        <v>0</v>
      </c>
      <c r="AC26" s="36"/>
      <c r="AD26" s="41"/>
      <c r="AE26" s="40"/>
      <c r="AF26" s="40">
        <f t="shared" si="6"/>
        <v>0</v>
      </c>
      <c r="AG26" s="40">
        <f t="shared" si="7"/>
        <v>0</v>
      </c>
      <c r="AH26" s="40" t="e">
        <f t="shared" si="8"/>
        <v>#NUM!</v>
      </c>
    </row>
    <row r="27" spans="1:34" x14ac:dyDescent="0.25">
      <c r="A27" s="32"/>
      <c r="B27" s="36"/>
      <c r="C27" s="36" t="s">
        <v>0</v>
      </c>
      <c r="D27" s="36" t="s">
        <v>0</v>
      </c>
      <c r="E27" s="36" t="s">
        <v>0</v>
      </c>
      <c r="F27" s="36"/>
      <c r="G27" s="36"/>
      <c r="H27" s="36" t="s">
        <v>0</v>
      </c>
      <c r="I27" s="36"/>
      <c r="J27" s="36"/>
      <c r="K27" s="36"/>
      <c r="L27" s="36"/>
      <c r="M27" s="36" t="s">
        <v>0</v>
      </c>
      <c r="N27" s="36" t="s">
        <v>0</v>
      </c>
      <c r="O27" s="36" t="s">
        <v>0</v>
      </c>
      <c r="P27" s="36"/>
      <c r="Q27" s="36" t="s">
        <v>0</v>
      </c>
      <c r="R27" s="36"/>
      <c r="S27" s="36"/>
      <c r="T27" s="36" t="s">
        <v>0</v>
      </c>
      <c r="U27" s="36" t="s">
        <v>0</v>
      </c>
      <c r="V27" s="36"/>
      <c r="W27" s="36" t="s">
        <v>0</v>
      </c>
      <c r="X27" s="36"/>
      <c r="Y27" s="36"/>
      <c r="Z27" s="36" t="s">
        <v>0</v>
      </c>
      <c r="AA27" s="36" t="s">
        <v>0</v>
      </c>
      <c r="AB27" s="36" t="s">
        <v>0</v>
      </c>
      <c r="AC27" s="36"/>
      <c r="AD27" s="41"/>
      <c r="AE27" s="40"/>
      <c r="AF27" s="40">
        <f t="shared" si="6"/>
        <v>0</v>
      </c>
      <c r="AG27" s="40">
        <f t="shared" si="7"/>
        <v>0</v>
      </c>
      <c r="AH27" s="40" t="e">
        <f t="shared" si="8"/>
        <v>#NUM!</v>
      </c>
    </row>
    <row r="28" spans="1:34" x14ac:dyDescent="0.25">
      <c r="A28" s="32"/>
      <c r="B28" s="36"/>
      <c r="C28" s="36" t="s">
        <v>0</v>
      </c>
      <c r="D28" s="36" t="s">
        <v>0</v>
      </c>
      <c r="E28" s="36" t="s">
        <v>0</v>
      </c>
      <c r="F28" s="36"/>
      <c r="G28" s="36"/>
      <c r="H28" s="36" t="s">
        <v>0</v>
      </c>
      <c r="I28" s="36"/>
      <c r="J28" s="36"/>
      <c r="K28" s="36"/>
      <c r="L28" s="36"/>
      <c r="M28" s="36" t="s">
        <v>0</v>
      </c>
      <c r="N28" s="36" t="s">
        <v>0</v>
      </c>
      <c r="O28" s="36" t="s">
        <v>0</v>
      </c>
      <c r="P28" s="36"/>
      <c r="Q28" s="36" t="s">
        <v>0</v>
      </c>
      <c r="R28" s="36"/>
      <c r="S28" s="36"/>
      <c r="T28" s="36" t="s">
        <v>0</v>
      </c>
      <c r="U28" s="36" t="s">
        <v>0</v>
      </c>
      <c r="V28" s="36"/>
      <c r="W28" s="36" t="s">
        <v>0</v>
      </c>
      <c r="X28" s="36"/>
      <c r="Y28" s="36"/>
      <c r="Z28" s="36" t="s">
        <v>0</v>
      </c>
      <c r="AA28" s="36" t="s">
        <v>0</v>
      </c>
      <c r="AB28" s="36" t="s">
        <v>0</v>
      </c>
      <c r="AC28" s="36"/>
      <c r="AD28" s="41"/>
      <c r="AE28" s="40"/>
      <c r="AF28" s="40">
        <f t="shared" si="6"/>
        <v>0</v>
      </c>
      <c r="AG28" s="40">
        <f t="shared" si="7"/>
        <v>0</v>
      </c>
      <c r="AH28" s="40" t="e">
        <f t="shared" si="8"/>
        <v>#NUM!</v>
      </c>
    </row>
  </sheetData>
  <mergeCells count="104">
    <mergeCell ref="N23:N28"/>
    <mergeCell ref="O23:O28"/>
    <mergeCell ref="P23:P28"/>
    <mergeCell ref="Q23:Q28"/>
    <mergeCell ref="R23:R28"/>
    <mergeCell ref="M23:M28"/>
    <mergeCell ref="AH23:AH28"/>
    <mergeCell ref="A14:A19"/>
    <mergeCell ref="A23:A28"/>
    <mergeCell ref="B23:B28"/>
    <mergeCell ref="C23:C28"/>
    <mergeCell ref="D23:D28"/>
    <mergeCell ref="E23:E28"/>
    <mergeCell ref="F23:F28"/>
    <mergeCell ref="G23:G28"/>
    <mergeCell ref="H23:H28"/>
    <mergeCell ref="I23:I28"/>
    <mergeCell ref="J23:J28"/>
    <mergeCell ref="K23:K28"/>
    <mergeCell ref="L23:L28"/>
    <mergeCell ref="AC23:AC28"/>
    <mergeCell ref="AD23:AD28"/>
    <mergeCell ref="AE23:AE28"/>
    <mergeCell ref="AF23:AF28"/>
    <mergeCell ref="K14:K19"/>
    <mergeCell ref="L14:L19"/>
    <mergeCell ref="M14:M19"/>
    <mergeCell ref="N14:N19"/>
    <mergeCell ref="O14:O19"/>
    <mergeCell ref="AG5:AG10"/>
    <mergeCell ref="AH5:AH10"/>
    <mergeCell ref="AF5:AF10"/>
    <mergeCell ref="AB23:AB28"/>
    <mergeCell ref="S23:S28"/>
    <mergeCell ref="T23:T28"/>
    <mergeCell ref="U23:U28"/>
    <mergeCell ref="V23:V28"/>
    <mergeCell ref="W23:W28"/>
    <mergeCell ref="AG23:AG28"/>
    <mergeCell ref="X23:X28"/>
    <mergeCell ref="Y23:Y28"/>
    <mergeCell ref="Z23:Z28"/>
    <mergeCell ref="AA23:AA28"/>
    <mergeCell ref="AF14:AF19"/>
    <mergeCell ref="AG14:AG19"/>
    <mergeCell ref="AH14:AH19"/>
    <mergeCell ref="Z14:Z19"/>
    <mergeCell ref="AA14:AA19"/>
    <mergeCell ref="B14:B19"/>
    <mergeCell ref="C14:C19"/>
    <mergeCell ref="D14:D19"/>
    <mergeCell ref="E14:E19"/>
    <mergeCell ref="F14:F19"/>
    <mergeCell ref="G14:G19"/>
    <mergeCell ref="H14:H19"/>
    <mergeCell ref="I14:I19"/>
    <mergeCell ref="J14:J19"/>
    <mergeCell ref="A5:A10"/>
    <mergeCell ref="B3:AD3"/>
    <mergeCell ref="A1:AH2"/>
    <mergeCell ref="B5:B10"/>
    <mergeCell ref="C5:C10"/>
    <mergeCell ref="D5:D10"/>
    <mergeCell ref="E5:E10"/>
    <mergeCell ref="F5:F10"/>
    <mergeCell ref="G5:G10"/>
    <mergeCell ref="H5:H10"/>
    <mergeCell ref="I5:I10"/>
    <mergeCell ref="J5:J10"/>
    <mergeCell ref="K5:K10"/>
    <mergeCell ref="L5:L10"/>
    <mergeCell ref="Z5:Z10"/>
    <mergeCell ref="AA5:AA10"/>
    <mergeCell ref="R5:R10"/>
    <mergeCell ref="S5:S10"/>
    <mergeCell ref="AB5:AB10"/>
    <mergeCell ref="AC5:AC10"/>
    <mergeCell ref="AD5:AD10"/>
    <mergeCell ref="AE5:AE10"/>
    <mergeCell ref="W5:W10"/>
    <mergeCell ref="X5:X10"/>
    <mergeCell ref="M5:M10"/>
    <mergeCell ref="N5:N10"/>
    <mergeCell ref="O5:O10"/>
    <mergeCell ref="AE14:AE19"/>
    <mergeCell ref="P14:P19"/>
    <mergeCell ref="Q14:Q19"/>
    <mergeCell ref="R14:R19"/>
    <mergeCell ref="S14:S19"/>
    <mergeCell ref="T14:T19"/>
    <mergeCell ref="Y5:Y10"/>
    <mergeCell ref="P5:P10"/>
    <mergeCell ref="Q5:Q10"/>
    <mergeCell ref="T5:T10"/>
    <mergeCell ref="U5:U10"/>
    <mergeCell ref="V5:V10"/>
    <mergeCell ref="W14:W19"/>
    <mergeCell ref="X14:X19"/>
    <mergeCell ref="Y14:Y19"/>
    <mergeCell ref="AB14:AB19"/>
    <mergeCell ref="AC14:AC19"/>
    <mergeCell ref="AD14:AD19"/>
    <mergeCell ref="U14:U19"/>
    <mergeCell ref="V14:V19"/>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29"/>
  <sheetViews>
    <sheetView zoomScale="85" zoomScaleNormal="85" workbookViewId="0">
      <selection activeCell="A60" sqref="A60"/>
    </sheetView>
  </sheetViews>
  <sheetFormatPr defaultColWidth="9" defaultRowHeight="15" x14ac:dyDescent="0.25"/>
  <cols>
    <col min="1" max="1" width="9.140625" style="3"/>
    <col min="2" max="2" width="12.7109375" customWidth="1"/>
    <col min="3" max="3" width="20.5703125" customWidth="1"/>
    <col min="4" max="4" width="21.42578125" bestFit="1" customWidth="1"/>
    <col min="5" max="5" width="13.140625" bestFit="1" customWidth="1"/>
    <col min="6" max="6" width="21.42578125" bestFit="1" customWidth="1"/>
    <col min="7" max="7" width="13.140625" bestFit="1" customWidth="1"/>
    <col min="8" max="8" width="21.42578125" bestFit="1" customWidth="1"/>
    <col min="9" max="9" width="13.140625" bestFit="1" customWidth="1"/>
    <col min="10" max="10" width="21.42578125" bestFit="1" customWidth="1"/>
    <col min="11" max="11" width="13.140625" bestFit="1" customWidth="1"/>
    <col min="12" max="12" width="21.42578125" bestFit="1" customWidth="1"/>
    <col min="13" max="13" width="13.140625" bestFit="1" customWidth="1"/>
    <col min="14" max="14" width="21.42578125" bestFit="1" customWidth="1"/>
    <col min="15" max="15" width="13.140625" bestFit="1" customWidth="1"/>
    <col min="16" max="16" width="21.42578125" bestFit="1" customWidth="1"/>
    <col min="17" max="17" width="13.140625" bestFit="1" customWidth="1"/>
    <col min="18" max="18" width="21.42578125" bestFit="1" customWidth="1"/>
    <col min="19" max="19" width="12.85546875" bestFit="1" customWidth="1"/>
    <col min="20" max="20" width="21.42578125" bestFit="1" customWidth="1"/>
    <col min="21" max="21" width="13.140625" bestFit="1" customWidth="1"/>
    <col min="22" max="22" width="21.42578125" bestFit="1" customWidth="1"/>
    <col min="23" max="23" width="13.140625" bestFit="1" customWidth="1"/>
    <col min="24" max="24" width="21.42578125" bestFit="1" customWidth="1"/>
    <col min="25" max="25" width="13.140625" bestFit="1" customWidth="1"/>
    <col min="26" max="26" width="21.42578125" bestFit="1" customWidth="1"/>
    <col min="27" max="27" width="12.85546875" bestFit="1" customWidth="1"/>
    <col min="28" max="28" width="21.42578125" bestFit="1" customWidth="1"/>
    <col min="29" max="29" width="13.140625" bestFit="1" customWidth="1"/>
    <col min="30" max="30" width="21.42578125" bestFit="1" customWidth="1"/>
    <col min="31" max="31" width="13.140625" bestFit="1" customWidth="1"/>
    <col min="32" max="32" width="21.42578125" bestFit="1" customWidth="1"/>
    <col min="33" max="33" width="13.140625" bestFit="1" customWidth="1"/>
    <col min="34" max="34" width="21.42578125" bestFit="1" customWidth="1"/>
    <col min="35" max="35" width="13.140625" bestFit="1" customWidth="1"/>
    <col min="36" max="36" width="21.42578125" bestFit="1" customWidth="1"/>
    <col min="37" max="37" width="12.85546875" bestFit="1" customWidth="1"/>
    <col min="38" max="38" width="21.42578125" bestFit="1" customWidth="1"/>
    <col min="39" max="39" width="13.140625" bestFit="1" customWidth="1"/>
    <col min="40" max="40" width="21.42578125" bestFit="1" customWidth="1"/>
    <col min="41" max="41" width="12.85546875" bestFit="1" customWidth="1"/>
    <col min="42" max="42" width="21.42578125" bestFit="1" customWidth="1"/>
    <col min="43" max="43" width="13.140625" bestFit="1" customWidth="1"/>
    <col min="44" max="44" width="21.42578125" bestFit="1" customWidth="1"/>
    <col min="45" max="45" width="13.140625" bestFit="1" customWidth="1"/>
    <col min="46" max="46" width="21.42578125" bestFit="1" customWidth="1"/>
    <col min="47" max="47" width="13.140625" bestFit="1" customWidth="1"/>
    <col min="48" max="48" width="21.42578125" bestFit="1" customWidth="1"/>
    <col min="49" max="49" width="13.140625" bestFit="1" customWidth="1"/>
    <col min="50" max="50" width="21.42578125" bestFit="1" customWidth="1"/>
    <col min="51" max="51" width="13.140625" bestFit="1" customWidth="1"/>
    <col min="52" max="52" width="21.42578125" bestFit="1" customWidth="1"/>
    <col min="53" max="53" width="13.140625" bestFit="1" customWidth="1"/>
    <col min="54" max="54" width="21.42578125" bestFit="1" customWidth="1"/>
    <col min="55" max="55" width="12.85546875" bestFit="1" customWidth="1"/>
    <col min="56" max="56" width="21.42578125" bestFit="1" customWidth="1"/>
    <col min="57" max="57" width="13.140625" bestFit="1" customWidth="1"/>
    <col min="58" max="58" width="21.42578125" bestFit="1" customWidth="1"/>
    <col min="59" max="59" width="13.140625" bestFit="1" customWidth="1"/>
    <col min="60" max="60" width="21.42578125" bestFit="1" customWidth="1"/>
  </cols>
  <sheetData>
    <row r="1" spans="1:60" s="10" customFormat="1" ht="15" customHeight="1" x14ac:dyDescent="0.25">
      <c r="A1" s="34" t="s">
        <v>37</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row>
    <row r="2" spans="1:60" s="10" customFormat="1" ht="15" customHeight="1"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row>
    <row r="3" spans="1:60" x14ac:dyDescent="0.25">
      <c r="B3" t="s">
        <v>49</v>
      </c>
    </row>
    <row r="4" spans="1:60" s="10" customFormat="1" x14ac:dyDescent="0.25">
      <c r="A4" s="3"/>
    </row>
    <row r="5" spans="1:60" s="10" customFormat="1" x14ac:dyDescent="0.25">
      <c r="A5" s="3"/>
    </row>
    <row r="7" spans="1:60" s="3" customFormat="1" x14ac:dyDescent="0.25">
      <c r="C7" s="33">
        <v>1</v>
      </c>
      <c r="D7" s="33"/>
      <c r="E7" s="33">
        <v>2</v>
      </c>
      <c r="F7" s="33"/>
      <c r="G7" s="33">
        <v>3</v>
      </c>
      <c r="H7" s="33"/>
      <c r="I7" s="33">
        <v>4</v>
      </c>
      <c r="J7" s="33"/>
      <c r="K7" s="33">
        <v>5</v>
      </c>
      <c r="L7" s="33"/>
      <c r="M7" s="33">
        <v>6</v>
      </c>
      <c r="N7" s="33"/>
      <c r="O7" s="33">
        <v>7</v>
      </c>
      <c r="P7" s="33"/>
      <c r="Q7" s="33">
        <v>8</v>
      </c>
      <c r="R7" s="33"/>
      <c r="S7" s="33">
        <v>9</v>
      </c>
      <c r="T7" s="33"/>
      <c r="U7" s="33">
        <v>10</v>
      </c>
      <c r="V7" s="33"/>
      <c r="W7" s="33">
        <v>11</v>
      </c>
      <c r="X7" s="33"/>
      <c r="Y7" s="33">
        <v>12</v>
      </c>
      <c r="Z7" s="33"/>
      <c r="AA7" s="33">
        <v>13</v>
      </c>
      <c r="AB7" s="33"/>
      <c r="AC7" s="33">
        <v>14</v>
      </c>
      <c r="AD7" s="33"/>
      <c r="AE7" s="33">
        <v>15</v>
      </c>
      <c r="AF7" s="33"/>
      <c r="AG7" s="33">
        <v>16</v>
      </c>
      <c r="AH7" s="33"/>
      <c r="AI7" s="33">
        <v>17</v>
      </c>
      <c r="AJ7" s="33"/>
      <c r="AK7" s="33">
        <v>18</v>
      </c>
      <c r="AL7" s="33"/>
      <c r="AM7" s="33">
        <v>19</v>
      </c>
      <c r="AN7" s="33"/>
      <c r="AO7" s="33">
        <v>20</v>
      </c>
      <c r="AP7" s="33"/>
      <c r="AQ7" s="33">
        <v>21</v>
      </c>
      <c r="AR7" s="33"/>
      <c r="AS7" s="33">
        <v>22</v>
      </c>
      <c r="AT7" s="33"/>
      <c r="AU7" s="33">
        <v>23</v>
      </c>
      <c r="AV7" s="33"/>
      <c r="AW7" s="33">
        <v>24</v>
      </c>
      <c r="AX7" s="33"/>
      <c r="AY7" s="33">
        <v>25</v>
      </c>
      <c r="AZ7" s="33"/>
      <c r="BA7" s="33">
        <v>26</v>
      </c>
      <c r="BB7" s="33"/>
      <c r="BC7" s="33">
        <v>27</v>
      </c>
      <c r="BD7" s="33"/>
      <c r="BE7" s="33">
        <v>28</v>
      </c>
      <c r="BF7" s="33"/>
      <c r="BG7" s="33">
        <v>29</v>
      </c>
      <c r="BH7" s="33"/>
    </row>
    <row r="8" spans="1:60" s="30" customFormat="1" x14ac:dyDescent="0.25">
      <c r="C8" s="30" t="s">
        <v>36</v>
      </c>
      <c r="D8" s="30" t="s">
        <v>19</v>
      </c>
      <c r="E8" s="30" t="s">
        <v>36</v>
      </c>
      <c r="F8" s="30" t="s">
        <v>19</v>
      </c>
      <c r="G8" s="30" t="s">
        <v>36</v>
      </c>
      <c r="H8" s="30" t="s">
        <v>19</v>
      </c>
      <c r="I8" s="30" t="s">
        <v>36</v>
      </c>
      <c r="J8" s="30" t="s">
        <v>19</v>
      </c>
      <c r="K8" s="30" t="s">
        <v>36</v>
      </c>
      <c r="L8" s="30" t="s">
        <v>19</v>
      </c>
      <c r="M8" s="30" t="s">
        <v>36</v>
      </c>
      <c r="N8" s="30" t="s">
        <v>19</v>
      </c>
      <c r="O8" s="30" t="s">
        <v>36</v>
      </c>
      <c r="P8" s="30" t="s">
        <v>19</v>
      </c>
      <c r="Q8" s="30" t="s">
        <v>36</v>
      </c>
      <c r="R8" s="30" t="s">
        <v>19</v>
      </c>
      <c r="S8" s="30" t="s">
        <v>36</v>
      </c>
      <c r="T8" s="30" t="s">
        <v>19</v>
      </c>
      <c r="U8" s="30" t="s">
        <v>36</v>
      </c>
      <c r="V8" s="30" t="s">
        <v>19</v>
      </c>
      <c r="W8" s="30" t="s">
        <v>36</v>
      </c>
      <c r="X8" s="30" t="s">
        <v>19</v>
      </c>
      <c r="Y8" s="30" t="s">
        <v>36</v>
      </c>
      <c r="Z8" s="30" t="s">
        <v>19</v>
      </c>
      <c r="AA8" s="30" t="s">
        <v>36</v>
      </c>
      <c r="AB8" s="30" t="s">
        <v>19</v>
      </c>
      <c r="AC8" s="30" t="s">
        <v>36</v>
      </c>
      <c r="AD8" s="30" t="s">
        <v>19</v>
      </c>
      <c r="AE8" s="30" t="s">
        <v>36</v>
      </c>
      <c r="AF8" s="30" t="s">
        <v>19</v>
      </c>
      <c r="AG8" s="30" t="s">
        <v>36</v>
      </c>
      <c r="AH8" s="30" t="s">
        <v>19</v>
      </c>
      <c r="AI8" s="30" t="s">
        <v>36</v>
      </c>
      <c r="AJ8" s="30" t="s">
        <v>19</v>
      </c>
      <c r="AK8" s="30" t="s">
        <v>36</v>
      </c>
      <c r="AL8" s="30" t="s">
        <v>19</v>
      </c>
      <c r="AM8" s="30" t="s">
        <v>36</v>
      </c>
      <c r="AN8" s="30" t="s">
        <v>19</v>
      </c>
      <c r="AO8" s="30" t="s">
        <v>36</v>
      </c>
      <c r="AP8" s="30" t="s">
        <v>19</v>
      </c>
      <c r="AQ8" s="30" t="s">
        <v>36</v>
      </c>
      <c r="AR8" s="30" t="s">
        <v>19</v>
      </c>
      <c r="AS8" s="30" t="s">
        <v>36</v>
      </c>
      <c r="AT8" s="30" t="s">
        <v>19</v>
      </c>
      <c r="AU8" s="30" t="s">
        <v>36</v>
      </c>
      <c r="AV8" s="30" t="s">
        <v>19</v>
      </c>
      <c r="AW8" s="30" t="s">
        <v>36</v>
      </c>
      <c r="AX8" s="30" t="s">
        <v>19</v>
      </c>
      <c r="AY8" s="30" t="s">
        <v>36</v>
      </c>
      <c r="AZ8" s="30" t="s">
        <v>19</v>
      </c>
      <c r="BA8" s="30" t="s">
        <v>36</v>
      </c>
      <c r="BB8" s="30" t="s">
        <v>19</v>
      </c>
      <c r="BC8" s="30" t="s">
        <v>36</v>
      </c>
      <c r="BD8" s="30" t="s">
        <v>19</v>
      </c>
      <c r="BE8" s="30" t="s">
        <v>36</v>
      </c>
      <c r="BF8" s="30" t="s">
        <v>19</v>
      </c>
      <c r="BG8" s="30" t="s">
        <v>36</v>
      </c>
      <c r="BH8" s="30" t="s">
        <v>19</v>
      </c>
    </row>
    <row r="9" spans="1:60" s="10" customFormat="1" x14ac:dyDescent="0.25">
      <c r="A9" s="32" t="s">
        <v>26</v>
      </c>
      <c r="B9" s="3">
        <v>1996</v>
      </c>
      <c r="C9" s="7">
        <v>35184</v>
      </c>
      <c r="D9" s="7">
        <v>35229</v>
      </c>
      <c r="E9" s="7">
        <v>35189</v>
      </c>
      <c r="F9" s="7">
        <v>35224</v>
      </c>
      <c r="G9" s="7">
        <v>35190</v>
      </c>
      <c r="H9" s="7">
        <v>35226</v>
      </c>
      <c r="I9" s="7">
        <v>35231</v>
      </c>
      <c r="J9" s="7">
        <v>35241</v>
      </c>
      <c r="K9" s="7">
        <v>35222</v>
      </c>
      <c r="L9" s="7">
        <v>35251</v>
      </c>
      <c r="M9" s="7">
        <v>35195</v>
      </c>
      <c r="N9" s="7">
        <v>35226</v>
      </c>
      <c r="O9" s="7">
        <v>35185</v>
      </c>
      <c r="P9" s="7">
        <v>35229</v>
      </c>
      <c r="Q9" s="7">
        <v>35198</v>
      </c>
      <c r="R9" s="7">
        <v>35227</v>
      </c>
      <c r="S9" s="7">
        <v>35182</v>
      </c>
      <c r="T9" s="7">
        <v>35226</v>
      </c>
      <c r="U9" s="7">
        <v>35189</v>
      </c>
      <c r="V9" s="7">
        <v>35240</v>
      </c>
      <c r="W9" s="7">
        <v>35186</v>
      </c>
      <c r="X9" s="7">
        <v>35222</v>
      </c>
      <c r="Y9" s="7">
        <v>35192</v>
      </c>
      <c r="Z9" s="7">
        <v>35226</v>
      </c>
      <c r="AA9" s="7">
        <v>35206</v>
      </c>
      <c r="AB9" s="7">
        <v>35224</v>
      </c>
      <c r="AC9" s="7">
        <v>35188</v>
      </c>
      <c r="AD9" s="7">
        <v>35225</v>
      </c>
      <c r="AE9" s="7">
        <v>35200</v>
      </c>
      <c r="AF9" s="7">
        <v>35236</v>
      </c>
      <c r="AG9" s="7">
        <v>35195</v>
      </c>
      <c r="AH9" s="7">
        <v>35233</v>
      </c>
      <c r="AI9" s="7">
        <v>35203</v>
      </c>
      <c r="AJ9" s="7">
        <v>35245</v>
      </c>
      <c r="AK9" s="7">
        <v>35182</v>
      </c>
      <c r="AL9" s="7">
        <v>35226</v>
      </c>
      <c r="AM9" s="7">
        <v>35203</v>
      </c>
      <c r="AN9" s="7">
        <v>35245</v>
      </c>
      <c r="AO9" s="7">
        <v>35182</v>
      </c>
      <c r="AP9" s="7">
        <v>35226</v>
      </c>
      <c r="AQ9" s="7">
        <v>35192</v>
      </c>
      <c r="AR9" s="7">
        <v>35226</v>
      </c>
      <c r="AS9" s="7">
        <v>35184</v>
      </c>
      <c r="AT9" s="7">
        <v>35228</v>
      </c>
      <c r="AU9" s="7">
        <v>35191</v>
      </c>
      <c r="AV9" s="7">
        <v>35222</v>
      </c>
      <c r="AW9" s="7">
        <v>35203</v>
      </c>
      <c r="AX9" s="7">
        <v>35234</v>
      </c>
      <c r="AY9" s="7">
        <v>35189</v>
      </c>
      <c r="AZ9" s="7">
        <v>35228</v>
      </c>
      <c r="BA9" s="7">
        <v>35222</v>
      </c>
      <c r="BB9" s="7">
        <v>35251</v>
      </c>
      <c r="BC9" s="7">
        <v>35191</v>
      </c>
      <c r="BD9" s="7">
        <v>35222</v>
      </c>
      <c r="BE9" s="7">
        <v>35203</v>
      </c>
      <c r="BF9" s="7">
        <v>35245</v>
      </c>
      <c r="BG9" s="7">
        <v>35179</v>
      </c>
      <c r="BH9" s="7">
        <v>35238</v>
      </c>
    </row>
    <row r="10" spans="1:60" s="10" customFormat="1" x14ac:dyDescent="0.25">
      <c r="A10" s="32"/>
      <c r="B10" s="3">
        <v>1997</v>
      </c>
      <c r="C10" s="7">
        <v>35541</v>
      </c>
      <c r="D10" s="7">
        <v>35592</v>
      </c>
      <c r="E10" s="7">
        <v>35552</v>
      </c>
      <c r="F10" s="7">
        <v>35582</v>
      </c>
      <c r="G10" s="7">
        <v>35554</v>
      </c>
      <c r="H10" s="7">
        <v>35577</v>
      </c>
      <c r="I10" s="7">
        <v>35581</v>
      </c>
      <c r="J10" s="7">
        <v>35590</v>
      </c>
      <c r="K10" s="7">
        <v>35555</v>
      </c>
      <c r="L10" s="7">
        <v>35590</v>
      </c>
      <c r="M10" s="7">
        <v>35552</v>
      </c>
      <c r="N10" s="7">
        <v>35586</v>
      </c>
      <c r="O10" s="7">
        <v>35542</v>
      </c>
      <c r="P10" s="7">
        <v>35592</v>
      </c>
      <c r="Q10" s="7">
        <v>35551</v>
      </c>
      <c r="R10" s="7">
        <v>35590</v>
      </c>
      <c r="S10" s="7">
        <v>35548</v>
      </c>
      <c r="T10" s="7">
        <v>35583</v>
      </c>
      <c r="U10" s="7">
        <v>35556</v>
      </c>
      <c r="V10" s="7">
        <v>35588</v>
      </c>
      <c r="W10" s="7">
        <v>35548</v>
      </c>
      <c r="X10" s="7">
        <v>35574</v>
      </c>
      <c r="Y10" s="7">
        <v>35558</v>
      </c>
      <c r="Z10" s="7">
        <v>35600</v>
      </c>
      <c r="AA10" s="7">
        <v>35537</v>
      </c>
      <c r="AB10" s="7">
        <v>35588</v>
      </c>
      <c r="AC10" s="7">
        <v>35531</v>
      </c>
      <c r="AD10" s="7">
        <v>35586</v>
      </c>
      <c r="AE10" s="7">
        <v>35566</v>
      </c>
      <c r="AF10" s="7">
        <v>35609</v>
      </c>
      <c r="AG10" s="7">
        <v>35556</v>
      </c>
      <c r="AH10" s="7">
        <v>35595</v>
      </c>
      <c r="AI10" s="7">
        <v>35551</v>
      </c>
      <c r="AJ10" s="7">
        <v>35594</v>
      </c>
      <c r="AK10" s="7">
        <v>35566</v>
      </c>
      <c r="AL10" s="7">
        <v>35599</v>
      </c>
      <c r="AM10" s="7">
        <v>35564</v>
      </c>
      <c r="AN10" s="7">
        <v>35586</v>
      </c>
      <c r="AO10" s="7">
        <v>35566</v>
      </c>
      <c r="AP10" s="7">
        <v>35599</v>
      </c>
      <c r="AQ10" s="7">
        <v>35558</v>
      </c>
      <c r="AR10" s="7">
        <v>35600</v>
      </c>
      <c r="AS10" s="7">
        <v>35552</v>
      </c>
      <c r="AT10" s="7">
        <v>35593</v>
      </c>
      <c r="AU10" s="7">
        <v>35551</v>
      </c>
      <c r="AV10" s="7">
        <v>35589</v>
      </c>
      <c r="AW10" s="7">
        <v>35549</v>
      </c>
      <c r="AX10" s="7">
        <v>35584</v>
      </c>
      <c r="AY10" s="7">
        <v>35560</v>
      </c>
      <c r="AZ10" s="7">
        <v>35591</v>
      </c>
      <c r="BA10" s="7">
        <v>35555</v>
      </c>
      <c r="BB10" s="7">
        <v>35590</v>
      </c>
      <c r="BC10" s="7">
        <v>35551</v>
      </c>
      <c r="BD10" s="7">
        <v>35589</v>
      </c>
      <c r="BE10" s="7">
        <v>35551</v>
      </c>
      <c r="BF10" s="7">
        <v>35594</v>
      </c>
      <c r="BG10" s="7">
        <v>35523</v>
      </c>
      <c r="BH10" s="7">
        <v>35592</v>
      </c>
    </row>
    <row r="11" spans="1:60" s="10" customFormat="1" x14ac:dyDescent="0.25">
      <c r="A11" s="32"/>
      <c r="B11" s="3">
        <v>1998</v>
      </c>
      <c r="C11" s="7">
        <v>35892</v>
      </c>
      <c r="D11" s="7">
        <v>35956</v>
      </c>
      <c r="E11" s="7">
        <v>35916</v>
      </c>
      <c r="F11" s="7">
        <v>35950</v>
      </c>
      <c r="G11" s="7">
        <v>35903</v>
      </c>
      <c r="H11" s="7">
        <v>35947</v>
      </c>
      <c r="I11" s="7">
        <v>35941</v>
      </c>
      <c r="J11" s="7">
        <v>35948</v>
      </c>
      <c r="K11" s="7">
        <v>35945</v>
      </c>
      <c r="L11" s="7">
        <v>35974</v>
      </c>
      <c r="M11" s="7">
        <v>35904</v>
      </c>
      <c r="N11" s="7">
        <v>35944</v>
      </c>
      <c r="O11" s="7">
        <v>35887</v>
      </c>
      <c r="P11" s="7">
        <v>35949</v>
      </c>
      <c r="Q11" s="7">
        <v>35912</v>
      </c>
      <c r="R11" s="7">
        <v>35950</v>
      </c>
      <c r="S11" s="7">
        <v>35900</v>
      </c>
      <c r="T11" s="7">
        <v>35948</v>
      </c>
      <c r="U11" s="7">
        <v>35927</v>
      </c>
      <c r="V11" s="7">
        <v>35964</v>
      </c>
      <c r="W11" s="7">
        <v>35904</v>
      </c>
      <c r="X11" s="7">
        <v>35938</v>
      </c>
      <c r="Y11" s="7">
        <v>35910</v>
      </c>
      <c r="Z11" s="7">
        <v>35947</v>
      </c>
      <c r="AA11" s="7">
        <v>35927</v>
      </c>
      <c r="AB11" s="7">
        <v>35951</v>
      </c>
      <c r="AC11" s="7">
        <v>35903</v>
      </c>
      <c r="AD11" s="7">
        <v>35942</v>
      </c>
      <c r="AE11" s="7">
        <v>35927</v>
      </c>
      <c r="AF11" s="7">
        <v>35964</v>
      </c>
      <c r="AG11" s="7">
        <v>35895</v>
      </c>
      <c r="AH11" s="7">
        <v>35950</v>
      </c>
      <c r="AI11" s="7">
        <v>35895</v>
      </c>
      <c r="AJ11" s="7">
        <v>35945</v>
      </c>
      <c r="AK11" s="7">
        <v>35929</v>
      </c>
      <c r="AL11" s="7">
        <v>35952</v>
      </c>
      <c r="AM11" s="7">
        <v>35908</v>
      </c>
      <c r="AN11" s="7">
        <v>35954</v>
      </c>
      <c r="AO11" s="7">
        <v>35929</v>
      </c>
      <c r="AP11" s="7">
        <v>35952</v>
      </c>
      <c r="AQ11" s="7">
        <v>35910</v>
      </c>
      <c r="AR11" s="7">
        <v>35947</v>
      </c>
      <c r="AS11" s="7">
        <v>35909</v>
      </c>
      <c r="AT11" s="7">
        <v>35939</v>
      </c>
      <c r="AU11" s="7">
        <v>35904</v>
      </c>
      <c r="AV11" s="7">
        <v>35949</v>
      </c>
      <c r="AW11" s="7">
        <v>35901</v>
      </c>
      <c r="AX11" s="7">
        <v>35919</v>
      </c>
      <c r="AY11" s="7">
        <v>35900</v>
      </c>
      <c r="AZ11" s="7">
        <v>35952</v>
      </c>
      <c r="BA11" s="7">
        <v>35945</v>
      </c>
      <c r="BB11" s="7">
        <v>35974</v>
      </c>
      <c r="BC11" s="7">
        <v>35917</v>
      </c>
      <c r="BD11" s="7">
        <v>35949</v>
      </c>
      <c r="BE11" s="7">
        <v>35895</v>
      </c>
      <c r="BF11" s="7">
        <v>35945</v>
      </c>
      <c r="BG11" s="7">
        <v>35864</v>
      </c>
      <c r="BH11" s="7">
        <v>35949</v>
      </c>
    </row>
    <row r="12" spans="1:60" s="10" customFormat="1" x14ac:dyDescent="0.25">
      <c r="A12" s="32"/>
      <c r="B12" s="3">
        <v>1999</v>
      </c>
      <c r="C12" s="7">
        <v>36270</v>
      </c>
      <c r="D12" s="7">
        <v>36320</v>
      </c>
      <c r="E12" s="7">
        <v>36279</v>
      </c>
      <c r="F12" s="7">
        <v>36315</v>
      </c>
      <c r="G12" s="7">
        <v>36284</v>
      </c>
      <c r="H12" s="7">
        <v>36310</v>
      </c>
      <c r="I12" s="7">
        <v>36310</v>
      </c>
      <c r="J12" s="7">
        <v>36314</v>
      </c>
      <c r="K12" s="7">
        <v>36313</v>
      </c>
      <c r="L12" s="7">
        <v>36338</v>
      </c>
      <c r="M12" s="7">
        <v>36271</v>
      </c>
      <c r="N12" s="7">
        <v>36308</v>
      </c>
      <c r="O12" s="7">
        <v>36269</v>
      </c>
      <c r="P12" s="7">
        <v>36318</v>
      </c>
      <c r="Q12" s="7">
        <v>36273</v>
      </c>
      <c r="R12" s="7">
        <v>36315</v>
      </c>
      <c r="S12" s="7">
        <v>36268</v>
      </c>
      <c r="T12" s="7">
        <v>36310</v>
      </c>
      <c r="U12" s="7">
        <v>36289</v>
      </c>
      <c r="V12" s="7">
        <v>36321</v>
      </c>
      <c r="W12" s="7">
        <v>36272</v>
      </c>
      <c r="X12" s="7">
        <v>36299</v>
      </c>
      <c r="Y12" s="7">
        <v>36283</v>
      </c>
      <c r="Z12" s="7">
        <v>36319</v>
      </c>
      <c r="AA12" s="7">
        <v>36291</v>
      </c>
      <c r="AB12" s="7">
        <v>36309</v>
      </c>
      <c r="AC12" s="7">
        <v>36260</v>
      </c>
      <c r="AD12" s="7">
        <v>36312</v>
      </c>
      <c r="AE12" s="7">
        <v>36289</v>
      </c>
      <c r="AF12" s="7">
        <v>36321</v>
      </c>
      <c r="AG12" s="7">
        <v>36257</v>
      </c>
      <c r="AH12" s="7">
        <v>36313</v>
      </c>
      <c r="AI12" s="7">
        <v>36278</v>
      </c>
      <c r="AJ12" s="7">
        <v>36307</v>
      </c>
      <c r="AK12" s="7">
        <v>36293</v>
      </c>
      <c r="AL12" s="7">
        <v>36312</v>
      </c>
      <c r="AM12" s="7">
        <v>36278</v>
      </c>
      <c r="AN12" s="7">
        <v>36307</v>
      </c>
      <c r="AO12" s="7">
        <v>36293</v>
      </c>
      <c r="AP12" s="7">
        <v>36312</v>
      </c>
      <c r="AQ12" s="7">
        <v>36283</v>
      </c>
      <c r="AR12" s="7">
        <v>36319</v>
      </c>
      <c r="AS12" s="7">
        <v>36256</v>
      </c>
      <c r="AT12" s="7">
        <v>36306</v>
      </c>
      <c r="AU12" s="7">
        <v>36292</v>
      </c>
      <c r="AV12" s="7">
        <v>36311</v>
      </c>
      <c r="AW12" s="7">
        <v>36274</v>
      </c>
      <c r="AX12" s="7">
        <v>36311</v>
      </c>
      <c r="AY12" s="7">
        <v>36281</v>
      </c>
      <c r="AZ12" s="7">
        <v>36316</v>
      </c>
      <c r="BA12" s="7">
        <v>36313</v>
      </c>
      <c r="BB12" s="7">
        <v>36338</v>
      </c>
      <c r="BC12" s="7">
        <v>36292</v>
      </c>
      <c r="BD12" s="7">
        <v>36311</v>
      </c>
      <c r="BE12" s="7">
        <v>36278</v>
      </c>
      <c r="BF12" s="7">
        <v>36307</v>
      </c>
      <c r="BG12" s="7">
        <v>36255</v>
      </c>
      <c r="BH12" s="7">
        <v>36324</v>
      </c>
    </row>
    <row r="13" spans="1:60" s="10" customFormat="1" x14ac:dyDescent="0.25">
      <c r="A13" s="32"/>
      <c r="B13" s="3">
        <v>2000</v>
      </c>
      <c r="C13" s="7">
        <v>36606</v>
      </c>
      <c r="D13" s="7">
        <v>36663</v>
      </c>
      <c r="E13" s="7">
        <v>36638</v>
      </c>
      <c r="F13" s="7">
        <v>36674</v>
      </c>
      <c r="G13" s="7">
        <v>36637</v>
      </c>
      <c r="H13" s="7">
        <v>36666</v>
      </c>
      <c r="I13" s="7">
        <v>36667</v>
      </c>
      <c r="J13" s="7">
        <v>36673</v>
      </c>
      <c r="K13" s="7">
        <v>36666</v>
      </c>
      <c r="L13" s="7">
        <v>36695</v>
      </c>
      <c r="M13" s="7">
        <v>36637</v>
      </c>
      <c r="N13" s="7">
        <v>36671</v>
      </c>
      <c r="O13" s="7">
        <v>36624</v>
      </c>
      <c r="P13" s="7">
        <v>36665</v>
      </c>
      <c r="Q13" s="7">
        <v>36606</v>
      </c>
      <c r="R13" s="7">
        <v>36663</v>
      </c>
      <c r="S13" s="7">
        <v>36665</v>
      </c>
      <c r="T13" s="7">
        <v>36678</v>
      </c>
      <c r="U13" s="7">
        <v>36642</v>
      </c>
      <c r="V13" s="7">
        <v>36670</v>
      </c>
      <c r="W13" s="7">
        <v>36641</v>
      </c>
      <c r="X13" s="7">
        <v>36668</v>
      </c>
      <c r="Y13" s="7">
        <v>36654</v>
      </c>
      <c r="Z13" s="7">
        <v>36687</v>
      </c>
      <c r="AA13" s="7">
        <v>36653</v>
      </c>
      <c r="AB13" s="7">
        <v>36669</v>
      </c>
      <c r="AC13" s="7">
        <v>36641</v>
      </c>
      <c r="AD13" s="7">
        <v>36667</v>
      </c>
      <c r="AE13" s="7">
        <v>36642</v>
      </c>
      <c r="AF13" s="7">
        <v>36670</v>
      </c>
      <c r="AG13" s="7">
        <v>36626</v>
      </c>
      <c r="AH13" s="7">
        <v>36673</v>
      </c>
      <c r="AI13" s="7">
        <v>36627</v>
      </c>
      <c r="AJ13" s="7">
        <v>36673</v>
      </c>
      <c r="AK13" s="7">
        <v>36665</v>
      </c>
      <c r="AL13" s="7">
        <v>36678</v>
      </c>
      <c r="AM13" s="7">
        <v>36623</v>
      </c>
      <c r="AN13" s="7">
        <v>36682</v>
      </c>
      <c r="AO13" s="7">
        <v>36665</v>
      </c>
      <c r="AP13" s="7">
        <v>36678</v>
      </c>
      <c r="AQ13" s="7">
        <v>36654</v>
      </c>
      <c r="AR13" s="7">
        <v>36687</v>
      </c>
      <c r="AS13" s="7">
        <v>36636</v>
      </c>
      <c r="AT13" s="7">
        <v>36666</v>
      </c>
      <c r="AU13" s="7">
        <v>36643</v>
      </c>
      <c r="AV13" s="7">
        <v>36669</v>
      </c>
      <c r="AW13" s="7">
        <v>36641</v>
      </c>
      <c r="AX13" s="7">
        <v>36648</v>
      </c>
      <c r="AY13" s="7">
        <v>36650</v>
      </c>
      <c r="AZ13" s="7">
        <v>36680</v>
      </c>
      <c r="BA13" s="7">
        <v>36666</v>
      </c>
      <c r="BB13" s="7">
        <v>36695</v>
      </c>
      <c r="BC13" s="7">
        <v>36643</v>
      </c>
      <c r="BD13" s="7">
        <v>36669</v>
      </c>
      <c r="BE13" s="7">
        <v>36627</v>
      </c>
      <c r="BF13" s="7">
        <v>36673</v>
      </c>
      <c r="BG13" s="7">
        <v>36616</v>
      </c>
      <c r="BH13" s="7">
        <v>36665</v>
      </c>
    </row>
    <row r="14" spans="1:60" s="10" customFormat="1" x14ac:dyDescent="0.25">
      <c r="A14" s="32"/>
      <c r="B14" s="3">
        <v>2001</v>
      </c>
      <c r="C14" s="7">
        <v>36969</v>
      </c>
      <c r="D14" s="7">
        <v>37037</v>
      </c>
      <c r="E14" s="7">
        <v>37009</v>
      </c>
      <c r="F14" s="7">
        <v>37036</v>
      </c>
      <c r="G14" s="7">
        <v>37011</v>
      </c>
      <c r="H14" s="7">
        <v>37037</v>
      </c>
      <c r="I14" s="7">
        <v>37039</v>
      </c>
      <c r="J14" s="7">
        <v>37046</v>
      </c>
      <c r="K14" s="7">
        <v>37040</v>
      </c>
      <c r="L14" s="7">
        <v>37065</v>
      </c>
      <c r="M14" s="7">
        <v>37014</v>
      </c>
      <c r="N14" s="7">
        <v>37044</v>
      </c>
      <c r="O14" s="7">
        <v>36991</v>
      </c>
      <c r="P14" s="7">
        <v>37045</v>
      </c>
      <c r="Q14" s="7">
        <v>36969</v>
      </c>
      <c r="R14" s="7">
        <v>37037</v>
      </c>
      <c r="S14" s="7">
        <v>37019</v>
      </c>
      <c r="T14" s="7">
        <v>37051</v>
      </c>
      <c r="U14" s="7">
        <v>37021</v>
      </c>
      <c r="V14" s="7">
        <v>37045</v>
      </c>
      <c r="W14" s="7">
        <v>37012</v>
      </c>
      <c r="X14" s="7">
        <v>37038</v>
      </c>
      <c r="Y14" s="7">
        <v>37016</v>
      </c>
      <c r="Z14" s="7">
        <v>37049</v>
      </c>
      <c r="AA14" s="7">
        <v>37022</v>
      </c>
      <c r="AB14" s="7">
        <v>37036</v>
      </c>
      <c r="AC14" s="7">
        <v>37004</v>
      </c>
      <c r="AD14" s="7">
        <v>37042</v>
      </c>
      <c r="AE14" s="7">
        <v>37021</v>
      </c>
      <c r="AF14" s="7">
        <v>37045</v>
      </c>
      <c r="AG14" s="7">
        <v>37001</v>
      </c>
      <c r="AH14" s="7">
        <v>37048</v>
      </c>
      <c r="AI14" s="7">
        <v>37001</v>
      </c>
      <c r="AJ14" s="7">
        <v>37058</v>
      </c>
      <c r="AK14" s="7">
        <v>37019</v>
      </c>
      <c r="AL14" s="7">
        <v>37051</v>
      </c>
      <c r="AM14" s="7">
        <v>36995</v>
      </c>
      <c r="AN14" s="7">
        <v>37039</v>
      </c>
      <c r="AO14" s="7">
        <v>37019</v>
      </c>
      <c r="AP14" s="7">
        <v>37051</v>
      </c>
      <c r="AQ14" s="7">
        <v>37016</v>
      </c>
      <c r="AR14" s="7">
        <v>37049</v>
      </c>
      <c r="AS14" s="7">
        <v>37017</v>
      </c>
      <c r="AT14" s="7">
        <v>37039</v>
      </c>
      <c r="AU14" s="7">
        <v>37011</v>
      </c>
      <c r="AV14" s="7">
        <v>37045</v>
      </c>
      <c r="AW14" s="7">
        <v>37009</v>
      </c>
      <c r="AX14" s="7">
        <v>37051</v>
      </c>
      <c r="AY14" s="7">
        <v>37026</v>
      </c>
      <c r="AZ14" s="7">
        <v>37067</v>
      </c>
      <c r="BA14" s="7">
        <v>37040</v>
      </c>
      <c r="BB14" s="7">
        <v>37065</v>
      </c>
      <c r="BC14" s="7">
        <v>37011</v>
      </c>
      <c r="BD14" s="7">
        <v>37045</v>
      </c>
      <c r="BE14" s="7">
        <v>37001</v>
      </c>
      <c r="BF14" s="7">
        <v>37058</v>
      </c>
      <c r="BG14" s="7">
        <v>36989</v>
      </c>
      <c r="BH14" s="7">
        <v>37042</v>
      </c>
    </row>
    <row r="15" spans="1:60" s="10" customFormat="1" x14ac:dyDescent="0.25">
      <c r="A15" s="32"/>
      <c r="B15" s="3">
        <v>2002</v>
      </c>
      <c r="C15" s="7">
        <v>37336</v>
      </c>
      <c r="D15" s="7">
        <v>37408</v>
      </c>
      <c r="E15" s="7">
        <v>37361</v>
      </c>
      <c r="F15" s="7">
        <v>37416</v>
      </c>
      <c r="G15" s="7">
        <v>37375</v>
      </c>
      <c r="H15" s="7">
        <v>37409</v>
      </c>
      <c r="I15" s="7">
        <v>37399</v>
      </c>
      <c r="J15" s="7">
        <v>37408</v>
      </c>
      <c r="K15" s="7">
        <v>37411</v>
      </c>
      <c r="L15" s="7">
        <v>37436</v>
      </c>
      <c r="M15" s="7">
        <v>37375</v>
      </c>
      <c r="N15" s="7">
        <v>37410</v>
      </c>
      <c r="O15" s="7">
        <v>37364</v>
      </c>
      <c r="P15" s="7">
        <v>37411</v>
      </c>
      <c r="Q15" s="7">
        <v>37336</v>
      </c>
      <c r="R15" s="7">
        <v>37408</v>
      </c>
      <c r="S15" s="7">
        <v>37396</v>
      </c>
      <c r="T15" s="7">
        <v>37413</v>
      </c>
      <c r="U15" s="7">
        <v>37368</v>
      </c>
      <c r="V15" s="7">
        <v>37402</v>
      </c>
      <c r="W15" s="7">
        <v>37352</v>
      </c>
      <c r="X15" s="7">
        <v>37410</v>
      </c>
      <c r="Y15" s="7">
        <v>37383</v>
      </c>
      <c r="Z15" s="7">
        <v>37421</v>
      </c>
      <c r="AA15" s="7">
        <v>37336</v>
      </c>
      <c r="AB15" s="7">
        <v>37399</v>
      </c>
      <c r="AC15" s="7">
        <v>37373</v>
      </c>
      <c r="AD15" s="7">
        <v>37405</v>
      </c>
      <c r="AE15" s="7">
        <v>37368</v>
      </c>
      <c r="AF15" s="7">
        <v>37402</v>
      </c>
      <c r="AG15" s="7">
        <v>37366</v>
      </c>
      <c r="AH15" s="7">
        <v>37413</v>
      </c>
      <c r="AI15" s="7">
        <v>37359</v>
      </c>
      <c r="AJ15" s="7">
        <v>37410</v>
      </c>
      <c r="AK15" s="7">
        <v>37396</v>
      </c>
      <c r="AL15" s="7">
        <v>37413</v>
      </c>
      <c r="AM15" s="7">
        <v>37359</v>
      </c>
      <c r="AN15" s="7">
        <v>37410</v>
      </c>
      <c r="AO15" s="7">
        <v>37396</v>
      </c>
      <c r="AP15" s="7">
        <v>37413</v>
      </c>
      <c r="AQ15" s="7">
        <v>37383</v>
      </c>
      <c r="AR15" s="7">
        <v>37421</v>
      </c>
      <c r="AS15" s="7">
        <v>37379</v>
      </c>
      <c r="AT15" s="7">
        <v>37404</v>
      </c>
      <c r="AU15" s="7">
        <v>37379</v>
      </c>
      <c r="AV15" s="7">
        <v>37414</v>
      </c>
      <c r="AW15" s="7">
        <v>37375</v>
      </c>
      <c r="AX15" s="7">
        <v>37411</v>
      </c>
      <c r="AY15" s="7">
        <v>37393</v>
      </c>
      <c r="AZ15" s="7">
        <v>37424</v>
      </c>
      <c r="BA15" s="7">
        <v>37411</v>
      </c>
      <c r="BB15" s="7">
        <v>37436</v>
      </c>
      <c r="BC15" s="7">
        <v>37379</v>
      </c>
      <c r="BD15" s="7">
        <v>37414</v>
      </c>
      <c r="BE15" s="7">
        <v>37359</v>
      </c>
      <c r="BF15" s="7">
        <v>37410</v>
      </c>
      <c r="BG15" s="7">
        <v>37352</v>
      </c>
      <c r="BH15" s="7">
        <v>37412</v>
      </c>
    </row>
    <row r="16" spans="1:60" s="10" customFormat="1" x14ac:dyDescent="0.25">
      <c r="A16" s="32"/>
      <c r="B16" s="3">
        <v>2003</v>
      </c>
      <c r="C16" s="7">
        <v>37742</v>
      </c>
      <c r="D16" s="7">
        <v>37785</v>
      </c>
      <c r="E16" s="7">
        <v>37738</v>
      </c>
      <c r="F16" s="7">
        <v>37774</v>
      </c>
      <c r="G16" s="7">
        <v>37733</v>
      </c>
      <c r="H16" s="7">
        <v>37772</v>
      </c>
      <c r="I16" s="7">
        <v>37771</v>
      </c>
      <c r="J16" s="7">
        <v>37773</v>
      </c>
      <c r="K16" s="7">
        <v>37769</v>
      </c>
      <c r="L16" s="7">
        <v>37790</v>
      </c>
      <c r="M16" s="7">
        <v>37738</v>
      </c>
      <c r="N16" s="7">
        <v>37773</v>
      </c>
      <c r="O16" s="7">
        <v>37738</v>
      </c>
      <c r="P16" s="7">
        <v>37776</v>
      </c>
      <c r="Q16" s="7">
        <v>37742</v>
      </c>
      <c r="R16" s="7">
        <v>37785</v>
      </c>
      <c r="S16" s="7">
        <v>37767</v>
      </c>
      <c r="T16" s="7">
        <v>37776</v>
      </c>
      <c r="U16" s="7">
        <v>37734</v>
      </c>
      <c r="V16" s="7">
        <v>37765</v>
      </c>
      <c r="W16" s="7">
        <v>37712</v>
      </c>
      <c r="X16" s="7">
        <v>37778</v>
      </c>
      <c r="Y16" s="7">
        <v>37751</v>
      </c>
      <c r="Z16" s="7">
        <v>37776</v>
      </c>
      <c r="AA16" s="7">
        <v>37747</v>
      </c>
      <c r="AB16" s="7">
        <v>37767</v>
      </c>
      <c r="AC16" s="7">
        <v>37741</v>
      </c>
      <c r="AD16" s="7">
        <v>37772</v>
      </c>
      <c r="AE16" s="7">
        <v>37734</v>
      </c>
      <c r="AF16" s="7">
        <v>37765</v>
      </c>
      <c r="AG16" s="7">
        <v>37731</v>
      </c>
      <c r="AH16" s="7">
        <v>37778</v>
      </c>
      <c r="AI16" s="7">
        <v>37743</v>
      </c>
      <c r="AJ16" s="7">
        <v>37776</v>
      </c>
      <c r="AK16" s="7">
        <v>37767</v>
      </c>
      <c r="AL16" s="7">
        <v>37776</v>
      </c>
      <c r="AM16" s="7">
        <v>37743</v>
      </c>
      <c r="AN16" s="7">
        <v>37776</v>
      </c>
      <c r="AO16" s="7">
        <v>37767</v>
      </c>
      <c r="AP16" s="7">
        <v>37776</v>
      </c>
      <c r="AQ16" s="7">
        <v>37751</v>
      </c>
      <c r="AR16" s="7">
        <v>37776</v>
      </c>
      <c r="AS16" s="7">
        <v>37733</v>
      </c>
      <c r="AT16" s="7">
        <v>37767</v>
      </c>
      <c r="AU16" s="7">
        <v>37744</v>
      </c>
      <c r="AV16" s="7">
        <v>37774</v>
      </c>
      <c r="AW16" s="7">
        <v>37742</v>
      </c>
      <c r="AX16" s="7">
        <v>37777</v>
      </c>
      <c r="AY16" s="7">
        <v>37736</v>
      </c>
      <c r="AZ16" s="7">
        <v>37771</v>
      </c>
      <c r="BA16" s="7">
        <v>37769</v>
      </c>
      <c r="BB16" s="7">
        <v>37790</v>
      </c>
      <c r="BC16" s="7">
        <v>37744</v>
      </c>
      <c r="BD16" s="7">
        <v>37774</v>
      </c>
      <c r="BE16" s="7">
        <v>37743</v>
      </c>
      <c r="BF16" s="7">
        <v>37776</v>
      </c>
      <c r="BG16" s="7">
        <v>37727</v>
      </c>
      <c r="BH16" s="7">
        <v>37775</v>
      </c>
    </row>
    <row r="17" spans="1:60" s="10" customFormat="1" x14ac:dyDescent="0.25">
      <c r="A17" s="32"/>
      <c r="B17" s="3">
        <v>2004</v>
      </c>
      <c r="C17" s="7">
        <v>38123</v>
      </c>
      <c r="D17" s="7">
        <v>38141</v>
      </c>
      <c r="E17" s="7">
        <v>38092</v>
      </c>
      <c r="F17" s="7">
        <v>38142</v>
      </c>
      <c r="G17" s="7">
        <v>38100</v>
      </c>
      <c r="H17" s="7">
        <v>38141</v>
      </c>
      <c r="I17" s="7">
        <v>38135</v>
      </c>
      <c r="J17" s="7">
        <v>38141</v>
      </c>
      <c r="K17" s="7">
        <v>38121</v>
      </c>
      <c r="L17" s="7">
        <v>38143</v>
      </c>
      <c r="M17" s="7">
        <v>38104</v>
      </c>
      <c r="N17" s="7">
        <v>38139</v>
      </c>
      <c r="O17" s="7">
        <v>38087</v>
      </c>
      <c r="P17" s="7">
        <v>38145</v>
      </c>
      <c r="Q17" s="7">
        <v>38123</v>
      </c>
      <c r="R17" s="7">
        <v>38141</v>
      </c>
      <c r="S17" s="7">
        <v>38117</v>
      </c>
      <c r="T17" s="7">
        <v>38151</v>
      </c>
      <c r="U17" s="7">
        <v>38102</v>
      </c>
      <c r="V17" s="7">
        <v>38142</v>
      </c>
      <c r="W17" s="7">
        <v>38073</v>
      </c>
      <c r="X17" s="7">
        <v>38150</v>
      </c>
      <c r="Y17" s="7">
        <v>38109</v>
      </c>
      <c r="Z17" s="7">
        <v>38148</v>
      </c>
      <c r="AA17" s="7">
        <v>38111</v>
      </c>
      <c r="AB17" s="7">
        <v>38147</v>
      </c>
      <c r="AC17" s="7">
        <v>38095</v>
      </c>
      <c r="AD17" s="7">
        <v>38139</v>
      </c>
      <c r="AE17" s="7">
        <v>38102</v>
      </c>
      <c r="AF17" s="7">
        <v>38142</v>
      </c>
      <c r="AG17" s="7">
        <v>38097</v>
      </c>
      <c r="AH17" s="7">
        <v>38144</v>
      </c>
      <c r="AI17" s="7">
        <v>38087</v>
      </c>
      <c r="AJ17" s="7">
        <v>38141</v>
      </c>
      <c r="AK17" s="7">
        <v>38117</v>
      </c>
      <c r="AL17" s="7">
        <v>38151</v>
      </c>
      <c r="AM17" s="7">
        <v>38093</v>
      </c>
      <c r="AN17" s="7">
        <v>38140</v>
      </c>
      <c r="AO17" s="7">
        <v>38117</v>
      </c>
      <c r="AP17" s="7">
        <v>38151</v>
      </c>
      <c r="AQ17" s="7">
        <v>38109</v>
      </c>
      <c r="AR17" s="7">
        <v>38148</v>
      </c>
      <c r="AS17" s="7">
        <v>38099</v>
      </c>
      <c r="AT17" s="7">
        <v>38133</v>
      </c>
      <c r="AU17" s="7">
        <v>38106</v>
      </c>
      <c r="AV17" s="7">
        <v>38136</v>
      </c>
      <c r="AW17" s="7">
        <v>38094</v>
      </c>
      <c r="AX17" s="7">
        <v>38145</v>
      </c>
      <c r="AY17" s="7">
        <v>38095</v>
      </c>
      <c r="AZ17" s="7">
        <v>38135</v>
      </c>
      <c r="BA17" s="7">
        <v>38121</v>
      </c>
      <c r="BB17" s="7">
        <v>38143</v>
      </c>
      <c r="BC17" s="7">
        <v>38109</v>
      </c>
      <c r="BD17" s="7">
        <v>38137</v>
      </c>
      <c r="BE17" s="7">
        <v>38087</v>
      </c>
      <c r="BF17" s="7">
        <v>38141</v>
      </c>
      <c r="BG17" s="7">
        <v>38091</v>
      </c>
      <c r="BH17" s="7">
        <v>38148</v>
      </c>
    </row>
    <row r="18" spans="1:60" s="10" customFormat="1" x14ac:dyDescent="0.25">
      <c r="A18" s="32"/>
      <c r="B18" s="3">
        <v>2005</v>
      </c>
      <c r="C18" s="7">
        <v>38461</v>
      </c>
      <c r="D18" s="7">
        <v>38513</v>
      </c>
      <c r="E18" s="7">
        <v>38468</v>
      </c>
      <c r="F18" s="7">
        <v>38512</v>
      </c>
      <c r="G18" s="7">
        <v>38464</v>
      </c>
      <c r="H18" s="7">
        <v>38500</v>
      </c>
      <c r="I18" s="7">
        <v>38501</v>
      </c>
      <c r="J18" s="7">
        <v>38509</v>
      </c>
      <c r="K18" s="7">
        <v>38460</v>
      </c>
      <c r="L18" s="7">
        <v>38501</v>
      </c>
      <c r="M18" s="7">
        <v>38469</v>
      </c>
      <c r="N18" s="7">
        <v>38504</v>
      </c>
      <c r="O18" s="7">
        <v>38459</v>
      </c>
      <c r="P18" s="7">
        <v>38506</v>
      </c>
      <c r="Q18" s="7">
        <v>38461</v>
      </c>
      <c r="R18" s="7">
        <v>38513</v>
      </c>
      <c r="S18" s="7">
        <v>38469</v>
      </c>
      <c r="T18" s="7">
        <v>38514</v>
      </c>
      <c r="U18" s="7">
        <v>38469</v>
      </c>
      <c r="V18" s="7">
        <v>38500</v>
      </c>
      <c r="W18" s="7">
        <v>38448</v>
      </c>
      <c r="X18" s="7">
        <v>38500</v>
      </c>
      <c r="Y18" s="7">
        <v>38476</v>
      </c>
      <c r="Z18" s="7">
        <v>38510</v>
      </c>
      <c r="AA18" s="7">
        <v>38474</v>
      </c>
      <c r="AB18" s="7">
        <v>38503</v>
      </c>
      <c r="AC18" s="7">
        <v>38456</v>
      </c>
      <c r="AD18" s="7">
        <v>38503</v>
      </c>
      <c r="AE18" s="7">
        <v>38469</v>
      </c>
      <c r="AF18" s="7">
        <v>38500</v>
      </c>
      <c r="AG18" s="7">
        <v>38462</v>
      </c>
      <c r="AH18" s="7">
        <v>38509</v>
      </c>
      <c r="AI18" s="7">
        <v>38447</v>
      </c>
      <c r="AJ18" s="7">
        <v>38504</v>
      </c>
      <c r="AK18" s="7">
        <v>38469</v>
      </c>
      <c r="AL18" s="7">
        <v>38514</v>
      </c>
      <c r="AM18" s="7">
        <v>38460</v>
      </c>
      <c r="AN18" s="7">
        <v>38511</v>
      </c>
      <c r="AO18" s="7">
        <v>38469</v>
      </c>
      <c r="AP18" s="7">
        <v>38514</v>
      </c>
      <c r="AQ18" s="7">
        <v>38476</v>
      </c>
      <c r="AR18" s="7">
        <v>38510</v>
      </c>
      <c r="AS18" s="7">
        <v>38464</v>
      </c>
      <c r="AT18" s="7">
        <v>38498</v>
      </c>
      <c r="AU18" s="7">
        <v>38474</v>
      </c>
      <c r="AV18" s="7">
        <v>38478</v>
      </c>
      <c r="AW18" s="7">
        <v>38467</v>
      </c>
      <c r="AX18" s="7">
        <v>38511</v>
      </c>
      <c r="AY18" s="7">
        <v>38486</v>
      </c>
      <c r="AZ18" s="7">
        <v>38512</v>
      </c>
      <c r="BA18" s="7">
        <v>38460</v>
      </c>
      <c r="BB18" s="7">
        <v>38501</v>
      </c>
      <c r="BC18" s="7">
        <v>38474</v>
      </c>
      <c r="BD18" s="7">
        <v>38478</v>
      </c>
      <c r="BE18" s="7">
        <v>38447</v>
      </c>
      <c r="BF18" s="7">
        <v>38504</v>
      </c>
      <c r="BG18" s="7">
        <v>38455</v>
      </c>
      <c r="BH18" s="7">
        <v>38507</v>
      </c>
    </row>
    <row r="19" spans="1:60" s="10" customFormat="1" x14ac:dyDescent="0.25">
      <c r="A19" s="32"/>
      <c r="B19" s="3">
        <v>2006</v>
      </c>
      <c r="C19" s="7">
        <v>38832</v>
      </c>
      <c r="D19" s="7">
        <v>38850</v>
      </c>
      <c r="E19" s="7">
        <v>38846</v>
      </c>
      <c r="F19" s="7">
        <v>38874</v>
      </c>
      <c r="G19" s="7">
        <v>38830</v>
      </c>
      <c r="H19" s="7">
        <v>38876</v>
      </c>
      <c r="I19" s="7">
        <v>38871</v>
      </c>
      <c r="J19" s="7">
        <v>38875</v>
      </c>
      <c r="K19" s="7">
        <v>38847</v>
      </c>
      <c r="L19" s="7">
        <v>38859</v>
      </c>
      <c r="M19" s="7">
        <v>38834</v>
      </c>
      <c r="N19" s="7">
        <v>38869</v>
      </c>
      <c r="O19" s="7">
        <v>38833</v>
      </c>
      <c r="P19" s="7">
        <v>38877</v>
      </c>
      <c r="Q19" s="7">
        <v>38832</v>
      </c>
      <c r="R19" s="7">
        <v>38850</v>
      </c>
      <c r="S19" s="7">
        <v>38841</v>
      </c>
      <c r="T19" s="7">
        <v>38873</v>
      </c>
      <c r="U19" s="7">
        <v>38835</v>
      </c>
      <c r="V19" s="7">
        <v>38867</v>
      </c>
      <c r="W19" s="7">
        <v>38819</v>
      </c>
      <c r="X19" s="7">
        <v>38862</v>
      </c>
      <c r="Y19" s="7">
        <v>38849</v>
      </c>
      <c r="Z19" s="7">
        <v>38875</v>
      </c>
      <c r="AA19" s="7">
        <v>38839</v>
      </c>
      <c r="AB19" s="7">
        <v>38868</v>
      </c>
      <c r="AC19" s="7">
        <v>38835</v>
      </c>
      <c r="AD19" s="7">
        <v>38876</v>
      </c>
      <c r="AE19" s="7">
        <v>38835</v>
      </c>
      <c r="AF19" s="7">
        <v>38867</v>
      </c>
      <c r="AG19" s="7">
        <v>38827</v>
      </c>
      <c r="AH19" s="7">
        <v>38874</v>
      </c>
      <c r="AI19" s="7">
        <v>38827</v>
      </c>
      <c r="AJ19" s="7">
        <v>38874</v>
      </c>
      <c r="AK19" s="7">
        <v>38849</v>
      </c>
      <c r="AL19" s="7">
        <v>38875</v>
      </c>
      <c r="AM19" s="7">
        <v>38841</v>
      </c>
      <c r="AN19" s="7">
        <v>38874</v>
      </c>
      <c r="AO19" s="7">
        <v>38849</v>
      </c>
      <c r="AP19" s="7">
        <v>38875</v>
      </c>
      <c r="AQ19" s="7">
        <v>38849</v>
      </c>
      <c r="AR19" s="7">
        <v>38875</v>
      </c>
      <c r="AS19" s="7">
        <v>38829</v>
      </c>
      <c r="AT19" s="7">
        <v>38863</v>
      </c>
      <c r="AU19" s="7">
        <v>38840</v>
      </c>
      <c r="AV19" s="7">
        <v>38867</v>
      </c>
      <c r="AW19" s="7">
        <v>38841</v>
      </c>
      <c r="AX19" s="7">
        <v>38876</v>
      </c>
      <c r="AY19" s="7">
        <v>38841</v>
      </c>
      <c r="AZ19" s="7">
        <v>38869</v>
      </c>
      <c r="BA19" s="7">
        <v>38847</v>
      </c>
      <c r="BB19" s="7">
        <v>38859</v>
      </c>
      <c r="BC19" s="7">
        <v>38850</v>
      </c>
      <c r="BD19" s="7">
        <v>38879</v>
      </c>
      <c r="BE19" s="7">
        <v>38827</v>
      </c>
      <c r="BF19" s="7">
        <v>38874</v>
      </c>
      <c r="BG19" s="7">
        <v>38839</v>
      </c>
      <c r="BH19" s="7">
        <v>38881</v>
      </c>
    </row>
    <row r="20" spans="1:60" s="10" customFormat="1" x14ac:dyDescent="0.25">
      <c r="A20" s="32"/>
      <c r="B20" s="3">
        <v>2007</v>
      </c>
      <c r="C20" s="7">
        <v>39182</v>
      </c>
      <c r="D20" s="7">
        <v>39225</v>
      </c>
      <c r="E20" s="7">
        <v>39186</v>
      </c>
      <c r="F20" s="7">
        <v>39223</v>
      </c>
      <c r="G20" s="7">
        <v>39171</v>
      </c>
      <c r="H20" s="7">
        <v>39223</v>
      </c>
      <c r="I20" s="7">
        <v>39189</v>
      </c>
      <c r="J20" s="7">
        <v>39224</v>
      </c>
      <c r="K20" s="7">
        <v>39200</v>
      </c>
      <c r="L20" s="7">
        <v>39240</v>
      </c>
      <c r="M20" s="7">
        <v>39199</v>
      </c>
      <c r="N20" s="7">
        <v>39234</v>
      </c>
      <c r="O20" s="7">
        <v>39175</v>
      </c>
      <c r="P20" s="7">
        <v>39222</v>
      </c>
      <c r="Q20" s="7">
        <v>39182</v>
      </c>
      <c r="R20" s="7">
        <v>39225</v>
      </c>
      <c r="S20" s="7">
        <v>39206</v>
      </c>
      <c r="T20" s="7">
        <v>39238</v>
      </c>
      <c r="U20" s="7">
        <v>39197</v>
      </c>
      <c r="V20" s="7">
        <v>39229</v>
      </c>
      <c r="W20" s="7">
        <v>39189</v>
      </c>
      <c r="X20" s="7">
        <v>39219</v>
      </c>
      <c r="Y20" s="7">
        <v>39203</v>
      </c>
      <c r="Z20" s="7">
        <v>39233</v>
      </c>
      <c r="AA20" s="7">
        <v>39204</v>
      </c>
      <c r="AB20" s="7">
        <v>39233</v>
      </c>
      <c r="AC20" s="7">
        <v>39176</v>
      </c>
      <c r="AD20" s="7">
        <v>39221</v>
      </c>
      <c r="AE20" s="7">
        <v>39197</v>
      </c>
      <c r="AF20" s="7">
        <v>39229</v>
      </c>
      <c r="AG20" s="7">
        <v>39192</v>
      </c>
      <c r="AH20" s="7">
        <v>39239</v>
      </c>
      <c r="AI20" s="7">
        <v>39175</v>
      </c>
      <c r="AJ20" s="7">
        <v>39224</v>
      </c>
      <c r="AK20" s="7">
        <v>39214</v>
      </c>
      <c r="AL20" s="7">
        <v>39240</v>
      </c>
      <c r="AM20" s="7">
        <v>39175</v>
      </c>
      <c r="AN20" s="7">
        <v>39224</v>
      </c>
      <c r="AO20" s="7">
        <v>39214</v>
      </c>
      <c r="AP20" s="7">
        <v>39240</v>
      </c>
      <c r="AQ20" s="7">
        <v>39203</v>
      </c>
      <c r="AR20" s="7">
        <v>39233</v>
      </c>
      <c r="AS20" s="7">
        <v>39170</v>
      </c>
      <c r="AT20" s="7">
        <v>39207</v>
      </c>
      <c r="AU20" s="7">
        <v>39183</v>
      </c>
      <c r="AV20" s="7">
        <v>39218</v>
      </c>
      <c r="AW20" s="7">
        <v>39166</v>
      </c>
      <c r="AX20" s="7">
        <v>39221</v>
      </c>
      <c r="AY20" s="7">
        <v>39190</v>
      </c>
      <c r="AZ20" s="7">
        <v>39219</v>
      </c>
      <c r="BA20" s="7">
        <v>39200</v>
      </c>
      <c r="BB20" s="7">
        <v>39240</v>
      </c>
      <c r="BC20" s="7">
        <v>39186</v>
      </c>
      <c r="BD20" s="7">
        <v>39221</v>
      </c>
      <c r="BE20" s="7">
        <v>39175</v>
      </c>
      <c r="BF20" s="7">
        <v>39224</v>
      </c>
      <c r="BG20" s="7">
        <v>39172</v>
      </c>
      <c r="BH20" s="7">
        <v>39224</v>
      </c>
    </row>
    <row r="21" spans="1:60" s="10" customFormat="1" x14ac:dyDescent="0.25">
      <c r="A21" s="32"/>
      <c r="B21" s="3">
        <v>2008</v>
      </c>
      <c r="C21" s="7">
        <v>39565</v>
      </c>
      <c r="D21" s="7">
        <v>39598</v>
      </c>
      <c r="E21" s="7">
        <v>39556</v>
      </c>
      <c r="F21" s="7">
        <v>39596</v>
      </c>
      <c r="G21" s="7">
        <v>39561</v>
      </c>
      <c r="H21" s="7">
        <v>39598</v>
      </c>
      <c r="I21" s="7">
        <v>39581</v>
      </c>
      <c r="J21" s="7">
        <v>39590</v>
      </c>
      <c r="K21" s="7">
        <v>39553</v>
      </c>
      <c r="L21" s="7">
        <v>39630</v>
      </c>
      <c r="M21" s="7">
        <v>39565</v>
      </c>
      <c r="N21" s="7">
        <v>39600</v>
      </c>
      <c r="O21" s="7">
        <v>39555</v>
      </c>
      <c r="P21" s="7">
        <v>39597</v>
      </c>
      <c r="Q21" s="7">
        <v>39565</v>
      </c>
      <c r="R21" s="7">
        <v>39598</v>
      </c>
      <c r="S21" s="7">
        <v>39572</v>
      </c>
      <c r="T21" s="7">
        <v>39604</v>
      </c>
      <c r="U21" s="7">
        <v>39564</v>
      </c>
      <c r="V21" s="7">
        <v>39594</v>
      </c>
      <c r="W21" s="7">
        <v>39552</v>
      </c>
      <c r="X21" s="7">
        <v>39587</v>
      </c>
      <c r="Y21" s="7">
        <v>39577</v>
      </c>
      <c r="Z21" s="7">
        <v>39601</v>
      </c>
      <c r="AA21" s="7">
        <v>39570</v>
      </c>
      <c r="AB21" s="7">
        <v>39599</v>
      </c>
      <c r="AC21" s="7">
        <v>39565</v>
      </c>
      <c r="AD21" s="7">
        <v>39599</v>
      </c>
      <c r="AE21" s="7">
        <v>39564</v>
      </c>
      <c r="AF21" s="7">
        <v>39594</v>
      </c>
      <c r="AG21" s="7">
        <v>39558</v>
      </c>
      <c r="AH21" s="7">
        <v>39605</v>
      </c>
      <c r="AI21" s="7">
        <v>39568</v>
      </c>
      <c r="AJ21" s="7">
        <v>39597</v>
      </c>
      <c r="AK21" s="7">
        <v>39580</v>
      </c>
      <c r="AL21" s="7">
        <v>39606</v>
      </c>
      <c r="AM21" s="7">
        <v>39568</v>
      </c>
      <c r="AN21" s="7">
        <v>39597</v>
      </c>
      <c r="AO21" s="7">
        <v>39580</v>
      </c>
      <c r="AP21" s="7">
        <v>39606</v>
      </c>
      <c r="AQ21" s="7">
        <v>39577</v>
      </c>
      <c r="AR21" s="7">
        <v>39601</v>
      </c>
      <c r="AS21" s="7">
        <v>39558</v>
      </c>
      <c r="AT21" s="7">
        <v>39594</v>
      </c>
      <c r="AU21" s="7">
        <v>39570</v>
      </c>
      <c r="AV21" s="7">
        <v>39603</v>
      </c>
      <c r="AW21" s="7">
        <v>39571</v>
      </c>
      <c r="AX21" s="7">
        <v>39597</v>
      </c>
      <c r="AY21" s="7">
        <v>39569</v>
      </c>
      <c r="AZ21" s="7">
        <v>39579</v>
      </c>
      <c r="BA21" s="7">
        <v>39553</v>
      </c>
      <c r="BB21" s="7">
        <v>39630</v>
      </c>
      <c r="BC21" s="7">
        <v>39570</v>
      </c>
      <c r="BD21" s="7">
        <v>39603</v>
      </c>
      <c r="BE21" s="7">
        <v>39568</v>
      </c>
      <c r="BF21" s="7">
        <v>39597</v>
      </c>
      <c r="BG21" s="7">
        <v>39566</v>
      </c>
      <c r="BH21" s="7">
        <v>39602</v>
      </c>
    </row>
    <row r="22" spans="1:60" s="10" customFormat="1" x14ac:dyDescent="0.25">
      <c r="A22" s="32"/>
      <c r="B22" s="3">
        <v>2009</v>
      </c>
      <c r="C22" s="7">
        <v>39917</v>
      </c>
      <c r="D22" s="7">
        <v>39958</v>
      </c>
      <c r="E22" s="7">
        <v>39915</v>
      </c>
      <c r="F22" s="7">
        <v>39952</v>
      </c>
      <c r="G22" s="7">
        <v>39918</v>
      </c>
      <c r="H22" s="7">
        <v>39953</v>
      </c>
      <c r="I22" s="7">
        <v>39940</v>
      </c>
      <c r="J22" s="7">
        <v>39953</v>
      </c>
      <c r="K22" s="7">
        <v>39910</v>
      </c>
      <c r="L22" s="7">
        <v>39979</v>
      </c>
      <c r="M22" s="7">
        <v>39930</v>
      </c>
      <c r="N22" s="7">
        <v>39965</v>
      </c>
      <c r="O22" s="7">
        <v>39911</v>
      </c>
      <c r="P22" s="7">
        <v>39962</v>
      </c>
      <c r="Q22" s="7">
        <v>39917</v>
      </c>
      <c r="R22" s="7">
        <v>39958</v>
      </c>
      <c r="S22" s="7">
        <v>39937</v>
      </c>
      <c r="T22" s="7">
        <v>39969</v>
      </c>
      <c r="U22" s="7">
        <v>39923</v>
      </c>
      <c r="V22" s="7">
        <v>39953</v>
      </c>
      <c r="W22" s="7">
        <v>39922</v>
      </c>
      <c r="X22" s="7">
        <v>39956</v>
      </c>
      <c r="Y22" s="7">
        <v>39934</v>
      </c>
      <c r="Z22" s="7">
        <v>39961</v>
      </c>
      <c r="AA22" s="7">
        <v>39935</v>
      </c>
      <c r="AB22" s="7">
        <v>39964</v>
      </c>
      <c r="AC22" s="7">
        <v>39919</v>
      </c>
      <c r="AD22" s="7">
        <v>39957</v>
      </c>
      <c r="AE22" s="7">
        <v>39923</v>
      </c>
      <c r="AF22" s="7">
        <v>39953</v>
      </c>
      <c r="AG22" s="7">
        <v>39923</v>
      </c>
      <c r="AH22" s="7">
        <v>39970</v>
      </c>
      <c r="AI22" s="7">
        <v>39920</v>
      </c>
      <c r="AJ22" s="7">
        <v>39960</v>
      </c>
      <c r="AK22" s="7">
        <v>39945</v>
      </c>
      <c r="AL22" s="7">
        <v>39971</v>
      </c>
      <c r="AM22" s="7">
        <v>39920</v>
      </c>
      <c r="AN22" s="7">
        <v>39960</v>
      </c>
      <c r="AO22" s="7">
        <v>39945</v>
      </c>
      <c r="AP22" s="7">
        <v>39971</v>
      </c>
      <c r="AQ22" s="7">
        <v>39934</v>
      </c>
      <c r="AR22" s="7">
        <v>39961</v>
      </c>
      <c r="AS22" s="7">
        <v>39921</v>
      </c>
      <c r="AT22" s="7">
        <v>39947</v>
      </c>
      <c r="AU22" s="7">
        <v>39932</v>
      </c>
      <c r="AV22" s="7">
        <v>39962</v>
      </c>
      <c r="AW22" s="7">
        <v>39928</v>
      </c>
      <c r="AX22" s="7">
        <v>39958</v>
      </c>
      <c r="AY22" s="7">
        <v>39922</v>
      </c>
      <c r="AZ22" s="7">
        <v>39956</v>
      </c>
      <c r="BA22" s="7">
        <v>39910</v>
      </c>
      <c r="BB22" s="7">
        <v>39979</v>
      </c>
      <c r="BC22" s="7">
        <v>39935</v>
      </c>
      <c r="BD22" s="7">
        <v>39963</v>
      </c>
      <c r="BE22" s="7">
        <v>39920</v>
      </c>
      <c r="BF22" s="7">
        <v>39960</v>
      </c>
      <c r="BG22" s="7">
        <v>39921</v>
      </c>
      <c r="BH22" s="7">
        <v>39963</v>
      </c>
    </row>
    <row r="23" spans="1:60" s="10" customFormat="1" x14ac:dyDescent="0.25">
      <c r="A23" s="3"/>
      <c r="B23" s="3">
        <v>2010</v>
      </c>
      <c r="C23" s="7">
        <v>40288</v>
      </c>
      <c r="D23" s="7">
        <v>40346</v>
      </c>
      <c r="E23" s="7">
        <v>40290</v>
      </c>
      <c r="F23" s="7">
        <v>40326</v>
      </c>
      <c r="G23" s="7">
        <v>40291</v>
      </c>
      <c r="H23" s="7">
        <v>40339</v>
      </c>
      <c r="I23" s="7">
        <v>40323</v>
      </c>
      <c r="J23" s="7">
        <v>40336</v>
      </c>
      <c r="K23" s="7">
        <v>40318</v>
      </c>
      <c r="L23" s="7">
        <v>40334</v>
      </c>
      <c r="M23" s="7">
        <v>40295</v>
      </c>
      <c r="N23" s="7">
        <v>40330</v>
      </c>
      <c r="O23" s="7">
        <v>40287</v>
      </c>
      <c r="P23" s="7">
        <v>40335</v>
      </c>
      <c r="Q23" s="7">
        <v>40288</v>
      </c>
      <c r="R23" s="7">
        <v>40346</v>
      </c>
      <c r="S23" s="7">
        <v>40302</v>
      </c>
      <c r="T23" s="7">
        <v>40334</v>
      </c>
      <c r="U23" s="7">
        <v>40301</v>
      </c>
      <c r="V23" s="7">
        <v>40318</v>
      </c>
      <c r="W23" s="7">
        <v>40290</v>
      </c>
      <c r="X23" s="7">
        <v>40323</v>
      </c>
      <c r="Y23" s="7">
        <v>40299</v>
      </c>
      <c r="Z23" s="7">
        <v>40347</v>
      </c>
      <c r="AA23" s="7">
        <v>40300</v>
      </c>
      <c r="AB23" s="7">
        <v>40329</v>
      </c>
      <c r="AC23" s="7">
        <v>40269</v>
      </c>
      <c r="AD23" s="7">
        <v>40333</v>
      </c>
      <c r="AE23" s="7">
        <v>40301</v>
      </c>
      <c r="AF23" s="7">
        <v>40318</v>
      </c>
      <c r="AG23" s="7">
        <v>40288</v>
      </c>
      <c r="AH23" s="7">
        <v>40335</v>
      </c>
      <c r="AI23" s="7">
        <v>40287</v>
      </c>
      <c r="AJ23" s="7">
        <v>40332</v>
      </c>
      <c r="AK23" s="7">
        <v>40310</v>
      </c>
      <c r="AL23" s="7">
        <v>40336</v>
      </c>
      <c r="AM23" s="7">
        <v>40291</v>
      </c>
      <c r="AN23" s="7">
        <v>40332</v>
      </c>
      <c r="AO23" s="7">
        <v>40310</v>
      </c>
      <c r="AP23" s="7">
        <v>40336</v>
      </c>
      <c r="AQ23" s="7">
        <v>40299</v>
      </c>
      <c r="AR23" s="7">
        <v>40347</v>
      </c>
      <c r="AS23" s="7">
        <v>40302</v>
      </c>
      <c r="AT23" s="7">
        <v>40335</v>
      </c>
      <c r="AU23" s="7">
        <v>40297</v>
      </c>
      <c r="AV23" s="7">
        <v>40327</v>
      </c>
      <c r="AW23" s="7">
        <v>40281</v>
      </c>
      <c r="AX23" s="7">
        <v>40334</v>
      </c>
      <c r="AY23" s="7">
        <v>40290</v>
      </c>
      <c r="AZ23" s="7">
        <v>40323</v>
      </c>
      <c r="BA23" s="7">
        <v>40318</v>
      </c>
      <c r="BB23" s="7">
        <v>40334</v>
      </c>
      <c r="BC23" s="7">
        <v>40300</v>
      </c>
      <c r="BD23" s="7">
        <v>40328</v>
      </c>
      <c r="BE23" s="7">
        <v>40287</v>
      </c>
      <c r="BF23" s="7">
        <v>40332</v>
      </c>
      <c r="BG23" s="7">
        <v>40293</v>
      </c>
      <c r="BH23" s="7">
        <v>40342</v>
      </c>
    </row>
    <row r="24" spans="1:60" s="10" customFormat="1" x14ac:dyDescent="0.25">
      <c r="A24" s="3"/>
      <c r="B24" s="3"/>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row>
    <row r="25" spans="1:60" s="10" customFormat="1" x14ac:dyDescent="0.25">
      <c r="A25" s="3"/>
      <c r="B25" s="3"/>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row>
    <row r="26" spans="1:60" s="10" customFormat="1" x14ac:dyDescent="0.25">
      <c r="A26" s="3"/>
      <c r="B26" s="3"/>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row>
    <row r="27" spans="1:60" s="10" customFormat="1" x14ac:dyDescent="0.25">
      <c r="A27" s="32" t="s">
        <v>27</v>
      </c>
      <c r="B27" s="3">
        <v>1996</v>
      </c>
      <c r="C27" s="7">
        <v>35183</v>
      </c>
      <c r="D27" s="7">
        <v>35228</v>
      </c>
      <c r="E27" s="7">
        <v>35189</v>
      </c>
      <c r="F27" s="7">
        <v>35226</v>
      </c>
      <c r="G27" s="7">
        <v>35189</v>
      </c>
      <c r="H27" s="7">
        <v>35225</v>
      </c>
      <c r="I27" s="7">
        <v>35177</v>
      </c>
      <c r="J27" s="7">
        <v>35221</v>
      </c>
      <c r="K27" s="7">
        <v>35180</v>
      </c>
      <c r="L27" s="7">
        <v>35225</v>
      </c>
      <c r="M27" s="7">
        <v>35194</v>
      </c>
      <c r="N27" s="7">
        <v>35225</v>
      </c>
      <c r="O27" s="7">
        <v>35184</v>
      </c>
      <c r="P27" s="7">
        <v>35227</v>
      </c>
      <c r="Q27" s="7">
        <v>35193</v>
      </c>
      <c r="R27" s="7">
        <v>35230</v>
      </c>
      <c r="S27" s="7" t="s">
        <v>0</v>
      </c>
      <c r="T27" s="7" t="s">
        <v>0</v>
      </c>
      <c r="U27" s="7">
        <v>35198</v>
      </c>
      <c r="V27" s="7">
        <v>35223</v>
      </c>
      <c r="W27" s="7">
        <v>35181</v>
      </c>
      <c r="X27" s="7">
        <v>35215</v>
      </c>
      <c r="Y27" s="7">
        <v>35191</v>
      </c>
      <c r="Z27" s="7">
        <v>35223</v>
      </c>
      <c r="AA27" s="7" t="s">
        <v>0</v>
      </c>
      <c r="AB27" s="7" t="s">
        <v>0</v>
      </c>
      <c r="AC27" s="7">
        <v>35186</v>
      </c>
      <c r="AD27" s="7">
        <v>35225</v>
      </c>
      <c r="AE27" s="7">
        <v>35198</v>
      </c>
      <c r="AF27" s="7">
        <v>35223</v>
      </c>
      <c r="AG27" s="7">
        <v>35190</v>
      </c>
      <c r="AH27" s="7">
        <v>35226</v>
      </c>
      <c r="AI27" s="7">
        <v>35189</v>
      </c>
      <c r="AJ27" s="7">
        <v>35232</v>
      </c>
      <c r="AK27" s="7" t="s">
        <v>0</v>
      </c>
      <c r="AL27" s="7" t="s">
        <v>0</v>
      </c>
      <c r="AM27" s="7">
        <v>35189</v>
      </c>
      <c r="AN27" s="7">
        <v>35232</v>
      </c>
      <c r="AO27" s="7" t="s">
        <v>0</v>
      </c>
      <c r="AP27" s="7" t="s">
        <v>0</v>
      </c>
      <c r="AQ27" s="7">
        <v>35191</v>
      </c>
      <c r="AR27" s="7">
        <v>35223</v>
      </c>
      <c r="AS27" s="7">
        <v>35179</v>
      </c>
      <c r="AT27" s="7">
        <v>35210</v>
      </c>
      <c r="AU27" s="7">
        <v>35170</v>
      </c>
      <c r="AV27" s="7">
        <v>35213</v>
      </c>
      <c r="AW27" s="7">
        <v>35180</v>
      </c>
      <c r="AX27" s="7">
        <v>35225</v>
      </c>
      <c r="AY27" s="7">
        <v>35181</v>
      </c>
      <c r="AZ27" s="7">
        <v>35215</v>
      </c>
      <c r="BA27" s="7">
        <v>35180</v>
      </c>
      <c r="BB27" s="7">
        <v>35225</v>
      </c>
      <c r="BC27" s="7">
        <v>35170</v>
      </c>
      <c r="BD27" s="7">
        <v>35213</v>
      </c>
      <c r="BE27" s="7">
        <v>35189</v>
      </c>
      <c r="BF27" s="7">
        <v>35232</v>
      </c>
      <c r="BG27" s="7">
        <v>35202</v>
      </c>
      <c r="BH27" s="7">
        <v>35232</v>
      </c>
    </row>
    <row r="28" spans="1:60" s="10" customFormat="1" x14ac:dyDescent="0.25">
      <c r="A28" s="32"/>
      <c r="B28" s="3">
        <v>1997</v>
      </c>
      <c r="C28" s="7">
        <v>35540</v>
      </c>
      <c r="D28" s="7">
        <v>35584</v>
      </c>
      <c r="E28" s="7">
        <v>35534</v>
      </c>
      <c r="F28" s="7">
        <v>35590</v>
      </c>
      <c r="G28" s="7">
        <v>35554</v>
      </c>
      <c r="H28" s="7">
        <v>35577</v>
      </c>
      <c r="I28" s="7">
        <v>35532</v>
      </c>
      <c r="J28" s="7">
        <v>35579</v>
      </c>
      <c r="K28" s="7">
        <v>35559</v>
      </c>
      <c r="L28" s="7">
        <v>35588</v>
      </c>
      <c r="M28" s="7">
        <v>35552</v>
      </c>
      <c r="N28" s="7">
        <v>35583</v>
      </c>
      <c r="O28" s="7">
        <v>35530</v>
      </c>
      <c r="P28" s="7">
        <v>35589</v>
      </c>
      <c r="Q28" s="7">
        <v>35541</v>
      </c>
      <c r="R28" s="7">
        <v>35584</v>
      </c>
      <c r="S28" s="7" t="s">
        <v>0</v>
      </c>
      <c r="T28" s="7" t="s">
        <v>0</v>
      </c>
      <c r="U28" s="7">
        <v>35556</v>
      </c>
      <c r="V28" s="7">
        <v>35591</v>
      </c>
      <c r="W28" s="7">
        <v>35546</v>
      </c>
      <c r="X28" s="7">
        <v>35580</v>
      </c>
      <c r="Y28" s="7">
        <v>35556</v>
      </c>
      <c r="Z28" s="7">
        <v>35588</v>
      </c>
      <c r="AA28" s="7" t="s">
        <v>0</v>
      </c>
      <c r="AB28" s="7" t="s">
        <v>0</v>
      </c>
      <c r="AC28" s="7">
        <v>35553</v>
      </c>
      <c r="AD28" s="7">
        <v>35589</v>
      </c>
      <c r="AE28" s="7">
        <v>35556</v>
      </c>
      <c r="AF28" s="7">
        <v>35591</v>
      </c>
      <c r="AG28" s="7">
        <v>35555</v>
      </c>
      <c r="AH28" s="7">
        <v>35591</v>
      </c>
      <c r="AI28" s="7">
        <v>35551</v>
      </c>
      <c r="AJ28" s="7">
        <v>35590</v>
      </c>
      <c r="AK28" s="7" t="s">
        <v>0</v>
      </c>
      <c r="AL28" s="7" t="s">
        <v>0</v>
      </c>
      <c r="AM28" s="7">
        <v>35551</v>
      </c>
      <c r="AN28" s="7">
        <v>35590</v>
      </c>
      <c r="AO28" s="7" t="s">
        <v>0</v>
      </c>
      <c r="AP28" s="7" t="s">
        <v>0</v>
      </c>
      <c r="AQ28" s="7">
        <v>35556</v>
      </c>
      <c r="AR28" s="7">
        <v>35588</v>
      </c>
      <c r="AS28" s="7">
        <v>35544</v>
      </c>
      <c r="AT28" s="7">
        <v>35575</v>
      </c>
      <c r="AU28" s="7">
        <v>35535</v>
      </c>
      <c r="AV28" s="7">
        <v>35578</v>
      </c>
      <c r="AW28" s="7">
        <v>35559</v>
      </c>
      <c r="AX28" s="7">
        <v>35588</v>
      </c>
      <c r="AY28" s="7">
        <v>35546</v>
      </c>
      <c r="AZ28" s="7">
        <v>35580</v>
      </c>
      <c r="BA28" s="7">
        <v>35559</v>
      </c>
      <c r="BB28" s="7">
        <v>35588</v>
      </c>
      <c r="BC28" s="7">
        <v>35535</v>
      </c>
      <c r="BD28" s="7">
        <v>35578</v>
      </c>
      <c r="BE28" s="7">
        <v>35551</v>
      </c>
      <c r="BF28" s="7">
        <v>35590</v>
      </c>
      <c r="BG28" s="7">
        <v>35570</v>
      </c>
      <c r="BH28" s="7">
        <v>35596</v>
      </c>
    </row>
    <row r="29" spans="1:60" s="10" customFormat="1" x14ac:dyDescent="0.25">
      <c r="A29" s="32"/>
      <c r="B29" s="3">
        <v>1998</v>
      </c>
      <c r="C29" s="7">
        <v>35892</v>
      </c>
      <c r="D29" s="7">
        <v>35956</v>
      </c>
      <c r="E29" s="7">
        <v>35895</v>
      </c>
      <c r="F29" s="7">
        <v>35949</v>
      </c>
      <c r="G29" s="7">
        <v>35903</v>
      </c>
      <c r="H29" s="7">
        <v>35947</v>
      </c>
      <c r="I29" s="7">
        <v>35887</v>
      </c>
      <c r="J29" s="7">
        <v>35937</v>
      </c>
      <c r="K29" s="7">
        <v>35905</v>
      </c>
      <c r="L29" s="7">
        <v>35940</v>
      </c>
      <c r="M29" s="7">
        <v>35904</v>
      </c>
      <c r="N29" s="7">
        <v>35933</v>
      </c>
      <c r="O29" s="7">
        <v>35887</v>
      </c>
      <c r="P29" s="7">
        <v>35946</v>
      </c>
      <c r="Q29" s="7">
        <v>35892</v>
      </c>
      <c r="R29" s="7">
        <v>35956</v>
      </c>
      <c r="S29" s="7" t="s">
        <v>0</v>
      </c>
      <c r="T29" s="7" t="s">
        <v>0</v>
      </c>
      <c r="U29" s="7">
        <v>35918</v>
      </c>
      <c r="V29" s="7">
        <v>35949</v>
      </c>
      <c r="W29" s="7">
        <v>35915</v>
      </c>
      <c r="X29" s="7">
        <v>35952</v>
      </c>
      <c r="Y29" s="7">
        <v>35921</v>
      </c>
      <c r="Z29" s="7">
        <v>35953</v>
      </c>
      <c r="AA29" s="7" t="s">
        <v>0</v>
      </c>
      <c r="AB29" s="7" t="s">
        <v>0</v>
      </c>
      <c r="AC29" s="7">
        <v>35903</v>
      </c>
      <c r="AD29" s="7">
        <v>35946</v>
      </c>
      <c r="AE29" s="7">
        <v>35918</v>
      </c>
      <c r="AF29" s="7">
        <v>35949</v>
      </c>
      <c r="AG29" s="7">
        <v>35920</v>
      </c>
      <c r="AH29" s="7">
        <v>35956</v>
      </c>
      <c r="AI29" s="7">
        <v>35895</v>
      </c>
      <c r="AJ29" s="7">
        <v>35947</v>
      </c>
      <c r="AK29" s="7" t="s">
        <v>0</v>
      </c>
      <c r="AL29" s="7" t="s">
        <v>0</v>
      </c>
      <c r="AM29" s="7">
        <v>35895</v>
      </c>
      <c r="AN29" s="7">
        <v>35947</v>
      </c>
      <c r="AO29" s="7" t="s">
        <v>0</v>
      </c>
      <c r="AP29" s="7" t="s">
        <v>0</v>
      </c>
      <c r="AQ29" s="7">
        <v>35921</v>
      </c>
      <c r="AR29" s="7">
        <v>35953</v>
      </c>
      <c r="AS29" s="7">
        <v>35909</v>
      </c>
      <c r="AT29" s="7">
        <v>35940</v>
      </c>
      <c r="AU29" s="7">
        <v>35900</v>
      </c>
      <c r="AV29" s="7">
        <v>35943</v>
      </c>
      <c r="AW29" s="7">
        <v>35905</v>
      </c>
      <c r="AX29" s="7">
        <v>35940</v>
      </c>
      <c r="AY29" s="7">
        <v>35915</v>
      </c>
      <c r="AZ29" s="7">
        <v>35952</v>
      </c>
      <c r="BA29" s="7">
        <v>35905</v>
      </c>
      <c r="BB29" s="7">
        <v>35940</v>
      </c>
      <c r="BC29" s="7">
        <v>35900</v>
      </c>
      <c r="BD29" s="7">
        <v>35943</v>
      </c>
      <c r="BE29" s="7">
        <v>35895</v>
      </c>
      <c r="BF29" s="7">
        <v>35947</v>
      </c>
      <c r="BG29" s="7">
        <v>35932</v>
      </c>
      <c r="BH29" s="7">
        <v>35954</v>
      </c>
    </row>
    <row r="30" spans="1:60" s="10" customFormat="1" x14ac:dyDescent="0.25">
      <c r="A30" s="32"/>
      <c r="B30" s="3">
        <v>1999</v>
      </c>
      <c r="C30" s="7">
        <v>36270</v>
      </c>
      <c r="D30" s="7">
        <v>36314</v>
      </c>
      <c r="E30" s="7">
        <v>36259</v>
      </c>
      <c r="F30" s="7">
        <v>36315</v>
      </c>
      <c r="G30" s="7">
        <v>36272</v>
      </c>
      <c r="H30" s="7">
        <v>36309</v>
      </c>
      <c r="I30" s="7">
        <v>36272</v>
      </c>
      <c r="J30" s="7">
        <v>36305</v>
      </c>
      <c r="K30" s="7">
        <v>36273</v>
      </c>
      <c r="L30" s="7">
        <v>36310</v>
      </c>
      <c r="M30" s="7">
        <v>36269</v>
      </c>
      <c r="N30" s="7">
        <v>36307</v>
      </c>
      <c r="O30" s="7">
        <v>36264</v>
      </c>
      <c r="P30" s="7">
        <v>36312</v>
      </c>
      <c r="Q30" s="7">
        <v>36271</v>
      </c>
      <c r="R30" s="7">
        <v>36314</v>
      </c>
      <c r="S30" s="7" t="s">
        <v>0</v>
      </c>
      <c r="T30" s="7" t="s">
        <v>0</v>
      </c>
      <c r="U30" s="7">
        <v>36283</v>
      </c>
      <c r="V30" s="7">
        <v>36316</v>
      </c>
      <c r="W30" s="7">
        <v>36276</v>
      </c>
      <c r="X30" s="7">
        <v>36310</v>
      </c>
      <c r="Y30" s="7">
        <v>36286</v>
      </c>
      <c r="Z30" s="7">
        <v>36318</v>
      </c>
      <c r="AA30" s="7" t="s">
        <v>0</v>
      </c>
      <c r="AB30" s="7" t="s">
        <v>0</v>
      </c>
      <c r="AC30" s="7">
        <v>36274</v>
      </c>
      <c r="AD30" s="7">
        <v>36306</v>
      </c>
      <c r="AE30" s="7">
        <v>36283</v>
      </c>
      <c r="AF30" s="7">
        <v>36316</v>
      </c>
      <c r="AG30" s="7">
        <v>36285</v>
      </c>
      <c r="AH30" s="7">
        <v>36321</v>
      </c>
      <c r="AI30" s="7">
        <v>36266</v>
      </c>
      <c r="AJ30" s="7">
        <v>36314</v>
      </c>
      <c r="AK30" s="7" t="s">
        <v>0</v>
      </c>
      <c r="AL30" s="7" t="s">
        <v>0</v>
      </c>
      <c r="AM30" s="7">
        <v>36266</v>
      </c>
      <c r="AN30" s="7">
        <v>36314</v>
      </c>
      <c r="AO30" s="7" t="s">
        <v>0</v>
      </c>
      <c r="AP30" s="7" t="s">
        <v>0</v>
      </c>
      <c r="AQ30" s="7">
        <v>36286</v>
      </c>
      <c r="AR30" s="7">
        <v>36318</v>
      </c>
      <c r="AS30" s="7">
        <v>36274</v>
      </c>
      <c r="AT30" s="7">
        <v>36305</v>
      </c>
      <c r="AU30" s="7">
        <v>36265</v>
      </c>
      <c r="AV30" s="7">
        <v>36308</v>
      </c>
      <c r="AW30" s="7">
        <v>36273</v>
      </c>
      <c r="AX30" s="7">
        <v>36310</v>
      </c>
      <c r="AY30" s="7">
        <v>36276</v>
      </c>
      <c r="AZ30" s="7">
        <v>36310</v>
      </c>
      <c r="BA30" s="7">
        <v>36273</v>
      </c>
      <c r="BB30" s="7">
        <v>36310</v>
      </c>
      <c r="BC30" s="7">
        <v>36265</v>
      </c>
      <c r="BD30" s="7">
        <v>36308</v>
      </c>
      <c r="BE30" s="7">
        <v>36266</v>
      </c>
      <c r="BF30" s="7">
        <v>36314</v>
      </c>
      <c r="BG30" s="7">
        <v>36280</v>
      </c>
      <c r="BH30" s="7">
        <v>36323</v>
      </c>
    </row>
    <row r="31" spans="1:60" s="10" customFormat="1" x14ac:dyDescent="0.25">
      <c r="A31" s="32"/>
      <c r="B31" s="3">
        <v>2000</v>
      </c>
      <c r="C31" s="7">
        <v>36632</v>
      </c>
      <c r="D31" s="7">
        <v>36672</v>
      </c>
      <c r="E31" s="7">
        <v>36637</v>
      </c>
      <c r="F31" s="7">
        <v>36673</v>
      </c>
      <c r="G31" s="7">
        <v>36636</v>
      </c>
      <c r="H31" s="7">
        <v>36665</v>
      </c>
      <c r="I31" s="7">
        <v>36623</v>
      </c>
      <c r="J31" s="7">
        <v>36663</v>
      </c>
      <c r="K31" s="7">
        <v>36620</v>
      </c>
      <c r="L31" s="7">
        <v>36666</v>
      </c>
      <c r="M31" s="7">
        <v>36634</v>
      </c>
      <c r="N31" s="7">
        <v>36666</v>
      </c>
      <c r="O31" s="7">
        <v>36623</v>
      </c>
      <c r="P31" s="7">
        <v>36664</v>
      </c>
      <c r="Q31" s="7">
        <v>36632</v>
      </c>
      <c r="R31" s="7">
        <v>36672</v>
      </c>
      <c r="S31" s="7" t="s">
        <v>0</v>
      </c>
      <c r="T31" s="7" t="s">
        <v>0</v>
      </c>
      <c r="U31" s="7">
        <v>36640</v>
      </c>
      <c r="V31" s="7">
        <v>36666</v>
      </c>
      <c r="W31" s="7">
        <v>36636</v>
      </c>
      <c r="X31" s="7">
        <v>36676</v>
      </c>
      <c r="Y31" s="7">
        <v>36652</v>
      </c>
      <c r="Z31" s="7">
        <v>36684</v>
      </c>
      <c r="AA31" s="7" t="s">
        <v>0</v>
      </c>
      <c r="AB31" s="7" t="s">
        <v>0</v>
      </c>
      <c r="AC31" s="7">
        <v>36637</v>
      </c>
      <c r="AD31" s="7">
        <v>36664</v>
      </c>
      <c r="AE31" s="7">
        <v>36640</v>
      </c>
      <c r="AF31" s="7">
        <v>36666</v>
      </c>
      <c r="AG31" s="7">
        <v>36651</v>
      </c>
      <c r="AH31" s="7">
        <v>36687</v>
      </c>
      <c r="AI31" s="7">
        <v>36617</v>
      </c>
      <c r="AJ31" s="7">
        <v>36672</v>
      </c>
      <c r="AK31" s="7" t="s">
        <v>0</v>
      </c>
      <c r="AL31" s="7" t="s">
        <v>0</v>
      </c>
      <c r="AM31" s="7">
        <v>36617</v>
      </c>
      <c r="AN31" s="7">
        <v>36672</v>
      </c>
      <c r="AO31" s="7" t="s">
        <v>0</v>
      </c>
      <c r="AP31" s="7" t="s">
        <v>0</v>
      </c>
      <c r="AQ31" s="7">
        <v>36652</v>
      </c>
      <c r="AR31" s="7">
        <v>36684</v>
      </c>
      <c r="AS31" s="7">
        <v>36640</v>
      </c>
      <c r="AT31" s="7">
        <v>36671</v>
      </c>
      <c r="AU31" s="7">
        <v>36631</v>
      </c>
      <c r="AV31" s="7">
        <v>36674</v>
      </c>
      <c r="AW31" s="7">
        <v>36620</v>
      </c>
      <c r="AX31" s="7">
        <v>36666</v>
      </c>
      <c r="AY31" s="7">
        <v>36636</v>
      </c>
      <c r="AZ31" s="7">
        <v>36676</v>
      </c>
      <c r="BA31" s="7">
        <v>36620</v>
      </c>
      <c r="BB31" s="7">
        <v>36666</v>
      </c>
      <c r="BC31" s="7">
        <v>36631</v>
      </c>
      <c r="BD31" s="7">
        <v>36674</v>
      </c>
      <c r="BE31" s="7">
        <v>36617</v>
      </c>
      <c r="BF31" s="7">
        <v>36672</v>
      </c>
      <c r="BG31" s="7">
        <v>36669</v>
      </c>
      <c r="BH31" s="7">
        <v>36680</v>
      </c>
    </row>
    <row r="32" spans="1:60" s="10" customFormat="1" x14ac:dyDescent="0.25">
      <c r="A32" s="32"/>
      <c r="B32" s="3">
        <v>2001</v>
      </c>
      <c r="C32" s="7">
        <v>37010</v>
      </c>
      <c r="D32" s="7">
        <v>37043</v>
      </c>
      <c r="E32" s="7">
        <v>37011</v>
      </c>
      <c r="F32" s="7">
        <v>37040</v>
      </c>
      <c r="G32" s="7">
        <v>37011</v>
      </c>
      <c r="H32" s="7">
        <v>37037</v>
      </c>
      <c r="I32" s="7">
        <v>36992</v>
      </c>
      <c r="J32" s="7">
        <v>37039</v>
      </c>
      <c r="K32" s="7">
        <v>37009</v>
      </c>
      <c r="L32" s="7">
        <v>37038</v>
      </c>
      <c r="M32" s="7">
        <v>37014</v>
      </c>
      <c r="N32" s="7">
        <v>37040</v>
      </c>
      <c r="O32" s="7">
        <v>36991</v>
      </c>
      <c r="P32" s="7">
        <v>37045</v>
      </c>
      <c r="Q32" s="7">
        <v>37010</v>
      </c>
      <c r="R32" s="7">
        <v>37043</v>
      </c>
      <c r="S32" s="7" t="s">
        <v>0</v>
      </c>
      <c r="T32" s="7" t="s">
        <v>0</v>
      </c>
      <c r="U32" s="7">
        <v>37017</v>
      </c>
      <c r="V32" s="7">
        <v>37042</v>
      </c>
      <c r="W32" s="7">
        <v>37007</v>
      </c>
      <c r="X32" s="7">
        <v>37041</v>
      </c>
      <c r="Y32" s="7">
        <v>37017</v>
      </c>
      <c r="Z32" s="7">
        <v>37049</v>
      </c>
      <c r="AA32" s="7" t="s">
        <v>0</v>
      </c>
      <c r="AB32" s="7" t="s">
        <v>0</v>
      </c>
      <c r="AC32" s="7">
        <v>37006</v>
      </c>
      <c r="AD32" s="7">
        <v>37040</v>
      </c>
      <c r="AE32" s="7">
        <v>37017</v>
      </c>
      <c r="AF32" s="7">
        <v>37042</v>
      </c>
      <c r="AG32" s="7">
        <v>37016</v>
      </c>
      <c r="AH32" s="7">
        <v>37052</v>
      </c>
      <c r="AI32" s="7">
        <v>37001</v>
      </c>
      <c r="AJ32" s="7">
        <v>37052</v>
      </c>
      <c r="AK32" s="7" t="s">
        <v>0</v>
      </c>
      <c r="AL32" s="7" t="s">
        <v>0</v>
      </c>
      <c r="AM32" s="7">
        <v>37001</v>
      </c>
      <c r="AN32" s="7">
        <v>37052</v>
      </c>
      <c r="AO32" s="7" t="s">
        <v>0</v>
      </c>
      <c r="AP32" s="7" t="s">
        <v>0</v>
      </c>
      <c r="AQ32" s="7">
        <v>37017</v>
      </c>
      <c r="AR32" s="7">
        <v>37049</v>
      </c>
      <c r="AS32" s="7">
        <v>37005</v>
      </c>
      <c r="AT32" s="7">
        <v>37036</v>
      </c>
      <c r="AU32" s="7">
        <v>36996</v>
      </c>
      <c r="AV32" s="7">
        <v>37039</v>
      </c>
      <c r="AW32" s="7">
        <v>37009</v>
      </c>
      <c r="AX32" s="7">
        <v>37038</v>
      </c>
      <c r="AY32" s="7">
        <v>37007</v>
      </c>
      <c r="AZ32" s="7">
        <v>37041</v>
      </c>
      <c r="BA32" s="7">
        <v>37009</v>
      </c>
      <c r="BB32" s="7">
        <v>37038</v>
      </c>
      <c r="BC32" s="7">
        <v>36996</v>
      </c>
      <c r="BD32" s="7">
        <v>37039</v>
      </c>
      <c r="BE32" s="7">
        <v>37001</v>
      </c>
      <c r="BF32" s="7">
        <v>37052</v>
      </c>
      <c r="BG32" s="7">
        <v>37027</v>
      </c>
      <c r="BH32" s="7">
        <v>37052</v>
      </c>
    </row>
    <row r="33" spans="1:61" s="10" customFormat="1" x14ac:dyDescent="0.25">
      <c r="A33" s="32"/>
      <c r="B33" s="3">
        <v>2002</v>
      </c>
      <c r="C33" s="7">
        <v>37368</v>
      </c>
      <c r="D33" s="7">
        <v>37405</v>
      </c>
      <c r="E33" s="7">
        <v>37361</v>
      </c>
      <c r="F33" s="7">
        <v>37416</v>
      </c>
      <c r="G33" s="7">
        <v>37375</v>
      </c>
      <c r="H33" s="7">
        <v>37409</v>
      </c>
      <c r="I33" s="7">
        <v>37352</v>
      </c>
      <c r="J33" s="7">
        <v>37398</v>
      </c>
      <c r="K33" s="7">
        <v>37368</v>
      </c>
      <c r="L33" s="7">
        <v>37407</v>
      </c>
      <c r="M33" s="7">
        <v>37371</v>
      </c>
      <c r="N33" s="7">
        <v>37404</v>
      </c>
      <c r="O33" s="7">
        <v>37364</v>
      </c>
      <c r="P33" s="7">
        <v>37411</v>
      </c>
      <c r="Q33" s="7">
        <v>37368</v>
      </c>
      <c r="R33" s="7">
        <v>37405</v>
      </c>
      <c r="S33" s="7" t="s">
        <v>0</v>
      </c>
      <c r="T33" s="7" t="s">
        <v>0</v>
      </c>
      <c r="U33" s="7">
        <v>37380</v>
      </c>
      <c r="V33" s="7">
        <v>37412</v>
      </c>
      <c r="W33" s="7">
        <v>37372</v>
      </c>
      <c r="X33" s="7">
        <v>37405</v>
      </c>
      <c r="Y33" s="7">
        <v>37383</v>
      </c>
      <c r="Z33" s="7">
        <v>37421</v>
      </c>
      <c r="AA33" s="7" t="s">
        <v>0</v>
      </c>
      <c r="AB33" s="7" t="s">
        <v>0</v>
      </c>
      <c r="AC33" s="7">
        <v>37375</v>
      </c>
      <c r="AD33" s="7">
        <v>37407</v>
      </c>
      <c r="AE33" s="7">
        <v>37380</v>
      </c>
      <c r="AF33" s="7">
        <v>37412</v>
      </c>
      <c r="AG33" s="7">
        <v>37381</v>
      </c>
      <c r="AH33" s="7">
        <v>37417</v>
      </c>
      <c r="AI33" s="7">
        <v>37381</v>
      </c>
      <c r="AJ33" s="7">
        <v>37411</v>
      </c>
      <c r="AK33" s="7" t="s">
        <v>0</v>
      </c>
      <c r="AL33" s="7" t="s">
        <v>0</v>
      </c>
      <c r="AM33" s="7">
        <v>37381</v>
      </c>
      <c r="AN33" s="7">
        <v>37411</v>
      </c>
      <c r="AO33" s="7" t="s">
        <v>0</v>
      </c>
      <c r="AP33" s="7" t="s">
        <v>0</v>
      </c>
      <c r="AQ33" s="7">
        <v>37383</v>
      </c>
      <c r="AR33" s="7">
        <v>37421</v>
      </c>
      <c r="AS33" s="7">
        <v>37370</v>
      </c>
      <c r="AT33" s="7">
        <v>37401</v>
      </c>
      <c r="AU33" s="7">
        <v>37361</v>
      </c>
      <c r="AV33" s="7">
        <v>37404</v>
      </c>
      <c r="AW33" s="7">
        <v>37368</v>
      </c>
      <c r="AX33" s="7">
        <v>37407</v>
      </c>
      <c r="AY33" s="7">
        <v>37372</v>
      </c>
      <c r="AZ33" s="7">
        <v>37405</v>
      </c>
      <c r="BA33" s="7">
        <v>37368</v>
      </c>
      <c r="BB33" s="7">
        <v>37407</v>
      </c>
      <c r="BC33" s="7">
        <v>37361</v>
      </c>
      <c r="BD33" s="7">
        <v>37404</v>
      </c>
      <c r="BE33" s="7">
        <v>37381</v>
      </c>
      <c r="BF33" s="7">
        <v>37411</v>
      </c>
      <c r="BG33" s="7">
        <v>37393</v>
      </c>
      <c r="BH33" s="7">
        <v>37417</v>
      </c>
    </row>
    <row r="34" spans="1:61" s="10" customFormat="1" x14ac:dyDescent="0.25">
      <c r="A34" s="32"/>
      <c r="B34" s="3">
        <v>2003</v>
      </c>
      <c r="C34" s="7">
        <v>37734</v>
      </c>
      <c r="D34" s="7">
        <v>37775</v>
      </c>
      <c r="E34" s="7">
        <v>37738</v>
      </c>
      <c r="F34" s="7">
        <v>37774</v>
      </c>
      <c r="G34" s="7">
        <v>37733</v>
      </c>
      <c r="H34" s="7">
        <v>37772</v>
      </c>
      <c r="I34" s="7">
        <v>37735</v>
      </c>
      <c r="J34" s="7">
        <v>37769</v>
      </c>
      <c r="K34" s="7">
        <v>37733</v>
      </c>
      <c r="L34" s="7">
        <v>37772</v>
      </c>
      <c r="M34" s="7">
        <v>37737</v>
      </c>
      <c r="N34" s="7">
        <v>37768</v>
      </c>
      <c r="O34" s="7">
        <v>37738</v>
      </c>
      <c r="P34" s="7">
        <v>37776</v>
      </c>
      <c r="Q34" s="7">
        <v>37734</v>
      </c>
      <c r="R34" s="7">
        <v>37775</v>
      </c>
      <c r="S34" s="7" t="s">
        <v>0</v>
      </c>
      <c r="T34" s="7" t="s">
        <v>0</v>
      </c>
      <c r="U34" s="7">
        <v>37748</v>
      </c>
      <c r="V34" s="7">
        <v>37772</v>
      </c>
      <c r="W34" s="7">
        <v>37736</v>
      </c>
      <c r="X34" s="7">
        <v>37771</v>
      </c>
      <c r="Y34" s="7">
        <v>37740</v>
      </c>
      <c r="Z34" s="7">
        <v>37781</v>
      </c>
      <c r="AA34" s="7" t="s">
        <v>0</v>
      </c>
      <c r="AB34" s="7" t="s">
        <v>0</v>
      </c>
      <c r="AC34" s="7">
        <v>37740</v>
      </c>
      <c r="AD34" s="7">
        <v>37771</v>
      </c>
      <c r="AE34" s="7">
        <v>37748</v>
      </c>
      <c r="AF34" s="7">
        <v>37772</v>
      </c>
      <c r="AG34" s="7">
        <v>37746</v>
      </c>
      <c r="AH34" s="7">
        <v>37782</v>
      </c>
      <c r="AI34" s="7">
        <v>37743</v>
      </c>
      <c r="AJ34" s="7">
        <v>37776</v>
      </c>
      <c r="AK34" s="7" t="s">
        <v>0</v>
      </c>
      <c r="AL34" s="7" t="s">
        <v>0</v>
      </c>
      <c r="AM34" s="7">
        <v>37743</v>
      </c>
      <c r="AN34" s="7">
        <v>37776</v>
      </c>
      <c r="AO34" s="7" t="s">
        <v>0</v>
      </c>
      <c r="AP34" s="7" t="s">
        <v>0</v>
      </c>
      <c r="AQ34" s="7">
        <v>37740</v>
      </c>
      <c r="AR34" s="7">
        <v>37781</v>
      </c>
      <c r="AS34" s="7">
        <v>37735</v>
      </c>
      <c r="AT34" s="7">
        <v>37766</v>
      </c>
      <c r="AU34" s="7">
        <v>37726</v>
      </c>
      <c r="AV34" s="7">
        <v>37769</v>
      </c>
      <c r="AW34" s="7">
        <v>37733</v>
      </c>
      <c r="AX34" s="7">
        <v>37772</v>
      </c>
      <c r="AY34" s="7">
        <v>37736</v>
      </c>
      <c r="AZ34" s="7">
        <v>37771</v>
      </c>
      <c r="BA34" s="7">
        <v>37733</v>
      </c>
      <c r="BB34" s="7">
        <v>37772</v>
      </c>
      <c r="BC34" s="7">
        <v>37726</v>
      </c>
      <c r="BD34" s="7">
        <v>37769</v>
      </c>
      <c r="BE34" s="7">
        <v>37743</v>
      </c>
      <c r="BF34" s="7">
        <v>37776</v>
      </c>
      <c r="BG34" s="7">
        <v>37762</v>
      </c>
      <c r="BH34" s="7">
        <v>37782</v>
      </c>
    </row>
    <row r="35" spans="1:61" s="10" customFormat="1" x14ac:dyDescent="0.25">
      <c r="A35" s="32"/>
      <c r="B35" s="3">
        <v>2004</v>
      </c>
      <c r="C35" s="7">
        <v>38093</v>
      </c>
      <c r="D35" s="7">
        <v>38143</v>
      </c>
      <c r="E35" s="7">
        <v>38091</v>
      </c>
      <c r="F35" s="7">
        <v>38141</v>
      </c>
      <c r="G35" s="7">
        <v>38099</v>
      </c>
      <c r="H35" s="7">
        <v>38140</v>
      </c>
      <c r="I35" s="7">
        <v>38088</v>
      </c>
      <c r="J35" s="7">
        <v>38133</v>
      </c>
      <c r="K35" s="7">
        <v>38099</v>
      </c>
      <c r="L35" s="7">
        <v>38140</v>
      </c>
      <c r="M35" s="7">
        <v>38103</v>
      </c>
      <c r="N35" s="7">
        <v>38133</v>
      </c>
      <c r="O35" s="7">
        <v>38086</v>
      </c>
      <c r="P35" s="7">
        <v>38144</v>
      </c>
      <c r="Q35" s="7">
        <v>38093</v>
      </c>
      <c r="R35" s="7">
        <v>38143</v>
      </c>
      <c r="S35" s="7" t="s">
        <v>0</v>
      </c>
      <c r="T35" s="7" t="s">
        <v>0</v>
      </c>
      <c r="U35" s="7">
        <v>38101</v>
      </c>
      <c r="V35" s="7">
        <v>38141</v>
      </c>
      <c r="W35" s="7">
        <v>38094</v>
      </c>
      <c r="X35" s="7">
        <v>38134</v>
      </c>
      <c r="Y35" s="7">
        <v>38108</v>
      </c>
      <c r="Z35" s="7">
        <v>38147</v>
      </c>
      <c r="AA35" s="7" t="s">
        <v>0</v>
      </c>
      <c r="AB35" s="7" t="s">
        <v>0</v>
      </c>
      <c r="AC35" s="7">
        <v>38110</v>
      </c>
      <c r="AD35" s="7">
        <v>38139</v>
      </c>
      <c r="AE35" s="7">
        <v>38101</v>
      </c>
      <c r="AF35" s="7">
        <v>38141</v>
      </c>
      <c r="AG35" s="7">
        <v>38112</v>
      </c>
      <c r="AH35" s="7">
        <v>38148</v>
      </c>
      <c r="AI35" s="7">
        <v>38086</v>
      </c>
      <c r="AJ35" s="7">
        <v>38139</v>
      </c>
      <c r="AK35" s="7" t="s">
        <v>0</v>
      </c>
      <c r="AL35" s="7" t="s">
        <v>0</v>
      </c>
      <c r="AM35" s="7">
        <v>38086</v>
      </c>
      <c r="AN35" s="7">
        <v>38139</v>
      </c>
      <c r="AO35" s="7" t="s">
        <v>0</v>
      </c>
      <c r="AP35" s="7" t="s">
        <v>0</v>
      </c>
      <c r="AQ35" s="7">
        <v>38108</v>
      </c>
      <c r="AR35" s="7">
        <v>38147</v>
      </c>
      <c r="AS35" s="7">
        <v>38101</v>
      </c>
      <c r="AT35" s="7">
        <v>38132</v>
      </c>
      <c r="AU35" s="7">
        <v>38092</v>
      </c>
      <c r="AV35" s="7">
        <v>38135</v>
      </c>
      <c r="AW35" s="7">
        <v>38099</v>
      </c>
      <c r="AX35" s="7">
        <v>38140</v>
      </c>
      <c r="AY35" s="7">
        <v>38094</v>
      </c>
      <c r="AZ35" s="7">
        <v>38134</v>
      </c>
      <c r="BA35" s="7">
        <v>38099</v>
      </c>
      <c r="BB35" s="7">
        <v>38140</v>
      </c>
      <c r="BC35" s="7">
        <v>38092</v>
      </c>
      <c r="BD35" s="7">
        <v>38135</v>
      </c>
      <c r="BE35" s="7">
        <v>38086</v>
      </c>
      <c r="BF35" s="7">
        <v>38139</v>
      </c>
      <c r="BG35" s="7">
        <v>38117</v>
      </c>
      <c r="BH35" s="7">
        <v>38152</v>
      </c>
    </row>
    <row r="36" spans="1:61" s="10" customFormat="1" x14ac:dyDescent="0.25">
      <c r="A36" s="32"/>
      <c r="B36" s="3">
        <v>2005</v>
      </c>
      <c r="C36" s="7">
        <v>38453</v>
      </c>
      <c r="D36" s="7">
        <v>38509</v>
      </c>
      <c r="E36" s="7">
        <v>38468</v>
      </c>
      <c r="F36" s="7">
        <v>38512</v>
      </c>
      <c r="G36" s="7">
        <v>38464</v>
      </c>
      <c r="H36" s="7">
        <v>38500</v>
      </c>
      <c r="I36" s="7">
        <v>38461</v>
      </c>
      <c r="J36" s="7">
        <v>38498</v>
      </c>
      <c r="K36" s="7">
        <v>38460</v>
      </c>
      <c r="L36" s="7">
        <v>38501</v>
      </c>
      <c r="M36" s="7">
        <v>38468</v>
      </c>
      <c r="N36" s="7">
        <v>38499</v>
      </c>
      <c r="O36" s="7">
        <v>38459</v>
      </c>
      <c r="P36" s="7">
        <v>38506</v>
      </c>
      <c r="Q36" s="7">
        <v>38453</v>
      </c>
      <c r="R36" s="7">
        <v>38509</v>
      </c>
      <c r="S36" s="7" t="s">
        <v>0</v>
      </c>
      <c r="T36" s="7" t="s">
        <v>0</v>
      </c>
      <c r="U36" s="7">
        <v>38472</v>
      </c>
      <c r="V36" s="7">
        <v>38504</v>
      </c>
      <c r="W36" s="7">
        <v>38486</v>
      </c>
      <c r="X36" s="7">
        <v>38512</v>
      </c>
      <c r="Y36" s="7">
        <v>38476</v>
      </c>
      <c r="Z36" s="7">
        <v>38510</v>
      </c>
      <c r="AA36" s="7" t="s">
        <v>0</v>
      </c>
      <c r="AB36" s="7" t="s">
        <v>0</v>
      </c>
      <c r="AC36" s="7">
        <v>38470</v>
      </c>
      <c r="AD36" s="7">
        <v>38504</v>
      </c>
      <c r="AE36" s="7">
        <v>38472</v>
      </c>
      <c r="AF36" s="7">
        <v>38504</v>
      </c>
      <c r="AG36" s="7">
        <v>38477</v>
      </c>
      <c r="AH36" s="7">
        <v>38513</v>
      </c>
      <c r="AI36" s="7">
        <v>38447</v>
      </c>
      <c r="AJ36" s="7">
        <v>38503</v>
      </c>
      <c r="AK36" s="7" t="s">
        <v>0</v>
      </c>
      <c r="AL36" s="7" t="s">
        <v>0</v>
      </c>
      <c r="AM36" s="7">
        <v>38447</v>
      </c>
      <c r="AN36" s="7">
        <v>38503</v>
      </c>
      <c r="AO36" s="7" t="s">
        <v>0</v>
      </c>
      <c r="AP36" s="7" t="s">
        <v>0</v>
      </c>
      <c r="AQ36" s="7">
        <v>38476</v>
      </c>
      <c r="AR36" s="7">
        <v>38510</v>
      </c>
      <c r="AS36" s="7">
        <v>38466</v>
      </c>
      <c r="AT36" s="7">
        <v>38497</v>
      </c>
      <c r="AU36" s="7">
        <v>38457</v>
      </c>
      <c r="AV36" s="7">
        <v>38500</v>
      </c>
      <c r="AW36" s="7">
        <v>38460</v>
      </c>
      <c r="AX36" s="7">
        <v>38501</v>
      </c>
      <c r="AY36" s="7">
        <v>38486</v>
      </c>
      <c r="AZ36" s="7">
        <v>38512</v>
      </c>
      <c r="BA36" s="7">
        <v>38460</v>
      </c>
      <c r="BB36" s="7">
        <v>38501</v>
      </c>
      <c r="BC36" s="7">
        <v>38457</v>
      </c>
      <c r="BD36" s="7">
        <v>38500</v>
      </c>
      <c r="BE36" s="7">
        <v>38447</v>
      </c>
      <c r="BF36" s="7">
        <v>38503</v>
      </c>
      <c r="BG36" s="7">
        <v>38488</v>
      </c>
      <c r="BH36" s="7">
        <v>38518</v>
      </c>
    </row>
    <row r="37" spans="1:61" s="10" customFormat="1" x14ac:dyDescent="0.25">
      <c r="A37" s="32"/>
      <c r="B37" s="3">
        <v>2006</v>
      </c>
      <c r="C37" s="7">
        <v>38835</v>
      </c>
      <c r="D37" s="7">
        <v>38876</v>
      </c>
      <c r="E37" s="7">
        <v>38836</v>
      </c>
      <c r="F37" s="7">
        <v>38878</v>
      </c>
      <c r="G37" s="7">
        <v>38830</v>
      </c>
      <c r="H37" s="7">
        <v>38876</v>
      </c>
      <c r="I37" s="7">
        <v>38832</v>
      </c>
      <c r="J37" s="7">
        <v>38863</v>
      </c>
      <c r="K37" s="7">
        <v>38841</v>
      </c>
      <c r="L37" s="7">
        <v>38876</v>
      </c>
      <c r="M37" s="7">
        <v>38833</v>
      </c>
      <c r="N37" s="7">
        <v>38864</v>
      </c>
      <c r="O37" s="7">
        <v>38832</v>
      </c>
      <c r="P37" s="7">
        <v>38877</v>
      </c>
      <c r="Q37" s="7">
        <v>38835</v>
      </c>
      <c r="R37" s="7">
        <v>38876</v>
      </c>
      <c r="S37" s="7" t="s">
        <v>0</v>
      </c>
      <c r="T37" s="7" t="s">
        <v>0</v>
      </c>
      <c r="U37" s="7">
        <v>38837</v>
      </c>
      <c r="V37" s="7">
        <v>38869</v>
      </c>
      <c r="W37" s="7">
        <v>38841</v>
      </c>
      <c r="X37" s="7">
        <v>38869</v>
      </c>
      <c r="Y37" s="7">
        <v>38850</v>
      </c>
      <c r="Z37" s="7">
        <v>38883</v>
      </c>
      <c r="AA37" s="7" t="s">
        <v>0</v>
      </c>
      <c r="AB37" s="7" t="s">
        <v>0</v>
      </c>
      <c r="AC37" s="7">
        <v>38845</v>
      </c>
      <c r="AD37" s="7">
        <v>38876</v>
      </c>
      <c r="AE37" s="7">
        <v>38837</v>
      </c>
      <c r="AF37" s="7">
        <v>38869</v>
      </c>
      <c r="AG37" s="7">
        <v>38842</v>
      </c>
      <c r="AH37" s="7">
        <v>38878</v>
      </c>
      <c r="AI37" s="7">
        <v>38827</v>
      </c>
      <c r="AJ37" s="7">
        <v>38874</v>
      </c>
      <c r="AK37" s="7" t="s">
        <v>0</v>
      </c>
      <c r="AL37" s="7" t="s">
        <v>0</v>
      </c>
      <c r="AM37" s="7">
        <v>38827</v>
      </c>
      <c r="AN37" s="7">
        <v>38874</v>
      </c>
      <c r="AO37" s="7" t="s">
        <v>0</v>
      </c>
      <c r="AP37" s="7" t="s">
        <v>0</v>
      </c>
      <c r="AQ37" s="7">
        <v>38850</v>
      </c>
      <c r="AR37" s="7">
        <v>38883</v>
      </c>
      <c r="AS37" s="7">
        <v>38831</v>
      </c>
      <c r="AT37" s="7">
        <v>38862</v>
      </c>
      <c r="AU37" s="7">
        <v>38840</v>
      </c>
      <c r="AV37" s="7">
        <v>38867</v>
      </c>
      <c r="AW37" s="7">
        <v>38841</v>
      </c>
      <c r="AX37" s="7">
        <v>38876</v>
      </c>
      <c r="AY37" s="7">
        <v>38841</v>
      </c>
      <c r="AZ37" s="7">
        <v>38869</v>
      </c>
      <c r="BA37" s="7">
        <v>38841</v>
      </c>
      <c r="BB37" s="7">
        <v>38876</v>
      </c>
      <c r="BC37" s="7">
        <v>38840</v>
      </c>
      <c r="BD37" s="7">
        <v>38867</v>
      </c>
      <c r="BE37" s="7">
        <v>38827</v>
      </c>
      <c r="BF37" s="7">
        <v>38874</v>
      </c>
      <c r="BG37" s="7">
        <v>38861</v>
      </c>
      <c r="BH37" s="7">
        <v>38883</v>
      </c>
    </row>
    <row r="38" spans="1:61" s="10" customFormat="1" x14ac:dyDescent="0.25">
      <c r="A38" s="32"/>
      <c r="B38" s="3">
        <v>2007</v>
      </c>
      <c r="C38" s="7">
        <v>39184</v>
      </c>
      <c r="D38" s="7">
        <v>39226</v>
      </c>
      <c r="E38" s="7">
        <v>39186</v>
      </c>
      <c r="F38" s="7">
        <v>39223</v>
      </c>
      <c r="G38" s="7">
        <v>39171</v>
      </c>
      <c r="H38" s="7">
        <v>39223</v>
      </c>
      <c r="I38" s="7">
        <v>39219</v>
      </c>
      <c r="J38" s="7">
        <v>39224</v>
      </c>
      <c r="K38" s="7">
        <v>39186</v>
      </c>
      <c r="L38" s="7">
        <v>39219</v>
      </c>
      <c r="M38" s="7">
        <v>39198</v>
      </c>
      <c r="N38" s="7">
        <v>39229</v>
      </c>
      <c r="O38" s="7">
        <v>39173</v>
      </c>
      <c r="P38" s="7">
        <v>39222</v>
      </c>
      <c r="Q38" s="7">
        <v>39184</v>
      </c>
      <c r="R38" s="7">
        <v>39226</v>
      </c>
      <c r="S38" s="7" t="s">
        <v>0</v>
      </c>
      <c r="T38" s="7" t="s">
        <v>0</v>
      </c>
      <c r="U38" s="7">
        <v>39183</v>
      </c>
      <c r="V38" s="7">
        <v>39222</v>
      </c>
      <c r="W38" s="7">
        <v>39190</v>
      </c>
      <c r="X38" s="7">
        <v>39219</v>
      </c>
      <c r="Y38" s="7">
        <v>39203</v>
      </c>
      <c r="Z38" s="7">
        <v>39233</v>
      </c>
      <c r="AA38" s="7" t="s">
        <v>0</v>
      </c>
      <c r="AB38" s="7" t="s">
        <v>0</v>
      </c>
      <c r="AC38" s="7">
        <v>39182</v>
      </c>
      <c r="AD38" s="7">
        <v>39220</v>
      </c>
      <c r="AE38" s="7">
        <v>39183</v>
      </c>
      <c r="AF38" s="7">
        <v>39222</v>
      </c>
      <c r="AG38" s="7">
        <v>39207</v>
      </c>
      <c r="AH38" s="7">
        <v>39243</v>
      </c>
      <c r="AI38" s="7">
        <v>39175</v>
      </c>
      <c r="AJ38" s="7">
        <v>39224</v>
      </c>
      <c r="AK38" s="7" t="s">
        <v>0</v>
      </c>
      <c r="AL38" s="7" t="s">
        <v>0</v>
      </c>
      <c r="AM38" s="7">
        <v>39175</v>
      </c>
      <c r="AN38" s="7">
        <v>39224</v>
      </c>
      <c r="AO38" s="7" t="s">
        <v>0</v>
      </c>
      <c r="AP38" s="7" t="s">
        <v>0</v>
      </c>
      <c r="AQ38" s="7">
        <v>39203</v>
      </c>
      <c r="AR38" s="7">
        <v>39233</v>
      </c>
      <c r="AS38" s="7">
        <v>39196</v>
      </c>
      <c r="AT38" s="7">
        <v>39227</v>
      </c>
      <c r="AU38" s="7">
        <v>39152</v>
      </c>
      <c r="AV38" s="7">
        <v>39218</v>
      </c>
      <c r="AW38" s="7">
        <v>39186</v>
      </c>
      <c r="AX38" s="7">
        <v>39219</v>
      </c>
      <c r="AY38" s="7">
        <v>39190</v>
      </c>
      <c r="AZ38" s="7">
        <v>39219</v>
      </c>
      <c r="BA38" s="7">
        <v>39186</v>
      </c>
      <c r="BB38" s="7">
        <v>39219</v>
      </c>
      <c r="BC38" s="7">
        <v>39152</v>
      </c>
      <c r="BD38" s="7">
        <v>39218</v>
      </c>
      <c r="BE38" s="7">
        <v>39175</v>
      </c>
      <c r="BF38" s="7">
        <v>39224</v>
      </c>
      <c r="BG38" s="7">
        <v>39216</v>
      </c>
      <c r="BH38" s="7">
        <v>39219</v>
      </c>
    </row>
    <row r="39" spans="1:61" s="10" customFormat="1" x14ac:dyDescent="0.25">
      <c r="A39" s="32"/>
      <c r="B39" s="3">
        <v>2008</v>
      </c>
      <c r="C39" s="7">
        <v>39569</v>
      </c>
      <c r="D39" s="7">
        <v>39603</v>
      </c>
      <c r="E39" s="7">
        <v>39551</v>
      </c>
      <c r="F39" s="7">
        <v>39603</v>
      </c>
      <c r="G39" s="7">
        <v>39561</v>
      </c>
      <c r="H39" s="7">
        <v>39598</v>
      </c>
      <c r="I39" s="7">
        <v>39581</v>
      </c>
      <c r="J39" s="7">
        <v>39590</v>
      </c>
      <c r="K39" s="7">
        <v>39561</v>
      </c>
      <c r="L39" s="7">
        <v>39598</v>
      </c>
      <c r="M39" s="7">
        <v>39564</v>
      </c>
      <c r="N39" s="7">
        <v>39595</v>
      </c>
      <c r="O39" s="7">
        <v>39555</v>
      </c>
      <c r="P39" s="7">
        <v>39597</v>
      </c>
      <c r="Q39" s="7">
        <v>39569</v>
      </c>
      <c r="R39" s="7">
        <v>39603</v>
      </c>
      <c r="S39" s="7" t="s">
        <v>0</v>
      </c>
      <c r="T39" s="7" t="s">
        <v>0</v>
      </c>
      <c r="U39" s="7">
        <v>39567</v>
      </c>
      <c r="V39" s="7">
        <v>39600</v>
      </c>
      <c r="W39" s="7">
        <v>39566</v>
      </c>
      <c r="X39" s="7">
        <v>39597</v>
      </c>
      <c r="Y39" s="7">
        <v>39577</v>
      </c>
      <c r="Z39" s="7">
        <v>39601</v>
      </c>
      <c r="AA39" s="7" t="s">
        <v>0</v>
      </c>
      <c r="AB39" s="7" t="s">
        <v>0</v>
      </c>
      <c r="AC39" s="7">
        <v>39576</v>
      </c>
      <c r="AD39" s="7">
        <v>39598</v>
      </c>
      <c r="AE39" s="7">
        <v>39567</v>
      </c>
      <c r="AF39" s="7">
        <v>39600</v>
      </c>
      <c r="AG39" s="7">
        <v>39573</v>
      </c>
      <c r="AH39" s="7">
        <v>39609</v>
      </c>
      <c r="AI39" s="7">
        <v>39568</v>
      </c>
      <c r="AJ39" s="7">
        <v>39597</v>
      </c>
      <c r="AK39" s="7" t="s">
        <v>0</v>
      </c>
      <c r="AL39" s="7" t="s">
        <v>0</v>
      </c>
      <c r="AM39" s="7">
        <v>39568</v>
      </c>
      <c r="AN39" s="7">
        <v>39597</v>
      </c>
      <c r="AO39" s="7" t="s">
        <v>0</v>
      </c>
      <c r="AP39" s="7" t="s">
        <v>0</v>
      </c>
      <c r="AQ39" s="7">
        <v>39577</v>
      </c>
      <c r="AR39" s="7">
        <v>39601</v>
      </c>
      <c r="AS39" s="7">
        <v>39558</v>
      </c>
      <c r="AT39" s="7">
        <v>39594</v>
      </c>
      <c r="AU39" s="7">
        <v>39549</v>
      </c>
      <c r="AV39" s="7">
        <v>39597</v>
      </c>
      <c r="AW39" s="7">
        <v>39561</v>
      </c>
      <c r="AX39" s="7">
        <v>39598</v>
      </c>
      <c r="AY39" s="7">
        <v>39566</v>
      </c>
      <c r="AZ39" s="7">
        <v>39597</v>
      </c>
      <c r="BA39" s="7">
        <v>39561</v>
      </c>
      <c r="BB39" s="7">
        <v>39598</v>
      </c>
      <c r="BC39" s="7">
        <v>39549</v>
      </c>
      <c r="BD39" s="7">
        <v>39597</v>
      </c>
      <c r="BE39" s="7">
        <v>39568</v>
      </c>
      <c r="BF39" s="7">
        <v>39597</v>
      </c>
      <c r="BG39" s="7">
        <v>39562</v>
      </c>
      <c r="BH39" s="7">
        <v>39601</v>
      </c>
    </row>
    <row r="40" spans="1:61" s="10" customFormat="1" x14ac:dyDescent="0.25">
      <c r="A40" s="32"/>
      <c r="B40" s="3">
        <v>2009</v>
      </c>
      <c r="C40" s="7">
        <v>39921</v>
      </c>
      <c r="D40" s="7">
        <v>39958</v>
      </c>
      <c r="E40" s="7">
        <v>39922</v>
      </c>
      <c r="F40" s="7">
        <v>39968</v>
      </c>
      <c r="G40" s="7">
        <v>39918</v>
      </c>
      <c r="H40" s="7">
        <v>39952</v>
      </c>
      <c r="I40" s="7">
        <v>39940</v>
      </c>
      <c r="J40" s="7">
        <v>39953</v>
      </c>
      <c r="K40" s="7">
        <v>39928</v>
      </c>
      <c r="L40" s="7">
        <v>39958</v>
      </c>
      <c r="M40" s="7">
        <v>39929</v>
      </c>
      <c r="N40" s="7">
        <v>39960</v>
      </c>
      <c r="O40" s="7">
        <v>39911</v>
      </c>
      <c r="P40" s="7">
        <v>39962</v>
      </c>
      <c r="Q40" s="7">
        <v>39921</v>
      </c>
      <c r="R40" s="7">
        <v>39958</v>
      </c>
      <c r="S40" s="7" t="s">
        <v>0</v>
      </c>
      <c r="T40" s="7" t="s">
        <v>0</v>
      </c>
      <c r="U40" s="7">
        <v>39926</v>
      </c>
      <c r="V40" s="7">
        <v>39957</v>
      </c>
      <c r="W40" s="7">
        <v>39925</v>
      </c>
      <c r="X40" s="7">
        <v>39956</v>
      </c>
      <c r="Y40" s="7">
        <v>39934</v>
      </c>
      <c r="Z40" s="7">
        <v>39961</v>
      </c>
      <c r="AA40" s="7" t="s">
        <v>0</v>
      </c>
      <c r="AB40" s="7" t="s">
        <v>0</v>
      </c>
      <c r="AC40" s="7">
        <v>39928</v>
      </c>
      <c r="AD40" s="7">
        <v>39958</v>
      </c>
      <c r="AE40" s="7">
        <v>39926</v>
      </c>
      <c r="AF40" s="7">
        <v>39957</v>
      </c>
      <c r="AG40" s="7">
        <v>39938</v>
      </c>
      <c r="AH40" s="7">
        <v>39974</v>
      </c>
      <c r="AI40" s="7">
        <v>39921</v>
      </c>
      <c r="AJ40" s="7">
        <v>39966</v>
      </c>
      <c r="AK40" s="7" t="s">
        <v>0</v>
      </c>
      <c r="AL40" s="7" t="s">
        <v>0</v>
      </c>
      <c r="AM40" s="7">
        <v>39921</v>
      </c>
      <c r="AN40" s="7">
        <v>39966</v>
      </c>
      <c r="AO40" s="7" t="s">
        <v>0</v>
      </c>
      <c r="AP40" s="7" t="s">
        <v>0</v>
      </c>
      <c r="AQ40" s="7">
        <v>39934</v>
      </c>
      <c r="AR40" s="7">
        <v>39961</v>
      </c>
      <c r="AS40" s="7">
        <v>39921</v>
      </c>
      <c r="AT40" s="7">
        <v>39947</v>
      </c>
      <c r="AU40" s="7">
        <v>39924</v>
      </c>
      <c r="AV40" s="7">
        <v>39961</v>
      </c>
      <c r="AW40" s="7">
        <v>39928</v>
      </c>
      <c r="AX40" s="7">
        <v>39958</v>
      </c>
      <c r="AY40" s="7">
        <v>39925</v>
      </c>
      <c r="AZ40" s="7">
        <v>39956</v>
      </c>
      <c r="BA40" s="7">
        <v>39928</v>
      </c>
      <c r="BB40" s="7">
        <v>39958</v>
      </c>
      <c r="BC40" s="7">
        <v>39924</v>
      </c>
      <c r="BD40" s="7">
        <v>39961</v>
      </c>
      <c r="BE40" s="7">
        <v>39921</v>
      </c>
      <c r="BF40" s="7">
        <v>39966</v>
      </c>
      <c r="BG40" s="7">
        <v>39924</v>
      </c>
      <c r="BH40" s="7">
        <v>39959</v>
      </c>
    </row>
    <row r="41" spans="1:61" s="10" customFormat="1" x14ac:dyDescent="0.25">
      <c r="A41" s="32"/>
      <c r="B41" s="3">
        <v>2010</v>
      </c>
      <c r="C41" s="7">
        <v>40296</v>
      </c>
      <c r="D41" s="7">
        <v>40340</v>
      </c>
      <c r="E41" s="7">
        <v>40286</v>
      </c>
      <c r="F41" s="7">
        <v>40338</v>
      </c>
      <c r="G41" s="7">
        <v>40291</v>
      </c>
      <c r="H41" s="7">
        <v>40339</v>
      </c>
      <c r="I41" s="7">
        <v>40323</v>
      </c>
      <c r="J41" s="7">
        <v>40336</v>
      </c>
      <c r="K41" s="7">
        <v>40295</v>
      </c>
      <c r="L41" s="7">
        <v>40336</v>
      </c>
      <c r="M41" s="7">
        <v>40294</v>
      </c>
      <c r="N41" s="7">
        <v>40325</v>
      </c>
      <c r="O41" s="7">
        <v>40287</v>
      </c>
      <c r="P41" s="7">
        <v>40335</v>
      </c>
      <c r="Q41" s="7">
        <v>40296</v>
      </c>
      <c r="R41" s="7">
        <v>40340</v>
      </c>
      <c r="S41" s="7" t="s">
        <v>0</v>
      </c>
      <c r="T41" s="7" t="s">
        <v>0</v>
      </c>
      <c r="U41" s="7">
        <v>40303</v>
      </c>
      <c r="V41" s="7">
        <v>40338</v>
      </c>
      <c r="W41" s="7">
        <v>40300</v>
      </c>
      <c r="X41" s="7">
        <v>40337</v>
      </c>
      <c r="Y41" s="7">
        <v>40324</v>
      </c>
      <c r="Z41" s="7">
        <v>40347</v>
      </c>
      <c r="AA41" s="7" t="s">
        <v>0</v>
      </c>
      <c r="AB41" s="7" t="s">
        <v>0</v>
      </c>
      <c r="AC41" s="7">
        <v>40295</v>
      </c>
      <c r="AD41" s="7">
        <v>40328</v>
      </c>
      <c r="AE41" s="7">
        <v>40303</v>
      </c>
      <c r="AF41" s="7">
        <v>40338</v>
      </c>
      <c r="AG41" s="7">
        <v>40303</v>
      </c>
      <c r="AH41" s="7">
        <v>40339</v>
      </c>
      <c r="AI41" s="7">
        <v>40286</v>
      </c>
      <c r="AJ41" s="7">
        <v>40331</v>
      </c>
      <c r="AK41" s="7" t="s">
        <v>0</v>
      </c>
      <c r="AL41" s="7" t="s">
        <v>0</v>
      </c>
      <c r="AM41" s="7">
        <v>40286</v>
      </c>
      <c r="AN41" s="7">
        <v>40331</v>
      </c>
      <c r="AO41" s="7" t="s">
        <v>0</v>
      </c>
      <c r="AP41" s="7" t="s">
        <v>0</v>
      </c>
      <c r="AQ41" s="7">
        <v>40324</v>
      </c>
      <c r="AR41" s="7">
        <v>40347</v>
      </c>
      <c r="AS41" s="7">
        <v>40302</v>
      </c>
      <c r="AT41" s="7">
        <v>40335</v>
      </c>
      <c r="AU41" s="7">
        <v>40298</v>
      </c>
      <c r="AV41" s="7">
        <v>40338</v>
      </c>
      <c r="AW41" s="7">
        <v>40295</v>
      </c>
      <c r="AX41" s="7">
        <v>40336</v>
      </c>
      <c r="AY41" s="7">
        <v>40300</v>
      </c>
      <c r="AZ41" s="7">
        <v>40337</v>
      </c>
      <c r="BA41" s="7">
        <v>40295</v>
      </c>
      <c r="BB41" s="7">
        <v>40336</v>
      </c>
      <c r="BC41" s="7">
        <v>40298</v>
      </c>
      <c r="BD41" s="7">
        <v>40338</v>
      </c>
      <c r="BE41" s="7">
        <v>40286</v>
      </c>
      <c r="BF41" s="7">
        <v>40331</v>
      </c>
      <c r="BG41" s="7">
        <v>40307</v>
      </c>
      <c r="BH41" s="7">
        <v>40341</v>
      </c>
    </row>
    <row r="42" spans="1:61" s="10" customFormat="1" x14ac:dyDescent="0.25">
      <c r="A42" s="3"/>
      <c r="B42" s="3"/>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row>
    <row r="43" spans="1:61" s="10" customFormat="1" x14ac:dyDescent="0.25">
      <c r="A43" s="3"/>
      <c r="B43" s="3"/>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row>
    <row r="44" spans="1:61" s="10" customFormat="1" x14ac:dyDescent="0.25">
      <c r="A44" s="3"/>
    </row>
    <row r="45" spans="1:61" x14ac:dyDescent="0.25">
      <c r="A45" s="32" t="s">
        <v>53</v>
      </c>
      <c r="B45" s="3">
        <v>1996</v>
      </c>
      <c r="C45" s="7">
        <v>35189</v>
      </c>
      <c r="D45" s="7">
        <v>35228</v>
      </c>
      <c r="E45" s="7">
        <v>35189</v>
      </c>
      <c r="F45" s="7">
        <v>35228</v>
      </c>
      <c r="G45" s="7">
        <v>35185</v>
      </c>
      <c r="H45" s="7">
        <v>35224</v>
      </c>
      <c r="I45" s="7">
        <v>35188</v>
      </c>
      <c r="J45" s="7">
        <v>35226</v>
      </c>
      <c r="K45" s="7">
        <v>35186</v>
      </c>
      <c r="L45" s="7">
        <v>35224</v>
      </c>
      <c r="M45" s="7">
        <v>35193</v>
      </c>
      <c r="N45" s="7">
        <v>35228</v>
      </c>
      <c r="O45" s="7">
        <v>35185</v>
      </c>
      <c r="P45" s="7">
        <v>35225</v>
      </c>
      <c r="Q45" s="7">
        <v>35189</v>
      </c>
      <c r="R45" s="7">
        <v>35228</v>
      </c>
      <c r="S45" s="7">
        <v>35178</v>
      </c>
      <c r="T45" s="7">
        <v>35220</v>
      </c>
      <c r="U45" s="7">
        <v>35185</v>
      </c>
      <c r="V45" s="7">
        <v>35224</v>
      </c>
      <c r="W45" s="7">
        <v>35183</v>
      </c>
      <c r="X45" s="7">
        <v>35224</v>
      </c>
      <c r="Y45" s="7">
        <v>35186</v>
      </c>
      <c r="Z45" s="7">
        <v>35226</v>
      </c>
      <c r="AA45" s="7">
        <v>35186</v>
      </c>
      <c r="AB45" s="7">
        <v>35226</v>
      </c>
      <c r="AC45" s="7">
        <v>35178</v>
      </c>
      <c r="AD45" s="7">
        <v>35220</v>
      </c>
      <c r="AE45" s="7">
        <v>35186</v>
      </c>
      <c r="AF45" s="7">
        <v>35224</v>
      </c>
      <c r="AG45" s="7">
        <v>35193</v>
      </c>
      <c r="AH45" s="7">
        <v>35227</v>
      </c>
      <c r="AI45" s="7">
        <v>35179</v>
      </c>
      <c r="AJ45" s="7">
        <v>35221</v>
      </c>
      <c r="AK45" s="7">
        <v>35178</v>
      </c>
      <c r="AL45" s="7">
        <v>35220</v>
      </c>
      <c r="AM45" s="7">
        <v>35179</v>
      </c>
      <c r="AN45" s="7">
        <v>35221</v>
      </c>
      <c r="AO45" s="7">
        <v>35178</v>
      </c>
      <c r="AP45" s="7">
        <v>35220</v>
      </c>
      <c r="AQ45" s="7">
        <v>35186</v>
      </c>
      <c r="AR45" s="7">
        <v>35226</v>
      </c>
      <c r="AS45" s="7">
        <v>35183</v>
      </c>
      <c r="AT45" s="7">
        <v>35224</v>
      </c>
      <c r="AU45" s="7">
        <v>35185</v>
      </c>
      <c r="AV45" s="7">
        <v>35225</v>
      </c>
      <c r="AW45" s="7">
        <v>35185</v>
      </c>
      <c r="AX45" s="7">
        <v>35224</v>
      </c>
      <c r="AY45" s="7">
        <v>35178</v>
      </c>
      <c r="AZ45" s="7">
        <v>35220</v>
      </c>
      <c r="BA45" s="7">
        <v>35186</v>
      </c>
      <c r="BB45" s="7">
        <v>35224</v>
      </c>
      <c r="BC45" s="7">
        <v>35196</v>
      </c>
      <c r="BD45" s="7">
        <v>35232</v>
      </c>
      <c r="BE45" s="7">
        <v>35179</v>
      </c>
      <c r="BF45" s="7">
        <v>35222</v>
      </c>
      <c r="BG45" s="7">
        <v>35185</v>
      </c>
      <c r="BH45" s="7">
        <v>35225</v>
      </c>
      <c r="BI45" s="10"/>
    </row>
    <row r="46" spans="1:61" x14ac:dyDescent="0.25">
      <c r="A46" s="32"/>
      <c r="B46" s="3">
        <v>1997</v>
      </c>
      <c r="C46" s="7">
        <v>35518</v>
      </c>
      <c r="D46" s="7">
        <v>35571</v>
      </c>
      <c r="E46" s="7">
        <v>35518</v>
      </c>
      <c r="F46" s="7">
        <v>35571</v>
      </c>
      <c r="G46" s="7">
        <v>35518</v>
      </c>
      <c r="H46" s="7">
        <v>35569</v>
      </c>
      <c r="I46" s="7">
        <v>35520</v>
      </c>
      <c r="J46" s="7">
        <v>35569</v>
      </c>
      <c r="K46" s="7">
        <v>35505</v>
      </c>
      <c r="L46" s="7">
        <v>35566</v>
      </c>
      <c r="M46" s="7">
        <v>35521</v>
      </c>
      <c r="N46" s="7">
        <v>35572</v>
      </c>
      <c r="O46" s="7">
        <v>35511</v>
      </c>
      <c r="P46" s="7">
        <v>35568</v>
      </c>
      <c r="Q46" s="7">
        <v>35518</v>
      </c>
      <c r="R46" s="7">
        <v>35571</v>
      </c>
      <c r="S46" s="7">
        <v>35498</v>
      </c>
      <c r="T46" s="7">
        <v>35561</v>
      </c>
      <c r="U46" s="7">
        <v>35503</v>
      </c>
      <c r="V46" s="7">
        <v>35566</v>
      </c>
      <c r="W46" s="7">
        <v>35500</v>
      </c>
      <c r="X46" s="7">
        <v>35565</v>
      </c>
      <c r="Y46" s="7">
        <v>35516</v>
      </c>
      <c r="Z46" s="7">
        <v>35570</v>
      </c>
      <c r="AA46" s="7">
        <v>35516</v>
      </c>
      <c r="AB46" s="7">
        <v>35570</v>
      </c>
      <c r="AC46" s="7">
        <v>35498</v>
      </c>
      <c r="AD46" s="7">
        <v>35561</v>
      </c>
      <c r="AE46" s="7">
        <v>35505</v>
      </c>
      <c r="AF46" s="7">
        <v>35566</v>
      </c>
      <c r="AG46" s="7">
        <v>35522</v>
      </c>
      <c r="AH46" s="7">
        <v>35572</v>
      </c>
      <c r="AI46" s="7">
        <v>35499</v>
      </c>
      <c r="AJ46" s="7">
        <v>35563</v>
      </c>
      <c r="AK46" s="7">
        <v>35498</v>
      </c>
      <c r="AL46" s="7">
        <v>35561</v>
      </c>
      <c r="AM46" s="7">
        <v>35499</v>
      </c>
      <c r="AN46" s="7">
        <v>35563</v>
      </c>
      <c r="AO46" s="7">
        <v>35498</v>
      </c>
      <c r="AP46" s="7">
        <v>35561</v>
      </c>
      <c r="AQ46" s="7">
        <v>35516</v>
      </c>
      <c r="AR46" s="7">
        <v>35570</v>
      </c>
      <c r="AS46" s="7">
        <v>35500</v>
      </c>
      <c r="AT46" s="7">
        <v>35565</v>
      </c>
      <c r="AU46" s="7">
        <v>35511</v>
      </c>
      <c r="AV46" s="7">
        <v>35568</v>
      </c>
      <c r="AW46" s="7">
        <v>35503</v>
      </c>
      <c r="AX46" s="7">
        <v>35566</v>
      </c>
      <c r="AY46" s="7">
        <v>35498</v>
      </c>
      <c r="AZ46" s="7">
        <v>35561</v>
      </c>
      <c r="BA46" s="7">
        <v>35505</v>
      </c>
      <c r="BB46" s="7">
        <v>35566</v>
      </c>
      <c r="BC46" s="7">
        <v>35532</v>
      </c>
      <c r="BD46" s="7">
        <v>35582</v>
      </c>
      <c r="BE46" s="7">
        <v>35504</v>
      </c>
      <c r="BF46" s="7">
        <v>35566</v>
      </c>
      <c r="BG46" s="7">
        <v>35511</v>
      </c>
      <c r="BH46" s="7">
        <v>35568</v>
      </c>
    </row>
    <row r="47" spans="1:61" x14ac:dyDescent="0.25">
      <c r="A47" s="32"/>
      <c r="B47" s="3">
        <v>1998</v>
      </c>
      <c r="C47" s="7">
        <v>35870</v>
      </c>
      <c r="D47" s="7">
        <v>35925</v>
      </c>
      <c r="E47" s="7">
        <v>35870</v>
      </c>
      <c r="F47" s="7">
        <v>35925</v>
      </c>
      <c r="G47" s="7">
        <v>35871</v>
      </c>
      <c r="H47" s="7">
        <v>35923</v>
      </c>
      <c r="I47" s="7">
        <v>35872</v>
      </c>
      <c r="J47" s="7">
        <v>35924</v>
      </c>
      <c r="K47" s="7">
        <v>35860</v>
      </c>
      <c r="L47" s="7">
        <v>35918</v>
      </c>
      <c r="M47" s="7">
        <v>35874</v>
      </c>
      <c r="N47" s="7">
        <v>35926</v>
      </c>
      <c r="O47" s="7">
        <v>35862</v>
      </c>
      <c r="P47" s="7">
        <v>35923</v>
      </c>
      <c r="Q47" s="7">
        <v>35870</v>
      </c>
      <c r="R47" s="7">
        <v>35925</v>
      </c>
      <c r="S47" s="7">
        <v>35849</v>
      </c>
      <c r="T47" s="7">
        <v>35912</v>
      </c>
      <c r="U47" s="7">
        <v>35858</v>
      </c>
      <c r="V47" s="7">
        <v>35918</v>
      </c>
      <c r="W47" s="7">
        <v>35854</v>
      </c>
      <c r="X47" s="7">
        <v>35917</v>
      </c>
      <c r="Y47" s="7">
        <v>35860</v>
      </c>
      <c r="Z47" s="7">
        <v>35922</v>
      </c>
      <c r="AA47" s="7">
        <v>35860</v>
      </c>
      <c r="AB47" s="7">
        <v>35922</v>
      </c>
      <c r="AC47" s="7">
        <v>35849</v>
      </c>
      <c r="AD47" s="7">
        <v>35912</v>
      </c>
      <c r="AE47" s="7">
        <v>35860</v>
      </c>
      <c r="AF47" s="7">
        <v>35918</v>
      </c>
      <c r="AG47" s="7">
        <v>35871</v>
      </c>
      <c r="AH47" s="7">
        <v>35924</v>
      </c>
      <c r="AI47" s="7">
        <v>35851</v>
      </c>
      <c r="AJ47" s="7">
        <v>35914</v>
      </c>
      <c r="AK47" s="7">
        <v>35849</v>
      </c>
      <c r="AL47" s="7">
        <v>35912</v>
      </c>
      <c r="AM47" s="7">
        <v>35851</v>
      </c>
      <c r="AN47" s="7">
        <v>35914</v>
      </c>
      <c r="AO47" s="7">
        <v>35849</v>
      </c>
      <c r="AP47" s="7">
        <v>35912</v>
      </c>
      <c r="AQ47" s="7">
        <v>35860</v>
      </c>
      <c r="AR47" s="7">
        <v>35922</v>
      </c>
      <c r="AS47" s="7">
        <v>35854</v>
      </c>
      <c r="AT47" s="7">
        <v>35917</v>
      </c>
      <c r="AU47" s="7">
        <v>35862</v>
      </c>
      <c r="AV47" s="7">
        <v>35923</v>
      </c>
      <c r="AW47" s="7">
        <v>35858</v>
      </c>
      <c r="AX47" s="7">
        <v>35918</v>
      </c>
      <c r="AY47" s="7">
        <v>35849</v>
      </c>
      <c r="AZ47" s="7">
        <v>35912</v>
      </c>
      <c r="BA47" s="7">
        <v>35860</v>
      </c>
      <c r="BB47" s="7">
        <v>35918</v>
      </c>
      <c r="BC47" s="7">
        <v>35885</v>
      </c>
      <c r="BD47" s="7">
        <v>35933</v>
      </c>
      <c r="BE47" s="7">
        <v>35857</v>
      </c>
      <c r="BF47" s="7">
        <v>35917</v>
      </c>
      <c r="BG47" s="7">
        <v>35862</v>
      </c>
      <c r="BH47" s="7">
        <v>35923</v>
      </c>
    </row>
    <row r="48" spans="1:61" x14ac:dyDescent="0.25">
      <c r="A48" s="32"/>
      <c r="B48" s="3">
        <v>1999</v>
      </c>
      <c r="C48" s="7">
        <v>36251</v>
      </c>
      <c r="D48" s="7">
        <v>36299</v>
      </c>
      <c r="E48" s="7">
        <v>36251</v>
      </c>
      <c r="F48" s="7">
        <v>36299</v>
      </c>
      <c r="G48" s="7">
        <v>36248</v>
      </c>
      <c r="H48" s="7">
        <v>36294</v>
      </c>
      <c r="I48" s="7">
        <v>36248</v>
      </c>
      <c r="J48" s="7">
        <v>36294</v>
      </c>
      <c r="K48" s="7">
        <v>36240</v>
      </c>
      <c r="L48" s="7">
        <v>36287</v>
      </c>
      <c r="M48" s="7">
        <v>36250</v>
      </c>
      <c r="N48" s="7">
        <v>36297</v>
      </c>
      <c r="O48" s="7">
        <v>36246</v>
      </c>
      <c r="P48" s="7">
        <v>36294</v>
      </c>
      <c r="Q48" s="7">
        <v>36251</v>
      </c>
      <c r="R48" s="7">
        <v>36299</v>
      </c>
      <c r="S48" s="7">
        <v>36232</v>
      </c>
      <c r="T48" s="7">
        <v>36285</v>
      </c>
      <c r="U48" s="7">
        <v>36241</v>
      </c>
      <c r="V48" s="7">
        <v>36290</v>
      </c>
      <c r="W48" s="7">
        <v>36236</v>
      </c>
      <c r="X48" s="7">
        <v>36288</v>
      </c>
      <c r="Y48" s="7">
        <v>36244</v>
      </c>
      <c r="Z48" s="7">
        <v>36293</v>
      </c>
      <c r="AA48" s="7">
        <v>36244</v>
      </c>
      <c r="AB48" s="7">
        <v>36293</v>
      </c>
      <c r="AC48" s="7">
        <v>36232</v>
      </c>
      <c r="AD48" s="7">
        <v>36285</v>
      </c>
      <c r="AE48" s="7">
        <v>36240</v>
      </c>
      <c r="AF48" s="7">
        <v>36287</v>
      </c>
      <c r="AG48" s="7">
        <v>36250</v>
      </c>
      <c r="AH48" s="7">
        <v>36298</v>
      </c>
      <c r="AI48" s="7">
        <v>36232</v>
      </c>
      <c r="AJ48" s="7">
        <v>36285</v>
      </c>
      <c r="AK48" s="7">
        <v>36232</v>
      </c>
      <c r="AL48" s="7">
        <v>36285</v>
      </c>
      <c r="AM48" s="7">
        <v>36232</v>
      </c>
      <c r="AN48" s="7">
        <v>36285</v>
      </c>
      <c r="AO48" s="7">
        <v>36232</v>
      </c>
      <c r="AP48" s="7">
        <v>36285</v>
      </c>
      <c r="AQ48" s="7">
        <v>36244</v>
      </c>
      <c r="AR48" s="7">
        <v>36293</v>
      </c>
      <c r="AS48" s="7">
        <v>36236</v>
      </c>
      <c r="AT48" s="7">
        <v>36288</v>
      </c>
      <c r="AU48" s="7">
        <v>36246</v>
      </c>
      <c r="AV48" s="7">
        <v>36294</v>
      </c>
      <c r="AW48" s="7">
        <v>36241</v>
      </c>
      <c r="AX48" s="7">
        <v>36290</v>
      </c>
      <c r="AY48" s="7">
        <v>36232</v>
      </c>
      <c r="AZ48" s="7">
        <v>36285</v>
      </c>
      <c r="BA48" s="7">
        <v>36240</v>
      </c>
      <c r="BB48" s="7">
        <v>36287</v>
      </c>
      <c r="BC48" s="7">
        <v>36256</v>
      </c>
      <c r="BD48" s="7">
        <v>36304</v>
      </c>
      <c r="BE48" s="7">
        <v>36236</v>
      </c>
      <c r="BF48" s="7">
        <v>36288</v>
      </c>
      <c r="BG48" s="7">
        <v>36246</v>
      </c>
      <c r="BH48" s="7">
        <v>36294</v>
      </c>
    </row>
    <row r="49" spans="1:60" x14ac:dyDescent="0.25">
      <c r="A49" s="32"/>
      <c r="B49" s="3">
        <v>2000</v>
      </c>
      <c r="C49" s="7">
        <v>36610</v>
      </c>
      <c r="D49" s="7">
        <v>36656</v>
      </c>
      <c r="E49" s="7">
        <v>36610</v>
      </c>
      <c r="F49" s="7">
        <v>36656</v>
      </c>
      <c r="G49" s="7">
        <v>36602</v>
      </c>
      <c r="H49" s="7">
        <v>36651</v>
      </c>
      <c r="I49" s="7">
        <v>36609</v>
      </c>
      <c r="J49" s="7">
        <v>36654</v>
      </c>
      <c r="K49" s="7">
        <v>36592</v>
      </c>
      <c r="L49" s="7">
        <v>36646</v>
      </c>
      <c r="M49" s="7">
        <v>36601</v>
      </c>
      <c r="N49" s="7">
        <v>36652</v>
      </c>
      <c r="O49" s="7">
        <v>36601</v>
      </c>
      <c r="P49" s="7">
        <v>36652</v>
      </c>
      <c r="Q49" s="7">
        <v>36610</v>
      </c>
      <c r="R49" s="7">
        <v>36656</v>
      </c>
      <c r="S49" s="7">
        <v>36583</v>
      </c>
      <c r="T49" s="7">
        <v>36644</v>
      </c>
      <c r="U49" s="7">
        <v>36593</v>
      </c>
      <c r="V49" s="7">
        <v>36648</v>
      </c>
      <c r="W49" s="7">
        <v>36584</v>
      </c>
      <c r="X49" s="7">
        <v>36645</v>
      </c>
      <c r="Y49" s="7">
        <v>36588</v>
      </c>
      <c r="Z49" s="7">
        <v>36649</v>
      </c>
      <c r="AA49" s="7">
        <v>36588</v>
      </c>
      <c r="AB49" s="7">
        <v>36649</v>
      </c>
      <c r="AC49" s="7">
        <v>36583</v>
      </c>
      <c r="AD49" s="7">
        <v>36644</v>
      </c>
      <c r="AE49" s="7">
        <v>36592</v>
      </c>
      <c r="AF49" s="7">
        <v>36646</v>
      </c>
      <c r="AG49" s="7">
        <v>36604</v>
      </c>
      <c r="AH49" s="7">
        <v>36653</v>
      </c>
      <c r="AI49" s="7">
        <v>36582</v>
      </c>
      <c r="AJ49" s="7">
        <v>36643</v>
      </c>
      <c r="AK49" s="7">
        <v>36583</v>
      </c>
      <c r="AL49" s="7">
        <v>36644</v>
      </c>
      <c r="AM49" s="7">
        <v>36582</v>
      </c>
      <c r="AN49" s="7">
        <v>36643</v>
      </c>
      <c r="AO49" s="7">
        <v>36583</v>
      </c>
      <c r="AP49" s="7">
        <v>36644</v>
      </c>
      <c r="AQ49" s="7">
        <v>36588</v>
      </c>
      <c r="AR49" s="7">
        <v>36649</v>
      </c>
      <c r="AS49" s="7">
        <v>36584</v>
      </c>
      <c r="AT49" s="7">
        <v>36645</v>
      </c>
      <c r="AU49" s="7">
        <v>36601</v>
      </c>
      <c r="AV49" s="7">
        <v>36652</v>
      </c>
      <c r="AW49" s="7">
        <v>36593</v>
      </c>
      <c r="AX49" s="7">
        <v>36648</v>
      </c>
      <c r="AY49" s="7">
        <v>36583</v>
      </c>
      <c r="AZ49" s="7">
        <v>36644</v>
      </c>
      <c r="BA49" s="7">
        <v>36592</v>
      </c>
      <c r="BB49" s="7">
        <v>36646</v>
      </c>
      <c r="BC49" s="7">
        <v>36619</v>
      </c>
      <c r="BD49" s="7">
        <v>36660</v>
      </c>
      <c r="BE49" s="7">
        <v>36585</v>
      </c>
      <c r="BF49" s="7">
        <v>36646</v>
      </c>
      <c r="BG49" s="7">
        <v>36601</v>
      </c>
      <c r="BH49" s="7">
        <v>36652</v>
      </c>
    </row>
    <row r="50" spans="1:60" x14ac:dyDescent="0.25">
      <c r="A50" s="32"/>
      <c r="B50" s="3">
        <v>2001</v>
      </c>
      <c r="C50" s="7">
        <v>36935</v>
      </c>
      <c r="D50" s="7">
        <v>37021</v>
      </c>
      <c r="E50" s="7">
        <v>36935</v>
      </c>
      <c r="F50" s="7">
        <v>37021</v>
      </c>
      <c r="G50" s="7">
        <v>36951</v>
      </c>
      <c r="H50" s="7">
        <v>37021</v>
      </c>
      <c r="I50" s="7">
        <v>36954</v>
      </c>
      <c r="J50" s="7">
        <v>37020</v>
      </c>
      <c r="K50" s="7">
        <v>36930</v>
      </c>
      <c r="L50" s="7">
        <v>37014</v>
      </c>
      <c r="M50" s="7">
        <v>36960</v>
      </c>
      <c r="N50" s="7">
        <v>37024</v>
      </c>
      <c r="O50" s="7">
        <v>36942</v>
      </c>
      <c r="P50" s="7">
        <v>37021</v>
      </c>
      <c r="Q50" s="7">
        <v>36935</v>
      </c>
      <c r="R50" s="7">
        <v>37021</v>
      </c>
      <c r="S50" s="7">
        <v>36919</v>
      </c>
      <c r="T50" s="7">
        <v>37012</v>
      </c>
      <c r="U50" s="7">
        <v>36929</v>
      </c>
      <c r="V50" s="7">
        <v>37015</v>
      </c>
      <c r="W50" s="7">
        <v>36928</v>
      </c>
      <c r="X50" s="7">
        <v>37014</v>
      </c>
      <c r="Y50" s="7">
        <v>36935</v>
      </c>
      <c r="Z50" s="7">
        <v>37021</v>
      </c>
      <c r="AA50" s="7">
        <v>36935</v>
      </c>
      <c r="AB50" s="7">
        <v>37021</v>
      </c>
      <c r="AC50" s="7">
        <v>36919</v>
      </c>
      <c r="AD50" s="7">
        <v>37012</v>
      </c>
      <c r="AE50" s="7">
        <v>36930</v>
      </c>
      <c r="AF50" s="7">
        <v>37014</v>
      </c>
      <c r="AG50" s="7">
        <v>36960</v>
      </c>
      <c r="AH50" s="7">
        <v>37025</v>
      </c>
      <c r="AI50" s="7">
        <v>36928</v>
      </c>
      <c r="AJ50" s="7">
        <v>37012</v>
      </c>
      <c r="AK50" s="7">
        <v>36919</v>
      </c>
      <c r="AL50" s="7">
        <v>37012</v>
      </c>
      <c r="AM50" s="7">
        <v>36928</v>
      </c>
      <c r="AN50" s="7">
        <v>37012</v>
      </c>
      <c r="AO50" s="7">
        <v>36919</v>
      </c>
      <c r="AP50" s="7">
        <v>37012</v>
      </c>
      <c r="AQ50" s="7">
        <v>36935</v>
      </c>
      <c r="AR50" s="7">
        <v>37021</v>
      </c>
      <c r="AS50" s="7">
        <v>36928</v>
      </c>
      <c r="AT50" s="7">
        <v>37014</v>
      </c>
      <c r="AU50" s="7">
        <v>36942</v>
      </c>
      <c r="AV50" s="7">
        <v>37021</v>
      </c>
      <c r="AW50" s="7">
        <v>36929</v>
      </c>
      <c r="AX50" s="7">
        <v>37015</v>
      </c>
      <c r="AY50" s="7">
        <v>36919</v>
      </c>
      <c r="AZ50" s="7">
        <v>37012</v>
      </c>
      <c r="BA50" s="7">
        <v>36930</v>
      </c>
      <c r="BB50" s="7">
        <v>37014</v>
      </c>
      <c r="BC50" s="7">
        <v>36982</v>
      </c>
      <c r="BD50" s="7">
        <v>37034</v>
      </c>
      <c r="BE50" s="7">
        <v>36937</v>
      </c>
      <c r="BF50" s="7">
        <v>37021</v>
      </c>
      <c r="BG50" s="7">
        <v>36942</v>
      </c>
      <c r="BH50" s="7">
        <v>37021</v>
      </c>
    </row>
    <row r="51" spans="1:60" x14ac:dyDescent="0.25">
      <c r="A51" s="32"/>
      <c r="B51" s="3">
        <v>2002</v>
      </c>
      <c r="C51" s="7">
        <v>37326</v>
      </c>
      <c r="D51" s="7">
        <v>37388</v>
      </c>
      <c r="E51" s="7">
        <v>37326</v>
      </c>
      <c r="F51" s="7">
        <v>37388</v>
      </c>
      <c r="G51" s="7">
        <v>37324</v>
      </c>
      <c r="H51" s="7">
        <v>37386</v>
      </c>
      <c r="I51" s="7">
        <v>37326</v>
      </c>
      <c r="J51" s="7">
        <v>37387</v>
      </c>
      <c r="K51" s="7">
        <v>37313</v>
      </c>
      <c r="L51" s="7">
        <v>37378</v>
      </c>
      <c r="M51" s="7">
        <v>37323</v>
      </c>
      <c r="N51" s="7">
        <v>37386</v>
      </c>
      <c r="O51" s="7">
        <v>37320</v>
      </c>
      <c r="P51" s="7">
        <v>37386</v>
      </c>
      <c r="Q51" s="7">
        <v>37326</v>
      </c>
      <c r="R51" s="7">
        <v>37388</v>
      </c>
      <c r="S51" s="7">
        <v>37298</v>
      </c>
      <c r="T51" s="7">
        <v>37374</v>
      </c>
      <c r="U51" s="7">
        <v>37314</v>
      </c>
      <c r="V51" s="7">
        <v>37382</v>
      </c>
      <c r="W51" s="7">
        <v>37305</v>
      </c>
      <c r="X51" s="7">
        <v>37378</v>
      </c>
      <c r="Y51" s="7">
        <v>37320</v>
      </c>
      <c r="Z51" s="7">
        <v>37385</v>
      </c>
      <c r="AA51" s="7">
        <v>37320</v>
      </c>
      <c r="AB51" s="7">
        <v>37385</v>
      </c>
      <c r="AC51" s="7">
        <v>37298</v>
      </c>
      <c r="AD51" s="7">
        <v>37374</v>
      </c>
      <c r="AE51" s="7">
        <v>37313</v>
      </c>
      <c r="AF51" s="7">
        <v>37378</v>
      </c>
      <c r="AG51" s="7">
        <v>37326</v>
      </c>
      <c r="AH51" s="7">
        <v>37388</v>
      </c>
      <c r="AI51" s="7">
        <v>37297</v>
      </c>
      <c r="AJ51" s="7">
        <v>37370</v>
      </c>
      <c r="AK51" s="7">
        <v>37298</v>
      </c>
      <c r="AL51" s="7">
        <v>37374</v>
      </c>
      <c r="AM51" s="7">
        <v>37297</v>
      </c>
      <c r="AN51" s="7">
        <v>37370</v>
      </c>
      <c r="AO51" s="7">
        <v>37298</v>
      </c>
      <c r="AP51" s="7">
        <v>37374</v>
      </c>
      <c r="AQ51" s="7">
        <v>37320</v>
      </c>
      <c r="AR51" s="7">
        <v>37385</v>
      </c>
      <c r="AS51" s="7">
        <v>37305</v>
      </c>
      <c r="AT51" s="7">
        <v>37378</v>
      </c>
      <c r="AU51" s="7">
        <v>37320</v>
      </c>
      <c r="AV51" s="7">
        <v>37386</v>
      </c>
      <c r="AW51" s="7">
        <v>37314</v>
      </c>
      <c r="AX51" s="7">
        <v>37382</v>
      </c>
      <c r="AY51" s="7">
        <v>37298</v>
      </c>
      <c r="AZ51" s="7">
        <v>37374</v>
      </c>
      <c r="BA51" s="7">
        <v>37313</v>
      </c>
      <c r="BB51" s="7">
        <v>37378</v>
      </c>
      <c r="BC51" s="7">
        <v>37332</v>
      </c>
      <c r="BD51" s="7">
        <v>37391</v>
      </c>
      <c r="BE51" s="7">
        <v>37297</v>
      </c>
      <c r="BF51" s="7">
        <v>37372</v>
      </c>
      <c r="BG51" s="7">
        <v>37320</v>
      </c>
      <c r="BH51" s="7">
        <v>37386</v>
      </c>
    </row>
    <row r="52" spans="1:60" x14ac:dyDescent="0.25">
      <c r="A52" s="32"/>
      <c r="B52" s="3">
        <v>2003</v>
      </c>
      <c r="C52" s="7">
        <v>37723</v>
      </c>
      <c r="D52" s="7">
        <v>37762</v>
      </c>
      <c r="E52" s="7">
        <v>37723</v>
      </c>
      <c r="F52" s="7">
        <v>37762</v>
      </c>
      <c r="G52" s="7">
        <v>37730</v>
      </c>
      <c r="H52" s="7">
        <v>37766</v>
      </c>
      <c r="I52" s="7">
        <v>37725</v>
      </c>
      <c r="J52" s="7">
        <v>37762</v>
      </c>
      <c r="K52" s="7">
        <v>37718</v>
      </c>
      <c r="L52" s="7">
        <v>37759</v>
      </c>
      <c r="M52" s="7">
        <v>37733</v>
      </c>
      <c r="N52" s="7">
        <v>37769</v>
      </c>
      <c r="O52" s="7">
        <v>37711</v>
      </c>
      <c r="P52" s="7">
        <v>37760</v>
      </c>
      <c r="Q52" s="7">
        <v>37723</v>
      </c>
      <c r="R52" s="7">
        <v>37762</v>
      </c>
      <c r="S52" s="7">
        <v>37706</v>
      </c>
      <c r="T52" s="7">
        <v>37754</v>
      </c>
      <c r="U52" s="7">
        <v>37723</v>
      </c>
      <c r="V52" s="7">
        <v>37761</v>
      </c>
      <c r="W52" s="7">
        <v>37711</v>
      </c>
      <c r="X52" s="7">
        <v>37760</v>
      </c>
      <c r="Y52" s="7">
        <v>37727</v>
      </c>
      <c r="Z52" s="7">
        <v>37768</v>
      </c>
      <c r="AA52" s="7">
        <v>37727</v>
      </c>
      <c r="AB52" s="7">
        <v>37768</v>
      </c>
      <c r="AC52" s="7">
        <v>37706</v>
      </c>
      <c r="AD52" s="7">
        <v>37754</v>
      </c>
      <c r="AE52" s="7">
        <v>37718</v>
      </c>
      <c r="AF52" s="7">
        <v>37759</v>
      </c>
      <c r="AG52" s="7">
        <v>37735</v>
      </c>
      <c r="AH52" s="7">
        <v>37770</v>
      </c>
      <c r="AI52" s="7">
        <v>37708</v>
      </c>
      <c r="AJ52" s="7">
        <v>37755</v>
      </c>
      <c r="AK52" s="7">
        <v>37706</v>
      </c>
      <c r="AL52" s="7">
        <v>37754</v>
      </c>
      <c r="AM52" s="7">
        <v>37708</v>
      </c>
      <c r="AN52" s="7">
        <v>37755</v>
      </c>
      <c r="AO52" s="7">
        <v>37706</v>
      </c>
      <c r="AP52" s="7">
        <v>37754</v>
      </c>
      <c r="AQ52" s="7">
        <v>37727</v>
      </c>
      <c r="AR52" s="7">
        <v>37768</v>
      </c>
      <c r="AS52" s="7">
        <v>37711</v>
      </c>
      <c r="AT52" s="7">
        <v>37760</v>
      </c>
      <c r="AU52" s="7">
        <v>37711</v>
      </c>
      <c r="AV52" s="7">
        <v>37760</v>
      </c>
      <c r="AW52" s="7">
        <v>37723</v>
      </c>
      <c r="AX52" s="7">
        <v>37761</v>
      </c>
      <c r="AY52" s="7">
        <v>37706</v>
      </c>
      <c r="AZ52" s="7">
        <v>37754</v>
      </c>
      <c r="BA52" s="7">
        <v>37718</v>
      </c>
      <c r="BB52" s="7">
        <v>37759</v>
      </c>
      <c r="BC52" s="7">
        <v>37729</v>
      </c>
      <c r="BD52" s="7">
        <v>37769</v>
      </c>
      <c r="BE52" s="7">
        <v>37711</v>
      </c>
      <c r="BF52" s="7">
        <v>37760</v>
      </c>
      <c r="BG52" s="7">
        <v>37711</v>
      </c>
      <c r="BH52" s="7">
        <v>37760</v>
      </c>
    </row>
    <row r="53" spans="1:60" x14ac:dyDescent="0.25">
      <c r="A53" s="32"/>
      <c r="B53" s="3">
        <v>2004</v>
      </c>
      <c r="C53" s="7">
        <v>38081</v>
      </c>
      <c r="D53" s="7">
        <v>38129</v>
      </c>
      <c r="E53" s="7">
        <v>38081</v>
      </c>
      <c r="F53" s="7">
        <v>38129</v>
      </c>
      <c r="G53" s="7">
        <v>38079</v>
      </c>
      <c r="H53" s="7">
        <v>38124</v>
      </c>
      <c r="I53" s="7">
        <v>38082</v>
      </c>
      <c r="J53" s="7">
        <v>38127</v>
      </c>
      <c r="K53" s="7">
        <v>38066</v>
      </c>
      <c r="L53" s="7">
        <v>38116</v>
      </c>
      <c r="M53" s="7">
        <v>38080</v>
      </c>
      <c r="N53" s="7">
        <v>38126</v>
      </c>
      <c r="O53" s="7">
        <v>38081</v>
      </c>
      <c r="P53" s="7">
        <v>38132</v>
      </c>
      <c r="Q53" s="7">
        <v>38081</v>
      </c>
      <c r="R53" s="7">
        <v>38129</v>
      </c>
      <c r="S53" s="7">
        <v>38063</v>
      </c>
      <c r="T53" s="7">
        <v>38114</v>
      </c>
      <c r="U53" s="7">
        <v>38069</v>
      </c>
      <c r="V53" s="7">
        <v>38119</v>
      </c>
      <c r="W53" s="7">
        <v>38066</v>
      </c>
      <c r="X53" s="7">
        <v>38118</v>
      </c>
      <c r="Y53" s="7">
        <v>38074</v>
      </c>
      <c r="Z53" s="7">
        <v>38122</v>
      </c>
      <c r="AA53" s="7">
        <v>38074</v>
      </c>
      <c r="AB53" s="7">
        <v>38122</v>
      </c>
      <c r="AC53" s="7">
        <v>38063</v>
      </c>
      <c r="AD53" s="7">
        <v>38114</v>
      </c>
      <c r="AE53" s="7">
        <v>38066</v>
      </c>
      <c r="AF53" s="7">
        <v>38116</v>
      </c>
      <c r="AG53" s="7">
        <v>38082</v>
      </c>
      <c r="AH53" s="7">
        <v>38129</v>
      </c>
      <c r="AI53" s="7">
        <v>38061</v>
      </c>
      <c r="AJ53" s="7">
        <v>38110</v>
      </c>
      <c r="AK53" s="7">
        <v>38063</v>
      </c>
      <c r="AL53" s="7">
        <v>38114</v>
      </c>
      <c r="AM53" s="7">
        <v>38061</v>
      </c>
      <c r="AN53" s="7">
        <v>38110</v>
      </c>
      <c r="AO53" s="7">
        <v>38063</v>
      </c>
      <c r="AP53" s="7">
        <v>38114</v>
      </c>
      <c r="AQ53" s="7">
        <v>38074</v>
      </c>
      <c r="AR53" s="7">
        <v>38122</v>
      </c>
      <c r="AS53" s="7">
        <v>38066</v>
      </c>
      <c r="AT53" s="7">
        <v>38118</v>
      </c>
      <c r="AU53" s="7">
        <v>38081</v>
      </c>
      <c r="AV53" s="7">
        <v>38132</v>
      </c>
      <c r="AW53" s="7">
        <v>38069</v>
      </c>
      <c r="AX53" s="7">
        <v>38119</v>
      </c>
      <c r="AY53" s="7">
        <v>38063</v>
      </c>
      <c r="AZ53" s="7">
        <v>38114</v>
      </c>
      <c r="BA53" s="7">
        <v>38066</v>
      </c>
      <c r="BB53" s="7">
        <v>38116</v>
      </c>
      <c r="BC53" s="7">
        <v>38093</v>
      </c>
      <c r="BD53" s="7">
        <v>38138</v>
      </c>
      <c r="BE53" s="7">
        <v>38070</v>
      </c>
      <c r="BF53" s="7">
        <v>38122</v>
      </c>
      <c r="BG53" s="7">
        <v>38081</v>
      </c>
      <c r="BH53" s="7">
        <v>38132</v>
      </c>
    </row>
    <row r="54" spans="1:60" x14ac:dyDescent="0.25">
      <c r="A54" s="32"/>
      <c r="B54" s="3">
        <v>2005</v>
      </c>
      <c r="C54" s="7">
        <v>38444</v>
      </c>
      <c r="D54" s="7">
        <v>38494</v>
      </c>
      <c r="E54" s="7">
        <v>38444</v>
      </c>
      <c r="F54" s="7">
        <v>38494</v>
      </c>
      <c r="G54" s="7">
        <v>38438</v>
      </c>
      <c r="H54" s="7">
        <v>38486</v>
      </c>
      <c r="I54" s="7">
        <v>38445</v>
      </c>
      <c r="J54" s="7">
        <v>38492</v>
      </c>
      <c r="K54" s="7">
        <v>38433</v>
      </c>
      <c r="L54" s="7">
        <v>38478</v>
      </c>
      <c r="M54" s="7">
        <v>38440</v>
      </c>
      <c r="N54" s="7">
        <v>38492</v>
      </c>
      <c r="O54" s="7">
        <v>38442</v>
      </c>
      <c r="P54" s="7">
        <v>38494</v>
      </c>
      <c r="Q54" s="7">
        <v>38444</v>
      </c>
      <c r="R54" s="7">
        <v>38494</v>
      </c>
      <c r="S54" s="7">
        <v>38430</v>
      </c>
      <c r="T54" s="7">
        <v>38478</v>
      </c>
      <c r="U54" s="7">
        <v>38435</v>
      </c>
      <c r="V54" s="7">
        <v>38483</v>
      </c>
      <c r="W54" s="7">
        <v>38430</v>
      </c>
      <c r="X54" s="7">
        <v>38481</v>
      </c>
      <c r="Y54" s="7">
        <v>38434</v>
      </c>
      <c r="Z54" s="7">
        <v>38487</v>
      </c>
      <c r="AA54" s="7">
        <v>38434</v>
      </c>
      <c r="AB54" s="7">
        <v>38487</v>
      </c>
      <c r="AC54" s="7">
        <v>38430</v>
      </c>
      <c r="AD54" s="7">
        <v>38478</v>
      </c>
      <c r="AE54" s="7">
        <v>38433</v>
      </c>
      <c r="AF54" s="7">
        <v>38478</v>
      </c>
      <c r="AG54" s="7">
        <v>38441</v>
      </c>
      <c r="AH54" s="7">
        <v>38491</v>
      </c>
      <c r="AI54" s="7">
        <v>38428</v>
      </c>
      <c r="AJ54" s="7">
        <v>38475</v>
      </c>
      <c r="AK54" s="7">
        <v>38430</v>
      </c>
      <c r="AL54" s="7">
        <v>38478</v>
      </c>
      <c r="AM54" s="7">
        <v>38428</v>
      </c>
      <c r="AN54" s="7">
        <v>38475</v>
      </c>
      <c r="AO54" s="7">
        <v>38430</v>
      </c>
      <c r="AP54" s="7">
        <v>38478</v>
      </c>
      <c r="AQ54" s="7">
        <v>38434</v>
      </c>
      <c r="AR54" s="7">
        <v>38487</v>
      </c>
      <c r="AS54" s="7">
        <v>38430</v>
      </c>
      <c r="AT54" s="7">
        <v>38481</v>
      </c>
      <c r="AU54" s="7">
        <v>38442</v>
      </c>
      <c r="AV54" s="7">
        <v>38494</v>
      </c>
      <c r="AW54" s="7">
        <v>38435</v>
      </c>
      <c r="AX54" s="7">
        <v>38483</v>
      </c>
      <c r="AY54" s="7">
        <v>38430</v>
      </c>
      <c r="AZ54" s="7">
        <v>38478</v>
      </c>
      <c r="BA54" s="7">
        <v>38433</v>
      </c>
      <c r="BB54" s="7">
        <v>38478</v>
      </c>
      <c r="BC54" s="7">
        <v>38456</v>
      </c>
      <c r="BD54" s="7">
        <v>38501</v>
      </c>
      <c r="BE54" s="7">
        <v>38430</v>
      </c>
      <c r="BF54" s="7">
        <v>38480</v>
      </c>
      <c r="BG54" s="7">
        <v>38442</v>
      </c>
      <c r="BH54" s="7">
        <v>38494</v>
      </c>
    </row>
    <row r="55" spans="1:60" x14ac:dyDescent="0.25">
      <c r="A55" s="32"/>
      <c r="B55" s="3">
        <v>2006</v>
      </c>
      <c r="C55" s="7">
        <v>38826</v>
      </c>
      <c r="D55" s="7">
        <v>38866</v>
      </c>
      <c r="E55" s="7">
        <v>38826</v>
      </c>
      <c r="F55" s="7">
        <v>38866</v>
      </c>
      <c r="G55" s="7">
        <v>38825</v>
      </c>
      <c r="H55" s="7">
        <v>38862</v>
      </c>
      <c r="I55" s="7">
        <v>38828</v>
      </c>
      <c r="J55" s="7">
        <v>38865</v>
      </c>
      <c r="K55" s="7">
        <v>38818</v>
      </c>
      <c r="L55" s="7">
        <v>38856</v>
      </c>
      <c r="M55" s="7">
        <v>38830</v>
      </c>
      <c r="N55" s="7">
        <v>38871</v>
      </c>
      <c r="O55" s="7">
        <v>38826</v>
      </c>
      <c r="P55" s="7">
        <v>38867</v>
      </c>
      <c r="Q55" s="7">
        <v>38826</v>
      </c>
      <c r="R55" s="7">
        <v>38866</v>
      </c>
      <c r="S55" s="7">
        <v>38811</v>
      </c>
      <c r="T55" s="7">
        <v>38854</v>
      </c>
      <c r="U55" s="7">
        <v>38819</v>
      </c>
      <c r="V55" s="7">
        <v>38859</v>
      </c>
      <c r="W55" s="7">
        <v>38816</v>
      </c>
      <c r="X55" s="7">
        <v>38858</v>
      </c>
      <c r="Y55" s="7">
        <v>38824</v>
      </c>
      <c r="Z55" s="7">
        <v>38865</v>
      </c>
      <c r="AA55" s="7">
        <v>38824</v>
      </c>
      <c r="AB55" s="7">
        <v>38865</v>
      </c>
      <c r="AC55" s="7">
        <v>38811</v>
      </c>
      <c r="AD55" s="7">
        <v>38854</v>
      </c>
      <c r="AE55" s="7">
        <v>38818</v>
      </c>
      <c r="AF55" s="7">
        <v>38856</v>
      </c>
      <c r="AG55" s="7">
        <v>38830</v>
      </c>
      <c r="AH55" s="7">
        <v>38870</v>
      </c>
      <c r="AI55" s="7">
        <v>38810</v>
      </c>
      <c r="AJ55" s="7">
        <v>38853</v>
      </c>
      <c r="AK55" s="7">
        <v>38811</v>
      </c>
      <c r="AL55" s="7">
        <v>38854</v>
      </c>
      <c r="AM55" s="7">
        <v>38810</v>
      </c>
      <c r="AN55" s="7">
        <v>38853</v>
      </c>
      <c r="AO55" s="7">
        <v>38811</v>
      </c>
      <c r="AP55" s="7">
        <v>38854</v>
      </c>
      <c r="AQ55" s="7">
        <v>38824</v>
      </c>
      <c r="AR55" s="7">
        <v>38865</v>
      </c>
      <c r="AS55" s="7">
        <v>38816</v>
      </c>
      <c r="AT55" s="7">
        <v>38858</v>
      </c>
      <c r="AU55" s="7">
        <v>38826</v>
      </c>
      <c r="AV55" s="7">
        <v>38867</v>
      </c>
      <c r="AW55" s="7">
        <v>38819</v>
      </c>
      <c r="AX55" s="7">
        <v>38859</v>
      </c>
      <c r="AY55" s="7">
        <v>38811</v>
      </c>
      <c r="AZ55" s="7">
        <v>38854</v>
      </c>
      <c r="BA55" s="7">
        <v>38818</v>
      </c>
      <c r="BB55" s="7">
        <v>38856</v>
      </c>
      <c r="BC55" s="7">
        <v>38834</v>
      </c>
      <c r="BD55" s="7">
        <v>38876</v>
      </c>
      <c r="BE55" s="7">
        <v>38815</v>
      </c>
      <c r="BF55" s="7">
        <v>38857</v>
      </c>
      <c r="BG55" s="7">
        <v>38826</v>
      </c>
      <c r="BH55" s="7">
        <v>38867</v>
      </c>
    </row>
    <row r="56" spans="1:60" x14ac:dyDescent="0.25">
      <c r="A56" s="32"/>
      <c r="B56" s="3">
        <v>2007</v>
      </c>
      <c r="C56" s="7">
        <v>39090</v>
      </c>
      <c r="D56" s="7">
        <v>39177</v>
      </c>
      <c r="E56" s="7">
        <v>39090</v>
      </c>
      <c r="F56" s="7">
        <v>39177</v>
      </c>
      <c r="G56" s="7">
        <v>39085</v>
      </c>
      <c r="H56" s="7">
        <v>39168</v>
      </c>
      <c r="I56" s="7">
        <v>39094</v>
      </c>
      <c r="J56" s="7">
        <v>39186</v>
      </c>
      <c r="K56" s="7">
        <v>39085</v>
      </c>
      <c r="L56" s="7">
        <v>39167</v>
      </c>
      <c r="M56" s="7">
        <v>39092</v>
      </c>
      <c r="N56" s="7">
        <v>39181</v>
      </c>
      <c r="O56" s="7">
        <v>39092</v>
      </c>
      <c r="P56" s="7">
        <v>39181</v>
      </c>
      <c r="Q56" s="7">
        <v>39090</v>
      </c>
      <c r="R56" s="7">
        <v>39177</v>
      </c>
      <c r="S56" s="7">
        <v>39082</v>
      </c>
      <c r="T56" s="7">
        <v>39164</v>
      </c>
      <c r="U56" s="7">
        <v>39085</v>
      </c>
      <c r="V56" s="7">
        <v>39169</v>
      </c>
      <c r="W56" s="7">
        <v>39083</v>
      </c>
      <c r="X56" s="7">
        <v>39167</v>
      </c>
      <c r="Y56" s="7">
        <v>39085</v>
      </c>
      <c r="Z56" s="7">
        <v>39171</v>
      </c>
      <c r="AA56" s="7">
        <v>39085</v>
      </c>
      <c r="AB56" s="7">
        <v>39171</v>
      </c>
      <c r="AC56" s="7">
        <v>39082</v>
      </c>
      <c r="AD56" s="7">
        <v>39164</v>
      </c>
      <c r="AE56" s="7">
        <v>39085</v>
      </c>
      <c r="AF56" s="7">
        <v>39167</v>
      </c>
      <c r="AG56" s="7">
        <v>39092</v>
      </c>
      <c r="AH56" s="7">
        <v>39179</v>
      </c>
      <c r="AI56" s="7">
        <v>39083</v>
      </c>
      <c r="AJ56" s="7">
        <v>39167</v>
      </c>
      <c r="AK56" s="7">
        <v>39082</v>
      </c>
      <c r="AL56" s="7">
        <v>39164</v>
      </c>
      <c r="AM56" s="7">
        <v>39083</v>
      </c>
      <c r="AN56" s="7">
        <v>39167</v>
      </c>
      <c r="AO56" s="7">
        <v>39082</v>
      </c>
      <c r="AP56" s="7">
        <v>39164</v>
      </c>
      <c r="AQ56" s="7">
        <v>39085</v>
      </c>
      <c r="AR56" s="7">
        <v>39171</v>
      </c>
      <c r="AS56" s="7">
        <v>39083</v>
      </c>
      <c r="AT56" s="7">
        <v>39167</v>
      </c>
      <c r="AU56" s="7">
        <v>39092</v>
      </c>
      <c r="AV56" s="7">
        <v>39181</v>
      </c>
      <c r="AW56" s="7">
        <v>39085</v>
      </c>
      <c r="AX56" s="7">
        <v>39169</v>
      </c>
      <c r="AY56" s="7">
        <v>39082</v>
      </c>
      <c r="AZ56" s="7">
        <v>39164</v>
      </c>
      <c r="BA56" s="7">
        <v>39085</v>
      </c>
      <c r="BB56" s="7">
        <v>39167</v>
      </c>
      <c r="BC56" s="7">
        <v>39112</v>
      </c>
      <c r="BD56" s="7">
        <v>39193</v>
      </c>
      <c r="BE56" s="7">
        <v>39088</v>
      </c>
      <c r="BF56" s="7">
        <v>39171</v>
      </c>
      <c r="BG56" s="7">
        <v>39092</v>
      </c>
      <c r="BH56" s="7">
        <v>39181</v>
      </c>
    </row>
    <row r="57" spans="1:60" x14ac:dyDescent="0.25">
      <c r="A57" s="32"/>
      <c r="B57" s="3">
        <v>2008</v>
      </c>
      <c r="C57" s="7">
        <v>39517</v>
      </c>
      <c r="D57" s="7">
        <v>39582</v>
      </c>
      <c r="E57" s="7">
        <v>39517</v>
      </c>
      <c r="F57" s="7">
        <v>39582</v>
      </c>
      <c r="G57" s="7">
        <v>39507</v>
      </c>
      <c r="H57" s="7">
        <v>39573</v>
      </c>
      <c r="I57" s="7">
        <v>39539</v>
      </c>
      <c r="J57" s="7">
        <v>39592</v>
      </c>
      <c r="K57" s="7">
        <v>39505</v>
      </c>
      <c r="L57" s="7">
        <v>39571</v>
      </c>
      <c r="M57" s="7">
        <v>39517</v>
      </c>
      <c r="N57" s="7">
        <v>39581</v>
      </c>
      <c r="O57" s="7">
        <v>39517</v>
      </c>
      <c r="P57" s="7">
        <v>39582</v>
      </c>
      <c r="Q57" s="7">
        <v>39517</v>
      </c>
      <c r="R57" s="7">
        <v>39582</v>
      </c>
      <c r="S57" s="7">
        <v>39500</v>
      </c>
      <c r="T57" s="7">
        <v>39569</v>
      </c>
      <c r="U57" s="7">
        <v>39505</v>
      </c>
      <c r="V57" s="7">
        <v>39573</v>
      </c>
      <c r="W57" s="7">
        <v>39503</v>
      </c>
      <c r="X57" s="7">
        <v>39573</v>
      </c>
      <c r="Y57" s="7">
        <v>39504</v>
      </c>
      <c r="Z57" s="7">
        <v>39576</v>
      </c>
      <c r="AA57" s="7">
        <v>39504</v>
      </c>
      <c r="AB57" s="7">
        <v>39576</v>
      </c>
      <c r="AC57" s="7">
        <v>39500</v>
      </c>
      <c r="AD57" s="7">
        <v>39569</v>
      </c>
      <c r="AE57" s="7">
        <v>39505</v>
      </c>
      <c r="AF57" s="7">
        <v>39571</v>
      </c>
      <c r="AG57" s="7">
        <v>39518</v>
      </c>
      <c r="AH57" s="7">
        <v>39580</v>
      </c>
      <c r="AI57" s="7">
        <v>39500</v>
      </c>
      <c r="AJ57" s="7">
        <v>39572</v>
      </c>
      <c r="AK57" s="7">
        <v>39500</v>
      </c>
      <c r="AL57" s="7">
        <v>39569</v>
      </c>
      <c r="AM57" s="7">
        <v>39500</v>
      </c>
      <c r="AN57" s="7">
        <v>39572</v>
      </c>
      <c r="AO57" s="7">
        <v>39500</v>
      </c>
      <c r="AP57" s="7">
        <v>39569</v>
      </c>
      <c r="AQ57" s="7">
        <v>39504</v>
      </c>
      <c r="AR57" s="7">
        <v>39576</v>
      </c>
      <c r="AS57" s="7">
        <v>39503</v>
      </c>
      <c r="AT57" s="7">
        <v>39573</v>
      </c>
      <c r="AU57" s="7">
        <v>39517</v>
      </c>
      <c r="AV57" s="7">
        <v>39582</v>
      </c>
      <c r="AW57" s="7">
        <v>39505</v>
      </c>
      <c r="AX57" s="7">
        <v>39573</v>
      </c>
      <c r="AY57" s="7">
        <v>39500</v>
      </c>
      <c r="AZ57" s="7">
        <v>39569</v>
      </c>
      <c r="BA57" s="7">
        <v>39505</v>
      </c>
      <c r="BB57" s="7">
        <v>39571</v>
      </c>
      <c r="BC57" s="7">
        <v>39541</v>
      </c>
      <c r="BD57" s="7">
        <v>39592</v>
      </c>
      <c r="BE57" s="7">
        <v>39503</v>
      </c>
      <c r="BF57" s="7">
        <v>39575</v>
      </c>
      <c r="BG57" s="7">
        <v>39517</v>
      </c>
      <c r="BH57" s="7">
        <v>39582</v>
      </c>
    </row>
    <row r="58" spans="1:60" x14ac:dyDescent="0.25">
      <c r="A58" s="32"/>
      <c r="B58" s="3">
        <v>2009</v>
      </c>
      <c r="C58" s="7">
        <v>39910</v>
      </c>
      <c r="D58" s="7">
        <v>39951</v>
      </c>
      <c r="E58" s="7">
        <v>39910</v>
      </c>
      <c r="F58" s="7">
        <v>39951</v>
      </c>
      <c r="G58" s="7">
        <v>39905</v>
      </c>
      <c r="H58" s="7">
        <v>39942</v>
      </c>
      <c r="I58" s="7">
        <v>39919</v>
      </c>
      <c r="J58" s="7">
        <v>39960</v>
      </c>
      <c r="K58" s="7">
        <v>39903</v>
      </c>
      <c r="L58" s="7">
        <v>39941</v>
      </c>
      <c r="M58" s="7">
        <v>39910</v>
      </c>
      <c r="N58" s="7">
        <v>39951</v>
      </c>
      <c r="O58" s="7">
        <v>39912</v>
      </c>
      <c r="P58" s="7">
        <v>39954</v>
      </c>
      <c r="Q58" s="7">
        <v>39910</v>
      </c>
      <c r="R58" s="7">
        <v>39951</v>
      </c>
      <c r="S58" s="7">
        <v>39895</v>
      </c>
      <c r="T58" s="7">
        <v>39937</v>
      </c>
      <c r="U58" s="7">
        <v>39903</v>
      </c>
      <c r="V58" s="7">
        <v>39942</v>
      </c>
      <c r="W58" s="7">
        <v>39903</v>
      </c>
      <c r="X58" s="7">
        <v>39942</v>
      </c>
      <c r="Y58" s="7">
        <v>39899</v>
      </c>
      <c r="Z58" s="7">
        <v>39942</v>
      </c>
      <c r="AA58" s="7">
        <v>39899</v>
      </c>
      <c r="AB58" s="7">
        <v>39942</v>
      </c>
      <c r="AC58" s="7">
        <v>39895</v>
      </c>
      <c r="AD58" s="7">
        <v>39937</v>
      </c>
      <c r="AE58" s="7">
        <v>39903</v>
      </c>
      <c r="AF58" s="7">
        <v>39941</v>
      </c>
      <c r="AG58" s="7">
        <v>39909</v>
      </c>
      <c r="AH58" s="7">
        <v>39949</v>
      </c>
      <c r="AI58" s="7">
        <v>39900</v>
      </c>
      <c r="AJ58" s="7">
        <v>39941</v>
      </c>
      <c r="AK58" s="7">
        <v>39895</v>
      </c>
      <c r="AL58" s="7">
        <v>39937</v>
      </c>
      <c r="AM58" s="7">
        <v>39900</v>
      </c>
      <c r="AN58" s="7">
        <v>39941</v>
      </c>
      <c r="AO58" s="7">
        <v>39895</v>
      </c>
      <c r="AP58" s="7">
        <v>39937</v>
      </c>
      <c r="AQ58" s="7">
        <v>39899</v>
      </c>
      <c r="AR58" s="7">
        <v>39942</v>
      </c>
      <c r="AS58" s="7">
        <v>39903</v>
      </c>
      <c r="AT58" s="7">
        <v>39942</v>
      </c>
      <c r="AU58" s="7">
        <v>39912</v>
      </c>
      <c r="AV58" s="7">
        <v>39954</v>
      </c>
      <c r="AW58" s="7">
        <v>39903</v>
      </c>
      <c r="AX58" s="7">
        <v>39942</v>
      </c>
      <c r="AY58" s="7">
        <v>39895</v>
      </c>
      <c r="AZ58" s="7">
        <v>39937</v>
      </c>
      <c r="BA58" s="7">
        <v>39903</v>
      </c>
      <c r="BB58" s="7">
        <v>39941</v>
      </c>
      <c r="BC58" s="7">
        <v>39918</v>
      </c>
      <c r="BD58" s="7">
        <v>39959</v>
      </c>
      <c r="BE58" s="7">
        <v>39906</v>
      </c>
      <c r="BF58" s="7">
        <v>39945</v>
      </c>
      <c r="BG58" s="7">
        <v>39912</v>
      </c>
      <c r="BH58" s="7">
        <v>39954</v>
      </c>
    </row>
    <row r="59" spans="1:60" x14ac:dyDescent="0.25">
      <c r="A59" s="32"/>
      <c r="B59" s="3">
        <v>2010</v>
      </c>
      <c r="C59" s="7">
        <v>40270</v>
      </c>
      <c r="D59" s="7">
        <v>40323</v>
      </c>
      <c r="E59" s="7">
        <v>40270</v>
      </c>
      <c r="F59" s="7">
        <v>40323</v>
      </c>
      <c r="G59" s="7">
        <v>40271</v>
      </c>
      <c r="H59" s="7">
        <v>40319</v>
      </c>
      <c r="I59" s="7">
        <v>40285</v>
      </c>
      <c r="J59" s="7">
        <v>40333</v>
      </c>
      <c r="K59" s="7">
        <v>40266</v>
      </c>
      <c r="L59" s="7">
        <v>40315</v>
      </c>
      <c r="M59" s="7">
        <v>40277</v>
      </c>
      <c r="N59" s="7">
        <v>40328</v>
      </c>
      <c r="O59" s="7">
        <v>40272</v>
      </c>
      <c r="P59" s="7">
        <v>40323</v>
      </c>
      <c r="Q59" s="7">
        <v>40270</v>
      </c>
      <c r="R59" s="7">
        <v>40323</v>
      </c>
      <c r="S59" s="7">
        <v>40262</v>
      </c>
      <c r="T59" s="7">
        <v>40313</v>
      </c>
      <c r="U59" s="7">
        <v>40266</v>
      </c>
      <c r="V59" s="7">
        <v>40318</v>
      </c>
      <c r="W59" s="7">
        <v>40265</v>
      </c>
      <c r="X59" s="7">
        <v>40319</v>
      </c>
      <c r="Y59" s="7">
        <v>40272</v>
      </c>
      <c r="Z59" s="7">
        <v>40326</v>
      </c>
      <c r="AA59" s="7">
        <v>40272</v>
      </c>
      <c r="AB59" s="7">
        <v>40326</v>
      </c>
      <c r="AC59" s="7">
        <v>40262</v>
      </c>
      <c r="AD59" s="7">
        <v>40313</v>
      </c>
      <c r="AE59" s="7">
        <v>40266</v>
      </c>
      <c r="AF59" s="7">
        <v>40315</v>
      </c>
      <c r="AG59" s="7">
        <v>40276</v>
      </c>
      <c r="AH59" s="7">
        <v>40326</v>
      </c>
      <c r="AI59" s="7">
        <v>40264</v>
      </c>
      <c r="AJ59" s="7">
        <v>40318</v>
      </c>
      <c r="AK59" s="7">
        <v>40262</v>
      </c>
      <c r="AL59" s="7">
        <v>40313</v>
      </c>
      <c r="AM59" s="7">
        <v>40264</v>
      </c>
      <c r="AN59" s="7">
        <v>40318</v>
      </c>
      <c r="AO59" s="7">
        <v>40262</v>
      </c>
      <c r="AP59" s="7">
        <v>40313</v>
      </c>
      <c r="AQ59" s="7">
        <v>40272</v>
      </c>
      <c r="AR59" s="7">
        <v>40326</v>
      </c>
      <c r="AS59" s="7">
        <v>40265</v>
      </c>
      <c r="AT59" s="7">
        <v>40319</v>
      </c>
      <c r="AU59" s="7">
        <v>40272</v>
      </c>
      <c r="AV59" s="7">
        <v>40323</v>
      </c>
      <c r="AW59" s="7">
        <v>40266</v>
      </c>
      <c r="AX59" s="7">
        <v>40318</v>
      </c>
      <c r="AY59" s="7">
        <v>40262</v>
      </c>
      <c r="AZ59" s="7">
        <v>40313</v>
      </c>
      <c r="BA59" s="7">
        <v>40266</v>
      </c>
      <c r="BB59" s="7">
        <v>40315</v>
      </c>
      <c r="BC59" s="7">
        <v>40283</v>
      </c>
      <c r="BD59" s="7">
        <v>40333</v>
      </c>
      <c r="BE59" s="7">
        <v>40267</v>
      </c>
      <c r="BF59" s="7">
        <v>40321</v>
      </c>
      <c r="BG59" s="7">
        <v>40272</v>
      </c>
      <c r="BH59" s="7">
        <v>40323</v>
      </c>
    </row>
    <row r="65" spans="1:66" x14ac:dyDescent="0.25">
      <c r="B65" t="s">
        <v>50</v>
      </c>
    </row>
    <row r="66" spans="1:66" x14ac:dyDescent="0.25">
      <c r="A66" s="34" t="s">
        <v>38</v>
      </c>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row>
    <row r="67" spans="1:66"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row>
    <row r="69" spans="1:66" s="3" customFormat="1" x14ac:dyDescent="0.25">
      <c r="C69" s="33">
        <v>1</v>
      </c>
      <c r="D69" s="33"/>
      <c r="E69" s="33">
        <v>2</v>
      </c>
      <c r="F69" s="33"/>
      <c r="G69" s="33">
        <v>3</v>
      </c>
      <c r="H69" s="33"/>
      <c r="I69" s="33">
        <v>4</v>
      </c>
      <c r="J69" s="33"/>
      <c r="K69" s="33">
        <v>5</v>
      </c>
      <c r="L69" s="33"/>
      <c r="M69" s="33">
        <v>6</v>
      </c>
      <c r="N69" s="33"/>
      <c r="O69" s="33">
        <v>7</v>
      </c>
      <c r="P69" s="33"/>
      <c r="Q69" s="33">
        <v>8</v>
      </c>
      <c r="R69" s="33"/>
      <c r="S69" s="33">
        <v>9</v>
      </c>
      <c r="T69" s="33"/>
      <c r="U69" s="33">
        <v>10</v>
      </c>
      <c r="V69" s="33"/>
      <c r="W69" s="33">
        <v>11</v>
      </c>
      <c r="X69" s="33"/>
      <c r="Y69" s="33">
        <v>12</v>
      </c>
      <c r="Z69" s="33"/>
      <c r="AA69" s="33">
        <v>13</v>
      </c>
      <c r="AB69" s="33"/>
      <c r="AC69" s="33">
        <v>14</v>
      </c>
      <c r="AD69" s="33"/>
      <c r="AE69" s="33">
        <v>15</v>
      </c>
      <c r="AF69" s="33"/>
      <c r="AG69" s="33">
        <v>16</v>
      </c>
      <c r="AH69" s="33"/>
      <c r="AI69" s="33">
        <v>17</v>
      </c>
      <c r="AJ69" s="33"/>
      <c r="AK69" s="33">
        <v>18</v>
      </c>
      <c r="AL69" s="33"/>
      <c r="AM69" s="33">
        <v>19</v>
      </c>
      <c r="AN69" s="33"/>
      <c r="AO69" s="33">
        <v>20</v>
      </c>
      <c r="AP69" s="33"/>
      <c r="AQ69" s="33">
        <v>21</v>
      </c>
      <c r="AR69" s="33"/>
      <c r="AS69" s="33">
        <v>22</v>
      </c>
      <c r="AT69" s="33"/>
      <c r="AU69" s="33">
        <v>23</v>
      </c>
      <c r="AV69" s="33"/>
      <c r="AW69" s="33">
        <v>24</v>
      </c>
      <c r="AX69" s="33"/>
      <c r="AY69" s="33">
        <v>25</v>
      </c>
      <c r="AZ69" s="33"/>
      <c r="BA69" s="33">
        <v>26</v>
      </c>
      <c r="BB69" s="33"/>
      <c r="BC69" s="33">
        <v>27</v>
      </c>
      <c r="BD69" s="33"/>
      <c r="BE69" s="33">
        <v>28</v>
      </c>
      <c r="BF69" s="33"/>
      <c r="BG69" s="33">
        <v>29</v>
      </c>
      <c r="BH69" s="33"/>
    </row>
    <row r="70" spans="1:66" s="30" customFormat="1" x14ac:dyDescent="0.25">
      <c r="C70" s="30" t="s">
        <v>36</v>
      </c>
      <c r="D70" s="30" t="s">
        <v>19</v>
      </c>
      <c r="E70" s="30" t="s">
        <v>36</v>
      </c>
      <c r="F70" s="30" t="s">
        <v>19</v>
      </c>
      <c r="G70" s="30" t="s">
        <v>36</v>
      </c>
      <c r="H70" s="30" t="s">
        <v>19</v>
      </c>
      <c r="I70" s="30" t="s">
        <v>36</v>
      </c>
      <c r="J70" s="30" t="s">
        <v>19</v>
      </c>
      <c r="K70" s="30" t="s">
        <v>36</v>
      </c>
      <c r="L70" s="30" t="s">
        <v>19</v>
      </c>
      <c r="M70" s="30" t="s">
        <v>36</v>
      </c>
      <c r="N70" s="30" t="s">
        <v>19</v>
      </c>
      <c r="O70" s="30" t="s">
        <v>36</v>
      </c>
      <c r="P70" s="30" t="s">
        <v>19</v>
      </c>
      <c r="Q70" s="30" t="s">
        <v>36</v>
      </c>
      <c r="R70" s="30" t="s">
        <v>19</v>
      </c>
      <c r="S70" s="30" t="s">
        <v>36</v>
      </c>
      <c r="T70" s="30" t="s">
        <v>19</v>
      </c>
      <c r="U70" s="30" t="s">
        <v>36</v>
      </c>
      <c r="V70" s="30" t="s">
        <v>19</v>
      </c>
      <c r="W70" s="30" t="s">
        <v>36</v>
      </c>
      <c r="X70" s="30" t="s">
        <v>19</v>
      </c>
      <c r="Y70" s="30" t="s">
        <v>36</v>
      </c>
      <c r="Z70" s="30" t="s">
        <v>19</v>
      </c>
      <c r="AA70" s="30" t="s">
        <v>36</v>
      </c>
      <c r="AB70" s="30" t="s">
        <v>19</v>
      </c>
      <c r="AC70" s="30" t="s">
        <v>36</v>
      </c>
      <c r="AD70" s="30" t="s">
        <v>19</v>
      </c>
      <c r="AE70" s="30" t="s">
        <v>36</v>
      </c>
      <c r="AF70" s="30" t="s">
        <v>19</v>
      </c>
      <c r="AG70" s="30" t="s">
        <v>36</v>
      </c>
      <c r="AH70" s="30" t="s">
        <v>19</v>
      </c>
      <c r="AI70" s="30" t="s">
        <v>36</v>
      </c>
      <c r="AJ70" s="30" t="s">
        <v>19</v>
      </c>
      <c r="AK70" s="30" t="s">
        <v>36</v>
      </c>
      <c r="AL70" s="30" t="s">
        <v>19</v>
      </c>
      <c r="AM70" s="30" t="s">
        <v>36</v>
      </c>
      <c r="AN70" s="30" t="s">
        <v>19</v>
      </c>
      <c r="AO70" s="30" t="s">
        <v>36</v>
      </c>
      <c r="AP70" s="30" t="s">
        <v>19</v>
      </c>
      <c r="AQ70" s="30" t="s">
        <v>36</v>
      </c>
      <c r="AR70" s="30" t="s">
        <v>19</v>
      </c>
      <c r="AS70" s="30" t="s">
        <v>36</v>
      </c>
      <c r="AT70" s="30" t="s">
        <v>19</v>
      </c>
      <c r="AU70" s="30" t="s">
        <v>36</v>
      </c>
      <c r="AV70" s="30" t="s">
        <v>19</v>
      </c>
      <c r="AW70" s="30" t="s">
        <v>36</v>
      </c>
      <c r="AX70" s="30" t="s">
        <v>19</v>
      </c>
      <c r="AY70" s="30" t="s">
        <v>36</v>
      </c>
      <c r="AZ70" s="30" t="s">
        <v>19</v>
      </c>
      <c r="BA70" s="30" t="s">
        <v>36</v>
      </c>
      <c r="BB70" s="30" t="s">
        <v>19</v>
      </c>
      <c r="BC70" s="30" t="s">
        <v>36</v>
      </c>
      <c r="BD70" s="30" t="s">
        <v>19</v>
      </c>
      <c r="BE70" s="30" t="s">
        <v>36</v>
      </c>
      <c r="BF70" s="30" t="s">
        <v>19</v>
      </c>
      <c r="BG70" s="30" t="s">
        <v>36</v>
      </c>
      <c r="BH70" s="30" t="s">
        <v>19</v>
      </c>
      <c r="BK70" s="10" t="s">
        <v>51</v>
      </c>
      <c r="BN70" s="10">
        <f>AVERAGE(BG71:BG85,BE71:BE85,BC71:BC85,BA71:BA86,AY71:AY85,AW71:AW85,AU71:AU85,AS71:AS85,AQ71:AQ86,AO71:AO85,AM71:AM85,AK71:AK85,AI71:AI85,AG71:AG85,AE71:AE85,AC71:AC85,AA71:AA85,Y71:Y85,W71:W85,U71:U85,S71:S85,Q71:Q85,O71:O85,M71:M85,K71:K85,I71:I85,G71:G85,E71:E85,C71:C85)</f>
        <v>42.590804597701151</v>
      </c>
    </row>
    <row r="71" spans="1:66" s="10" customFormat="1" x14ac:dyDescent="0.25">
      <c r="A71" s="32" t="s">
        <v>40</v>
      </c>
      <c r="B71" s="3">
        <v>1996</v>
      </c>
      <c r="C71" s="10">
        <v>-5</v>
      </c>
      <c r="D71" s="10">
        <v>1</v>
      </c>
      <c r="E71" s="10">
        <v>0</v>
      </c>
      <c r="F71" s="10">
        <v>-4</v>
      </c>
      <c r="G71" s="10">
        <v>5</v>
      </c>
      <c r="H71" s="10">
        <v>2</v>
      </c>
      <c r="I71" s="10">
        <v>43</v>
      </c>
      <c r="J71" s="10">
        <v>15</v>
      </c>
      <c r="K71" s="10">
        <v>36</v>
      </c>
      <c r="L71" s="10">
        <v>27</v>
      </c>
      <c r="M71" s="10">
        <v>2</v>
      </c>
      <c r="N71" s="10">
        <v>-2</v>
      </c>
      <c r="O71" s="10">
        <v>0</v>
      </c>
      <c r="P71" s="10">
        <v>4</v>
      </c>
      <c r="Q71" s="10">
        <v>9</v>
      </c>
      <c r="R71" s="10">
        <v>-1</v>
      </c>
      <c r="S71" s="10">
        <v>4</v>
      </c>
      <c r="T71" s="10">
        <v>6</v>
      </c>
      <c r="U71" s="10">
        <v>4</v>
      </c>
      <c r="V71" s="10">
        <v>16</v>
      </c>
      <c r="W71" s="10">
        <v>3</v>
      </c>
      <c r="X71" s="10">
        <v>-2</v>
      </c>
      <c r="Y71" s="10">
        <v>6</v>
      </c>
      <c r="Z71" s="10">
        <v>0</v>
      </c>
      <c r="AA71" s="10">
        <v>20</v>
      </c>
      <c r="AB71" s="10">
        <v>-2</v>
      </c>
      <c r="AC71" s="10">
        <v>10</v>
      </c>
      <c r="AD71" s="10">
        <v>5</v>
      </c>
      <c r="AE71" s="10">
        <v>14</v>
      </c>
      <c r="AF71" s="10">
        <v>12</v>
      </c>
      <c r="AG71" s="10">
        <v>2</v>
      </c>
      <c r="AH71" s="10">
        <v>6</v>
      </c>
      <c r="AI71" s="10">
        <v>24</v>
      </c>
      <c r="AJ71" s="10">
        <v>24</v>
      </c>
      <c r="AK71" s="10">
        <v>4</v>
      </c>
      <c r="AL71" s="10">
        <v>6</v>
      </c>
      <c r="AM71" s="10">
        <v>24</v>
      </c>
      <c r="AN71" s="10">
        <v>24</v>
      </c>
      <c r="AO71" s="10">
        <v>4</v>
      </c>
      <c r="AP71" s="10">
        <v>6</v>
      </c>
      <c r="AQ71" s="10">
        <v>6</v>
      </c>
      <c r="AR71" s="10">
        <v>0</v>
      </c>
      <c r="AS71" s="10">
        <v>1</v>
      </c>
      <c r="AT71" s="10">
        <v>4</v>
      </c>
      <c r="AU71" s="10">
        <v>6</v>
      </c>
      <c r="AV71" s="10">
        <v>-3</v>
      </c>
      <c r="AW71" s="10">
        <v>18</v>
      </c>
      <c r="AX71" s="10">
        <v>10</v>
      </c>
      <c r="AY71" s="10">
        <v>11</v>
      </c>
      <c r="AZ71" s="10">
        <v>8</v>
      </c>
      <c r="BA71" s="10">
        <v>36</v>
      </c>
      <c r="BB71" s="10">
        <v>27</v>
      </c>
      <c r="BC71" s="10">
        <v>-5</v>
      </c>
      <c r="BD71" s="10">
        <v>-10</v>
      </c>
      <c r="BE71" s="10">
        <v>24</v>
      </c>
      <c r="BF71" s="10">
        <v>23</v>
      </c>
      <c r="BG71" s="10">
        <v>-6</v>
      </c>
      <c r="BH71" s="10">
        <v>13</v>
      </c>
      <c r="BK71" s="10" t="s">
        <v>54</v>
      </c>
      <c r="BL71" s="30"/>
      <c r="BM71" s="30"/>
      <c r="BN71" s="10">
        <f>MEDIAN(BG71:BG85,BE71:BE85,BC71:BC85,BA71:BA86,AY71:AY85,AW71:AW85,AU71:AU85,AS71:AS85,AQ71:AQ86,AO71:AO85,AM71:AM85,AK71:AK85,AI71:AI85,AG71:AG85,AE71:AE85,AC71:AC85,AA71:AA85,Y71:Y85,W71:W85,U71:U85,S71:S85,Q71:Q85,O71:O85,M71:M85,K71:K85,I71:I85,G71:G85,E71:E85,C71:C85)</f>
        <v>37</v>
      </c>
    </row>
    <row r="72" spans="1:66" s="10" customFormat="1" x14ac:dyDescent="0.25">
      <c r="A72" s="32"/>
      <c r="B72" s="3">
        <v>1997</v>
      </c>
      <c r="C72" s="10">
        <v>23</v>
      </c>
      <c r="D72" s="10">
        <v>21</v>
      </c>
      <c r="E72" s="10">
        <v>34</v>
      </c>
      <c r="F72" s="10">
        <v>11</v>
      </c>
      <c r="G72" s="10">
        <v>36</v>
      </c>
      <c r="H72" s="10">
        <v>8</v>
      </c>
      <c r="I72" s="10">
        <v>61</v>
      </c>
      <c r="J72" s="10">
        <v>21</v>
      </c>
      <c r="K72" s="10">
        <v>50</v>
      </c>
      <c r="L72" s="10">
        <v>24</v>
      </c>
      <c r="M72" s="10">
        <v>31</v>
      </c>
      <c r="N72" s="10">
        <v>14</v>
      </c>
      <c r="O72" s="10">
        <v>31</v>
      </c>
      <c r="P72" s="10">
        <v>24</v>
      </c>
      <c r="Q72" s="10">
        <v>33</v>
      </c>
      <c r="R72" s="10">
        <v>19</v>
      </c>
      <c r="S72" s="10">
        <v>50</v>
      </c>
      <c r="T72" s="10">
        <v>22</v>
      </c>
      <c r="U72" s="10">
        <v>53</v>
      </c>
      <c r="V72" s="10">
        <v>22</v>
      </c>
      <c r="W72" s="10">
        <v>48</v>
      </c>
      <c r="X72" s="10">
        <v>9</v>
      </c>
      <c r="Y72" s="10">
        <v>42</v>
      </c>
      <c r="Z72" s="10">
        <v>30</v>
      </c>
      <c r="AA72" s="10">
        <v>21</v>
      </c>
      <c r="AB72" s="10">
        <v>18</v>
      </c>
      <c r="AC72" s="10">
        <v>33</v>
      </c>
      <c r="AD72" s="10">
        <v>25</v>
      </c>
      <c r="AE72" s="10">
        <v>61</v>
      </c>
      <c r="AF72" s="10">
        <v>43</v>
      </c>
      <c r="AG72" s="10">
        <v>34</v>
      </c>
      <c r="AH72" s="10">
        <v>23</v>
      </c>
      <c r="AI72" s="10">
        <v>52</v>
      </c>
      <c r="AJ72" s="10">
        <v>31</v>
      </c>
      <c r="AK72" s="10">
        <v>68</v>
      </c>
      <c r="AL72" s="10">
        <v>38</v>
      </c>
      <c r="AM72" s="10">
        <v>65</v>
      </c>
      <c r="AN72" s="10">
        <v>23</v>
      </c>
      <c r="AO72" s="10">
        <v>68</v>
      </c>
      <c r="AP72" s="10">
        <v>38</v>
      </c>
      <c r="AQ72" s="10">
        <v>42</v>
      </c>
      <c r="AR72" s="10">
        <v>30</v>
      </c>
      <c r="AS72" s="10">
        <v>52</v>
      </c>
      <c r="AT72" s="10">
        <v>28</v>
      </c>
      <c r="AU72" s="10">
        <v>40</v>
      </c>
      <c r="AV72" s="10">
        <v>21</v>
      </c>
      <c r="AW72" s="10">
        <v>46</v>
      </c>
      <c r="AX72" s="10">
        <v>18</v>
      </c>
      <c r="AY72" s="10">
        <v>62</v>
      </c>
      <c r="AZ72" s="10">
        <v>30</v>
      </c>
      <c r="BA72" s="10">
        <v>50</v>
      </c>
      <c r="BB72" s="10">
        <v>24</v>
      </c>
      <c r="BC72" s="10">
        <v>19</v>
      </c>
      <c r="BD72" s="10">
        <v>7</v>
      </c>
      <c r="BE72" s="10">
        <v>47</v>
      </c>
      <c r="BF72" s="10">
        <v>28</v>
      </c>
      <c r="BG72" s="10">
        <v>12</v>
      </c>
      <c r="BH72" s="10">
        <v>24</v>
      </c>
      <c r="BK72" s="10" t="s">
        <v>9</v>
      </c>
      <c r="BN72" s="10">
        <f>MIN(BG71:BG85,BE71:BE85,BC71:BC85,BA71:BA86,AY71:AY85,AW71:AW85,AU71:AU85,AS71:AS85,AQ71:AQ86,AO71:AO85,AM71:AM85,AK71:AK85,AI71:AI85,AG71:AG85,AE71:AE85,AC71:AC85,AA71:AA85,Y71:Y85,W71:W85,U71:U85,S71:S85,Q71:Q85,O71:O85,M71:M85,K71:K85,I71:I85,G71:G85,E71:E85,C71:C85)</f>
        <v>-6</v>
      </c>
    </row>
    <row r="73" spans="1:66" s="10" customFormat="1" x14ac:dyDescent="0.25">
      <c r="A73" s="32"/>
      <c r="B73" s="3">
        <v>1998</v>
      </c>
      <c r="C73" s="10">
        <v>22</v>
      </c>
      <c r="D73" s="10">
        <v>31</v>
      </c>
      <c r="E73" s="10">
        <v>46</v>
      </c>
      <c r="F73" s="10">
        <v>25</v>
      </c>
      <c r="G73" s="10">
        <v>32</v>
      </c>
      <c r="H73" s="10">
        <v>24</v>
      </c>
      <c r="I73" s="10">
        <v>69</v>
      </c>
      <c r="J73" s="10">
        <v>24</v>
      </c>
      <c r="K73" s="10">
        <v>85</v>
      </c>
      <c r="L73" s="10">
        <v>56</v>
      </c>
      <c r="M73" s="10">
        <v>30</v>
      </c>
      <c r="N73" s="10">
        <v>18</v>
      </c>
      <c r="O73" s="10">
        <v>25</v>
      </c>
      <c r="P73" s="10">
        <v>26</v>
      </c>
      <c r="Q73" s="10">
        <v>42</v>
      </c>
      <c r="R73" s="10">
        <v>25</v>
      </c>
      <c r="S73" s="10">
        <v>51</v>
      </c>
      <c r="T73" s="10">
        <v>36</v>
      </c>
      <c r="U73" s="10">
        <v>69</v>
      </c>
      <c r="V73" s="10">
        <v>46</v>
      </c>
      <c r="W73" s="10">
        <v>50</v>
      </c>
      <c r="X73" s="10">
        <v>21</v>
      </c>
      <c r="Y73" s="10">
        <v>50</v>
      </c>
      <c r="Z73" s="10">
        <v>25</v>
      </c>
      <c r="AA73" s="10">
        <v>67</v>
      </c>
      <c r="AB73" s="10">
        <v>29</v>
      </c>
      <c r="AC73" s="10">
        <v>54</v>
      </c>
      <c r="AD73" s="10">
        <v>30</v>
      </c>
      <c r="AE73" s="10">
        <v>67</v>
      </c>
      <c r="AF73" s="10">
        <v>46</v>
      </c>
      <c r="AG73" s="10">
        <v>24</v>
      </c>
      <c r="AH73" s="10">
        <v>26</v>
      </c>
      <c r="AI73" s="10">
        <v>44</v>
      </c>
      <c r="AJ73" s="10">
        <v>31</v>
      </c>
      <c r="AK73" s="10">
        <v>80</v>
      </c>
      <c r="AL73" s="10">
        <v>40</v>
      </c>
      <c r="AM73" s="10">
        <v>57</v>
      </c>
      <c r="AN73" s="10">
        <v>40</v>
      </c>
      <c r="AO73" s="10">
        <v>80</v>
      </c>
      <c r="AP73" s="10">
        <v>40</v>
      </c>
      <c r="AQ73" s="10">
        <v>50</v>
      </c>
      <c r="AR73" s="10">
        <v>25</v>
      </c>
      <c r="AS73" s="10">
        <v>55</v>
      </c>
      <c r="AT73" s="10">
        <v>22</v>
      </c>
      <c r="AU73" s="10">
        <v>42</v>
      </c>
      <c r="AV73" s="10">
        <v>26</v>
      </c>
      <c r="AW73" s="10">
        <v>43</v>
      </c>
      <c r="AX73" s="10">
        <v>1</v>
      </c>
      <c r="AY73" s="10">
        <v>51</v>
      </c>
      <c r="AZ73" s="10">
        <v>40</v>
      </c>
      <c r="BA73" s="10">
        <v>85</v>
      </c>
      <c r="BB73" s="10">
        <v>56</v>
      </c>
      <c r="BC73" s="10">
        <v>32</v>
      </c>
      <c r="BD73" s="10">
        <v>16</v>
      </c>
      <c r="BE73" s="10">
        <v>38</v>
      </c>
      <c r="BF73" s="10">
        <v>28</v>
      </c>
      <c r="BG73" s="10">
        <v>2</v>
      </c>
      <c r="BH73" s="10">
        <v>26</v>
      </c>
      <c r="BK73" s="10" t="s">
        <v>5</v>
      </c>
      <c r="BN73" s="10">
        <f>MAX(BG71:BG85,BE71:BE85,BC71:BC85,BA71:BA86,AY71:AY85,AW71:AW85,AU71:AU85,AS71:AS85,AQ71:AQ86,AO71:AO85,AM71:AM85,AK71:AK85,AI71:AI85,AG71:AG85,AE71:AE85,AC71:AC85,AA71:AA85,Y71:Y85,W71:W85,U71:U85,S71:S85,Q71:Q85,O71:O85,M71:M85,K71:K85,I71:I85,G71:G85,E71:E85,C71:C85)</f>
        <v>132</v>
      </c>
    </row>
    <row r="74" spans="1:66" s="10" customFormat="1" x14ac:dyDescent="0.25">
      <c r="A74" s="32"/>
      <c r="B74" s="3">
        <v>1999</v>
      </c>
      <c r="C74" s="10">
        <v>19</v>
      </c>
      <c r="D74" s="10">
        <v>21</v>
      </c>
      <c r="E74" s="10">
        <v>28</v>
      </c>
      <c r="F74" s="10">
        <v>16</v>
      </c>
      <c r="G74" s="10">
        <v>36</v>
      </c>
      <c r="H74" s="10">
        <v>16</v>
      </c>
      <c r="I74" s="10">
        <v>62</v>
      </c>
      <c r="J74" s="10">
        <v>20</v>
      </c>
      <c r="K74" s="10">
        <v>73</v>
      </c>
      <c r="L74" s="10">
        <v>51</v>
      </c>
      <c r="M74" s="10">
        <v>21</v>
      </c>
      <c r="N74" s="10">
        <v>11</v>
      </c>
      <c r="O74" s="10">
        <v>23</v>
      </c>
      <c r="P74" s="10">
        <v>24</v>
      </c>
      <c r="Q74" s="10">
        <v>22</v>
      </c>
      <c r="R74" s="10">
        <v>16</v>
      </c>
      <c r="S74" s="10">
        <v>36</v>
      </c>
      <c r="T74" s="10">
        <v>25</v>
      </c>
      <c r="U74" s="10">
        <v>48</v>
      </c>
      <c r="V74" s="10">
        <v>31</v>
      </c>
      <c r="W74" s="10">
        <v>36</v>
      </c>
      <c r="X74" s="10">
        <v>11</v>
      </c>
      <c r="Y74" s="10">
        <v>39</v>
      </c>
      <c r="Z74" s="10">
        <v>26</v>
      </c>
      <c r="AA74" s="10">
        <v>47</v>
      </c>
      <c r="AB74" s="10">
        <v>16</v>
      </c>
      <c r="AC74" s="10">
        <v>28</v>
      </c>
      <c r="AD74" s="10">
        <v>27</v>
      </c>
      <c r="AE74" s="10">
        <v>49</v>
      </c>
      <c r="AF74" s="10">
        <v>34</v>
      </c>
      <c r="AG74" s="10">
        <v>7</v>
      </c>
      <c r="AH74" s="10">
        <v>15</v>
      </c>
      <c r="AI74" s="10">
        <v>46</v>
      </c>
      <c r="AJ74" s="10">
        <v>22</v>
      </c>
      <c r="AK74" s="10">
        <v>61</v>
      </c>
      <c r="AL74" s="10">
        <v>27</v>
      </c>
      <c r="AM74" s="10">
        <v>46</v>
      </c>
      <c r="AN74" s="10">
        <v>22</v>
      </c>
      <c r="AO74" s="10">
        <v>61</v>
      </c>
      <c r="AP74" s="10">
        <v>27</v>
      </c>
      <c r="AQ74" s="10">
        <v>39</v>
      </c>
      <c r="AR74" s="10">
        <v>26</v>
      </c>
      <c r="AS74" s="10">
        <v>20</v>
      </c>
      <c r="AT74" s="10">
        <v>18</v>
      </c>
      <c r="AU74" s="10">
        <v>46</v>
      </c>
      <c r="AV74" s="10">
        <v>17</v>
      </c>
      <c r="AW74" s="10">
        <v>33</v>
      </c>
      <c r="AX74" s="10">
        <v>21</v>
      </c>
      <c r="AY74" s="10">
        <v>49</v>
      </c>
      <c r="AZ74" s="10">
        <v>31</v>
      </c>
      <c r="BA74" s="10">
        <v>73</v>
      </c>
      <c r="BB74" s="10">
        <v>51</v>
      </c>
      <c r="BC74" s="10">
        <v>36</v>
      </c>
      <c r="BD74" s="10">
        <v>7</v>
      </c>
      <c r="BE74" s="10">
        <v>42</v>
      </c>
      <c r="BF74" s="10">
        <v>19</v>
      </c>
      <c r="BG74" s="10">
        <v>9</v>
      </c>
      <c r="BH74" s="10">
        <v>30</v>
      </c>
      <c r="BK74" s="10" t="s">
        <v>52</v>
      </c>
      <c r="BN74" s="10">
        <f>AVERAGE(BH71:BH85,BF71:BF85,BD71:BD85,BB71:BB85,AZ71:AZ85,AX71:AX85,AV71:AV85,AT71:AT85,AR71:AR85,AP71:AP85,AN71:AN85,AL71:AL85,AJ71:AJ85,AH71:AH85,AF71:AF85,AD71:AD85,AB71:AB85,Z71:Z85,X71:X85,V71:V85,T71:T85,R71:R85,P71:P85,N71:N85,L71:L85,J71:J85,H71:H85,F71:F85,D71:D85)</f>
        <v>22.77241379310345</v>
      </c>
    </row>
    <row r="75" spans="1:66" s="10" customFormat="1" x14ac:dyDescent="0.25">
      <c r="A75" s="32"/>
      <c r="B75" s="3">
        <v>2000</v>
      </c>
      <c r="C75" s="10">
        <v>-4</v>
      </c>
      <c r="D75" s="10">
        <v>7</v>
      </c>
      <c r="E75" s="10">
        <v>28</v>
      </c>
      <c r="F75" s="10">
        <v>18</v>
      </c>
      <c r="G75" s="10">
        <v>35</v>
      </c>
      <c r="H75" s="10">
        <v>15</v>
      </c>
      <c r="I75" s="10">
        <v>58</v>
      </c>
      <c r="J75" s="10">
        <v>19</v>
      </c>
      <c r="K75" s="10">
        <v>74</v>
      </c>
      <c r="L75" s="10">
        <v>49</v>
      </c>
      <c r="M75" s="10">
        <v>36</v>
      </c>
      <c r="N75" s="10">
        <v>19</v>
      </c>
      <c r="O75" s="10">
        <v>23</v>
      </c>
      <c r="P75" s="10">
        <v>13</v>
      </c>
      <c r="Q75" s="10">
        <v>-4</v>
      </c>
      <c r="R75" s="10">
        <v>7</v>
      </c>
      <c r="S75" s="10">
        <v>82</v>
      </c>
      <c r="T75" s="10">
        <v>34</v>
      </c>
      <c r="U75" s="10">
        <v>49</v>
      </c>
      <c r="V75" s="10">
        <v>22</v>
      </c>
      <c r="W75" s="10">
        <v>57</v>
      </c>
      <c r="X75" s="10">
        <v>23</v>
      </c>
      <c r="Y75" s="10">
        <v>66</v>
      </c>
      <c r="Z75" s="10">
        <v>38</v>
      </c>
      <c r="AA75" s="10">
        <v>65</v>
      </c>
      <c r="AB75" s="10">
        <v>20</v>
      </c>
      <c r="AC75" s="10">
        <v>58</v>
      </c>
      <c r="AD75" s="10">
        <v>23</v>
      </c>
      <c r="AE75" s="10">
        <v>50</v>
      </c>
      <c r="AF75" s="10">
        <v>24</v>
      </c>
      <c r="AG75" s="10">
        <v>22</v>
      </c>
      <c r="AH75" s="10">
        <v>20</v>
      </c>
      <c r="AI75" s="10">
        <v>45</v>
      </c>
      <c r="AJ75" s="10">
        <v>30</v>
      </c>
      <c r="AK75" s="10">
        <v>82</v>
      </c>
      <c r="AL75" s="10">
        <v>34</v>
      </c>
      <c r="AM75" s="10">
        <v>41</v>
      </c>
      <c r="AN75" s="10">
        <v>39</v>
      </c>
      <c r="AO75" s="10">
        <v>82</v>
      </c>
      <c r="AP75" s="10">
        <v>34</v>
      </c>
      <c r="AQ75" s="10">
        <v>66</v>
      </c>
      <c r="AR75" s="10">
        <v>38</v>
      </c>
      <c r="AS75" s="10">
        <v>52</v>
      </c>
      <c r="AT75" s="10">
        <v>21</v>
      </c>
      <c r="AU75" s="10">
        <v>42</v>
      </c>
      <c r="AV75" s="10">
        <v>17</v>
      </c>
      <c r="AW75" s="10">
        <v>48</v>
      </c>
      <c r="AX75" s="10">
        <v>0</v>
      </c>
      <c r="AY75" s="10">
        <v>67</v>
      </c>
      <c r="AZ75" s="10">
        <v>36</v>
      </c>
      <c r="BA75" s="10">
        <v>74</v>
      </c>
      <c r="BB75" s="10">
        <v>49</v>
      </c>
      <c r="BC75" s="10">
        <v>24</v>
      </c>
      <c r="BD75" s="10">
        <v>9</v>
      </c>
      <c r="BE75" s="10">
        <v>42</v>
      </c>
      <c r="BF75" s="10">
        <v>27</v>
      </c>
      <c r="BG75" s="10">
        <v>15</v>
      </c>
      <c r="BH75" s="10">
        <v>13</v>
      </c>
      <c r="BK75" s="10" t="s">
        <v>54</v>
      </c>
      <c r="BL75" s="30"/>
      <c r="BM75" s="30"/>
      <c r="BN75" s="10">
        <f>MEDIAN(BH71:BH85,BF71:BF85,BD71:BD85,BB71:BB85,AZ71:AZ85,AX71:AX85,AV71:AV85,AT71:AT85,AR71:AR85,AP71:AP85,AN71:AN85,AL71:AL85,AJ71:AJ85,AH71:AH85,AF71:AF85,AD71:AD85,AB71:AB85,Z71:Z85,X71:X85,V71:V85,T71:T85,R71:R85,P71:P85,N71:N85,L71:L85,J71:J85,H71:H85,F71:F85,D71:D85)</f>
        <v>21</v>
      </c>
    </row>
    <row r="76" spans="1:66" s="10" customFormat="1" x14ac:dyDescent="0.25">
      <c r="A76" s="32"/>
      <c r="B76" s="3">
        <v>2001</v>
      </c>
      <c r="C76" s="10">
        <v>34</v>
      </c>
      <c r="D76" s="10">
        <v>16</v>
      </c>
      <c r="E76" s="10">
        <v>74</v>
      </c>
      <c r="F76" s="10">
        <v>15</v>
      </c>
      <c r="G76" s="10">
        <v>60</v>
      </c>
      <c r="H76" s="10">
        <v>16</v>
      </c>
      <c r="I76" s="10">
        <v>85</v>
      </c>
      <c r="J76" s="10">
        <v>26</v>
      </c>
      <c r="K76" s="10">
        <v>110</v>
      </c>
      <c r="L76" s="10">
        <v>51</v>
      </c>
      <c r="M76" s="10">
        <v>54</v>
      </c>
      <c r="N76" s="10">
        <v>20</v>
      </c>
      <c r="O76" s="10">
        <v>49</v>
      </c>
      <c r="P76" s="10">
        <v>24</v>
      </c>
      <c r="Q76" s="10">
        <v>34</v>
      </c>
      <c r="R76" s="10">
        <v>16</v>
      </c>
      <c r="S76" s="10">
        <v>100</v>
      </c>
      <c r="T76" s="10">
        <v>39</v>
      </c>
      <c r="U76" s="10">
        <v>92</v>
      </c>
      <c r="V76" s="10">
        <v>30</v>
      </c>
      <c r="W76" s="10">
        <v>84</v>
      </c>
      <c r="X76" s="10">
        <v>24</v>
      </c>
      <c r="Y76" s="10">
        <v>81</v>
      </c>
      <c r="Z76" s="10">
        <v>28</v>
      </c>
      <c r="AA76" s="10">
        <v>87</v>
      </c>
      <c r="AB76" s="10">
        <v>15</v>
      </c>
      <c r="AC76" s="10">
        <v>85</v>
      </c>
      <c r="AD76" s="10">
        <v>30</v>
      </c>
      <c r="AE76" s="10">
        <v>91</v>
      </c>
      <c r="AF76" s="10">
        <v>31</v>
      </c>
      <c r="AG76" s="10">
        <v>41</v>
      </c>
      <c r="AH76" s="10">
        <v>23</v>
      </c>
      <c r="AI76" s="10">
        <v>73</v>
      </c>
      <c r="AJ76" s="10">
        <v>46</v>
      </c>
      <c r="AK76" s="10">
        <v>100</v>
      </c>
      <c r="AL76" s="10">
        <v>39</v>
      </c>
      <c r="AM76" s="10">
        <v>67</v>
      </c>
      <c r="AN76" s="10">
        <v>27</v>
      </c>
      <c r="AO76" s="10">
        <v>100</v>
      </c>
      <c r="AP76" s="10">
        <v>39</v>
      </c>
      <c r="AQ76" s="10">
        <v>81</v>
      </c>
      <c r="AR76" s="10">
        <v>28</v>
      </c>
      <c r="AS76" s="10">
        <v>89</v>
      </c>
      <c r="AT76" s="10">
        <v>25</v>
      </c>
      <c r="AU76" s="10">
        <v>69</v>
      </c>
      <c r="AV76" s="10">
        <v>24</v>
      </c>
      <c r="AW76" s="10">
        <v>80</v>
      </c>
      <c r="AX76" s="10">
        <v>36</v>
      </c>
      <c r="AY76" s="10">
        <v>107</v>
      </c>
      <c r="AZ76" s="10">
        <v>55</v>
      </c>
      <c r="BA76" s="10">
        <v>110</v>
      </c>
      <c r="BB76" s="10">
        <v>51</v>
      </c>
      <c r="BC76" s="10">
        <v>29</v>
      </c>
      <c r="BD76" s="10">
        <v>11</v>
      </c>
      <c r="BE76" s="10">
        <v>64</v>
      </c>
      <c r="BF76" s="10">
        <v>37</v>
      </c>
      <c r="BG76" s="10">
        <v>47</v>
      </c>
      <c r="BH76" s="10">
        <v>21</v>
      </c>
      <c r="BK76" s="10" t="s">
        <v>9</v>
      </c>
      <c r="BN76" s="10">
        <f>MIN(BH71:BH85,BF71:BF85,BD71:BD85,BB71:BB85,AZ71:AZ85,AX71:AX85,AV71:AV85,AT71:AT85,AR71:AR85,AP71:AP85,AN71:AN85,AL71:AL85,AJ71:AJ85,AH71:AH85,AF71:AF85,AD71:AD85,AB71:AB85,Z71:Z85,X71:X85,V71:V85,T71:T85,R71:R85,P71:P85,N71:N85,L71:L85,J71:J85,H71:H85,F71:F85,D71:D85)</f>
        <v>-23</v>
      </c>
    </row>
    <row r="77" spans="1:66" s="10" customFormat="1" x14ac:dyDescent="0.25">
      <c r="A77" s="32"/>
      <c r="B77" s="3">
        <v>2002</v>
      </c>
      <c r="C77" s="10">
        <v>10</v>
      </c>
      <c r="D77" s="10">
        <v>20</v>
      </c>
      <c r="E77" s="10">
        <v>35</v>
      </c>
      <c r="F77" s="10">
        <v>28</v>
      </c>
      <c r="G77" s="10">
        <v>51</v>
      </c>
      <c r="H77" s="10">
        <v>23</v>
      </c>
      <c r="I77" s="10">
        <v>73</v>
      </c>
      <c r="J77" s="10">
        <v>21</v>
      </c>
      <c r="K77" s="10">
        <v>98</v>
      </c>
      <c r="L77" s="10">
        <v>58</v>
      </c>
      <c r="M77" s="10">
        <v>52</v>
      </c>
      <c r="N77" s="10">
        <v>24</v>
      </c>
      <c r="O77" s="10">
        <v>44</v>
      </c>
      <c r="P77" s="10">
        <v>25</v>
      </c>
      <c r="Q77" s="10">
        <v>10</v>
      </c>
      <c r="R77" s="10">
        <v>20</v>
      </c>
      <c r="S77" s="10">
        <v>98</v>
      </c>
      <c r="T77" s="10">
        <v>39</v>
      </c>
      <c r="U77" s="10">
        <v>54</v>
      </c>
      <c r="V77" s="10">
        <v>20</v>
      </c>
      <c r="W77" s="10">
        <v>47</v>
      </c>
      <c r="X77" s="10">
        <v>32</v>
      </c>
      <c r="Y77" s="10">
        <v>63</v>
      </c>
      <c r="Z77" s="10">
        <v>36</v>
      </c>
      <c r="AA77" s="10">
        <v>16</v>
      </c>
      <c r="AB77" s="10">
        <v>14</v>
      </c>
      <c r="AC77" s="10">
        <v>75</v>
      </c>
      <c r="AD77" s="10">
        <v>31</v>
      </c>
      <c r="AE77" s="10">
        <v>55</v>
      </c>
      <c r="AF77" s="10">
        <v>24</v>
      </c>
      <c r="AG77" s="10">
        <v>40</v>
      </c>
      <c r="AH77" s="10">
        <v>25</v>
      </c>
      <c r="AI77" s="10">
        <v>62</v>
      </c>
      <c r="AJ77" s="10">
        <v>40</v>
      </c>
      <c r="AK77" s="10">
        <v>98</v>
      </c>
      <c r="AL77" s="10">
        <v>39</v>
      </c>
      <c r="AM77" s="10">
        <v>62</v>
      </c>
      <c r="AN77" s="10">
        <v>40</v>
      </c>
      <c r="AO77" s="10">
        <v>98</v>
      </c>
      <c r="AP77" s="10">
        <v>39</v>
      </c>
      <c r="AQ77" s="10">
        <v>63</v>
      </c>
      <c r="AR77" s="10">
        <v>36</v>
      </c>
      <c r="AS77" s="10">
        <v>74</v>
      </c>
      <c r="AT77" s="10">
        <v>26</v>
      </c>
      <c r="AU77" s="10">
        <v>59</v>
      </c>
      <c r="AV77" s="10">
        <v>28</v>
      </c>
      <c r="AW77" s="10">
        <v>61</v>
      </c>
      <c r="AX77" s="10">
        <v>29</v>
      </c>
      <c r="AY77" s="10">
        <v>95</v>
      </c>
      <c r="AZ77" s="10">
        <v>50</v>
      </c>
      <c r="BA77" s="10">
        <v>98</v>
      </c>
      <c r="BB77" s="10">
        <v>58</v>
      </c>
      <c r="BC77" s="10">
        <v>47</v>
      </c>
      <c r="BD77" s="10">
        <v>23</v>
      </c>
      <c r="BE77" s="10">
        <v>62</v>
      </c>
      <c r="BF77" s="10">
        <v>38</v>
      </c>
      <c r="BG77" s="10">
        <v>32</v>
      </c>
      <c r="BH77" s="10">
        <v>26</v>
      </c>
      <c r="BK77" s="10" t="s">
        <v>5</v>
      </c>
      <c r="BN77" s="10">
        <f>MAX(BH71:BH85,BF71:BF85,BD71:BD85,BB71:BB85,AZ71:AZ85,AX71:AX85,AV71:AV85,AT71:AT85,AR71:AR85,AP71:AP85,AN71:AN85,AL71:AL85,AJ71:AJ85,AH71:AH85,AF71:AF85,AD71:AD85,AB71:AB85,Z71:Z85,X71:X85,V71:V85,T71:T85,R71:R85,P71:P85,N71:N85,L71:L85,J71:J85,H71:H85,F71:F85,D71:D85)</f>
        <v>76</v>
      </c>
    </row>
    <row r="78" spans="1:66" s="10" customFormat="1" x14ac:dyDescent="0.25">
      <c r="A78" s="32"/>
      <c r="B78" s="3">
        <v>2003</v>
      </c>
      <c r="C78" s="10">
        <v>19</v>
      </c>
      <c r="D78" s="10">
        <v>23</v>
      </c>
      <c r="E78" s="10">
        <v>15</v>
      </c>
      <c r="F78" s="10">
        <v>12</v>
      </c>
      <c r="G78" s="10">
        <v>3</v>
      </c>
      <c r="H78" s="10">
        <v>6</v>
      </c>
      <c r="I78" s="10">
        <v>46</v>
      </c>
      <c r="J78" s="10">
        <v>11</v>
      </c>
      <c r="K78" s="10">
        <v>51</v>
      </c>
      <c r="L78" s="10">
        <v>31</v>
      </c>
      <c r="M78" s="10">
        <v>5</v>
      </c>
      <c r="N78" s="10">
        <v>4</v>
      </c>
      <c r="O78" s="10">
        <v>27</v>
      </c>
      <c r="P78" s="10">
        <v>16</v>
      </c>
      <c r="Q78" s="10">
        <v>19</v>
      </c>
      <c r="R78" s="10">
        <v>23</v>
      </c>
      <c r="S78" s="10">
        <v>61</v>
      </c>
      <c r="T78" s="10">
        <v>22</v>
      </c>
      <c r="U78" s="10">
        <v>11</v>
      </c>
      <c r="V78" s="10">
        <v>4</v>
      </c>
      <c r="W78" s="10">
        <v>1</v>
      </c>
      <c r="X78" s="10">
        <v>18</v>
      </c>
      <c r="Y78" s="10">
        <v>24</v>
      </c>
      <c r="Z78" s="10">
        <v>8</v>
      </c>
      <c r="AA78" s="10">
        <v>20</v>
      </c>
      <c r="AB78" s="10">
        <v>-1</v>
      </c>
      <c r="AC78" s="10">
        <v>35</v>
      </c>
      <c r="AD78" s="10">
        <v>18</v>
      </c>
      <c r="AE78" s="10">
        <v>16</v>
      </c>
      <c r="AF78" s="10">
        <v>6</v>
      </c>
      <c r="AG78" s="10">
        <v>-4</v>
      </c>
      <c r="AH78" s="10">
        <v>8</v>
      </c>
      <c r="AI78" s="10">
        <v>35</v>
      </c>
      <c r="AJ78" s="10">
        <v>21</v>
      </c>
      <c r="AK78" s="10">
        <v>61</v>
      </c>
      <c r="AL78" s="10">
        <v>22</v>
      </c>
      <c r="AM78" s="10">
        <v>35</v>
      </c>
      <c r="AN78" s="10">
        <v>21</v>
      </c>
      <c r="AO78" s="10">
        <v>61</v>
      </c>
      <c r="AP78" s="10">
        <v>22</v>
      </c>
      <c r="AQ78" s="10">
        <v>24</v>
      </c>
      <c r="AR78" s="10">
        <v>8</v>
      </c>
      <c r="AS78" s="10">
        <v>22</v>
      </c>
      <c r="AT78" s="10">
        <v>7</v>
      </c>
      <c r="AU78" s="10">
        <v>33</v>
      </c>
      <c r="AV78" s="10">
        <v>14</v>
      </c>
      <c r="AW78" s="10">
        <v>19</v>
      </c>
      <c r="AX78" s="10">
        <v>16</v>
      </c>
      <c r="AY78" s="10">
        <v>30</v>
      </c>
      <c r="AZ78" s="10">
        <v>17</v>
      </c>
      <c r="BA78" s="10">
        <v>51</v>
      </c>
      <c r="BB78" s="10">
        <v>31</v>
      </c>
      <c r="BC78" s="10">
        <v>15</v>
      </c>
      <c r="BD78" s="10">
        <v>5</v>
      </c>
      <c r="BE78" s="10">
        <v>32</v>
      </c>
      <c r="BF78" s="10">
        <v>16</v>
      </c>
      <c r="BG78" s="10">
        <v>16</v>
      </c>
      <c r="BH78" s="10">
        <v>15</v>
      </c>
    </row>
    <row r="79" spans="1:66" s="10" customFormat="1" x14ac:dyDescent="0.25">
      <c r="A79" s="32"/>
      <c r="B79" s="3">
        <v>2004</v>
      </c>
      <c r="C79" s="10">
        <v>42</v>
      </c>
      <c r="D79" s="10">
        <v>12</v>
      </c>
      <c r="E79" s="10">
        <v>11</v>
      </c>
      <c r="F79" s="10">
        <v>13</v>
      </c>
      <c r="G79" s="10">
        <v>21</v>
      </c>
      <c r="H79" s="10">
        <v>17</v>
      </c>
      <c r="I79" s="10">
        <v>53</v>
      </c>
      <c r="J79" s="10">
        <v>14</v>
      </c>
      <c r="K79" s="10">
        <v>55</v>
      </c>
      <c r="L79" s="10">
        <v>27</v>
      </c>
      <c r="M79" s="10">
        <v>24</v>
      </c>
      <c r="N79" s="10">
        <v>13</v>
      </c>
      <c r="O79" s="10">
        <v>6</v>
      </c>
      <c r="P79" s="10">
        <v>13</v>
      </c>
      <c r="Q79" s="10">
        <v>42</v>
      </c>
      <c r="R79" s="10">
        <v>12</v>
      </c>
      <c r="S79" s="10">
        <v>54</v>
      </c>
      <c r="T79" s="10">
        <v>37</v>
      </c>
      <c r="U79" s="10">
        <v>33</v>
      </c>
      <c r="V79" s="10">
        <v>23</v>
      </c>
      <c r="W79" s="10">
        <v>7</v>
      </c>
      <c r="X79" s="10">
        <v>32</v>
      </c>
      <c r="Y79" s="10">
        <v>35</v>
      </c>
      <c r="Z79" s="10">
        <v>26</v>
      </c>
      <c r="AA79" s="10">
        <v>37</v>
      </c>
      <c r="AB79" s="10">
        <v>25</v>
      </c>
      <c r="AC79" s="10">
        <v>32</v>
      </c>
      <c r="AD79" s="10">
        <v>25</v>
      </c>
      <c r="AE79" s="10">
        <v>36</v>
      </c>
      <c r="AF79" s="10">
        <v>26</v>
      </c>
      <c r="AG79" s="10">
        <v>15</v>
      </c>
      <c r="AH79" s="10">
        <v>15</v>
      </c>
      <c r="AI79" s="10">
        <v>26</v>
      </c>
      <c r="AJ79" s="10">
        <v>31</v>
      </c>
      <c r="AK79" s="10">
        <v>54</v>
      </c>
      <c r="AL79" s="10">
        <v>37</v>
      </c>
      <c r="AM79" s="10">
        <v>32</v>
      </c>
      <c r="AN79" s="10">
        <v>30</v>
      </c>
      <c r="AO79" s="10">
        <v>54</v>
      </c>
      <c r="AP79" s="10">
        <v>37</v>
      </c>
      <c r="AQ79" s="10">
        <v>35</v>
      </c>
      <c r="AR79" s="10">
        <v>26</v>
      </c>
      <c r="AS79" s="10">
        <v>33</v>
      </c>
      <c r="AT79" s="10">
        <v>15</v>
      </c>
      <c r="AU79" s="10">
        <v>25</v>
      </c>
      <c r="AV79" s="10">
        <v>4</v>
      </c>
      <c r="AW79" s="10">
        <v>25</v>
      </c>
      <c r="AX79" s="10">
        <v>26</v>
      </c>
      <c r="AY79" s="10">
        <v>32</v>
      </c>
      <c r="AZ79" s="10">
        <v>21</v>
      </c>
      <c r="BA79" s="10">
        <v>55</v>
      </c>
      <c r="BB79" s="10">
        <v>27</v>
      </c>
      <c r="BC79" s="10">
        <v>16</v>
      </c>
      <c r="BD79" s="10">
        <v>-1</v>
      </c>
      <c r="BE79" s="10">
        <v>17</v>
      </c>
      <c r="BF79" s="10">
        <v>19</v>
      </c>
      <c r="BG79" s="10">
        <v>10</v>
      </c>
      <c r="BH79" s="10">
        <v>16</v>
      </c>
    </row>
    <row r="80" spans="1:66" s="10" customFormat="1" x14ac:dyDescent="0.25">
      <c r="A80" s="32"/>
      <c r="B80" s="3">
        <v>2005</v>
      </c>
      <c r="C80" s="10">
        <v>17</v>
      </c>
      <c r="D80" s="10">
        <v>19</v>
      </c>
      <c r="E80" s="10">
        <v>24</v>
      </c>
      <c r="F80" s="10">
        <v>18</v>
      </c>
      <c r="G80" s="10">
        <v>26</v>
      </c>
      <c r="H80" s="10">
        <v>14</v>
      </c>
      <c r="I80" s="10">
        <v>56</v>
      </c>
      <c r="J80" s="10">
        <v>17</v>
      </c>
      <c r="K80" s="10">
        <v>27</v>
      </c>
      <c r="L80" s="10">
        <v>23</v>
      </c>
      <c r="M80" s="10">
        <v>29</v>
      </c>
      <c r="N80" s="10">
        <v>12</v>
      </c>
      <c r="O80" s="10">
        <v>17</v>
      </c>
      <c r="P80" s="10">
        <v>12</v>
      </c>
      <c r="Q80" s="10">
        <v>17</v>
      </c>
      <c r="R80" s="10">
        <v>19</v>
      </c>
      <c r="S80" s="10">
        <v>39</v>
      </c>
      <c r="T80" s="10">
        <v>36</v>
      </c>
      <c r="U80" s="10">
        <v>34</v>
      </c>
      <c r="V80" s="10">
        <v>17</v>
      </c>
      <c r="W80" s="10">
        <v>18</v>
      </c>
      <c r="X80" s="10">
        <v>19</v>
      </c>
      <c r="Y80" s="10">
        <v>42</v>
      </c>
      <c r="Z80" s="10">
        <v>23</v>
      </c>
      <c r="AA80" s="10">
        <v>40</v>
      </c>
      <c r="AB80" s="10">
        <v>16</v>
      </c>
      <c r="AC80" s="10">
        <v>26</v>
      </c>
      <c r="AD80" s="10">
        <v>25</v>
      </c>
      <c r="AE80" s="10">
        <v>36</v>
      </c>
      <c r="AF80" s="10">
        <v>22</v>
      </c>
      <c r="AG80" s="10">
        <v>21</v>
      </c>
      <c r="AH80" s="10">
        <v>18</v>
      </c>
      <c r="AI80" s="10">
        <v>19</v>
      </c>
      <c r="AJ80" s="10">
        <v>29</v>
      </c>
      <c r="AK80" s="10">
        <v>39</v>
      </c>
      <c r="AL80" s="10">
        <v>36</v>
      </c>
      <c r="AM80" s="10">
        <v>32</v>
      </c>
      <c r="AN80" s="10">
        <v>36</v>
      </c>
      <c r="AO80" s="10">
        <v>39</v>
      </c>
      <c r="AP80" s="10">
        <v>36</v>
      </c>
      <c r="AQ80" s="10">
        <v>42</v>
      </c>
      <c r="AR80" s="10">
        <v>23</v>
      </c>
      <c r="AS80" s="10">
        <v>34</v>
      </c>
      <c r="AT80" s="10">
        <v>17</v>
      </c>
      <c r="AU80" s="10">
        <v>32</v>
      </c>
      <c r="AV80" s="10">
        <v>-16</v>
      </c>
      <c r="AW80" s="10">
        <v>32</v>
      </c>
      <c r="AX80" s="10">
        <v>28</v>
      </c>
      <c r="AY80" s="10">
        <v>56</v>
      </c>
      <c r="AZ80" s="10">
        <v>34</v>
      </c>
      <c r="BA80" s="10">
        <v>27</v>
      </c>
      <c r="BB80" s="10">
        <v>23</v>
      </c>
      <c r="BC80" s="10">
        <v>18</v>
      </c>
      <c r="BD80" s="10">
        <v>-23</v>
      </c>
      <c r="BE80" s="10">
        <v>17</v>
      </c>
      <c r="BF80" s="10">
        <v>24</v>
      </c>
      <c r="BG80" s="10">
        <v>13</v>
      </c>
      <c r="BH80" s="10">
        <v>13</v>
      </c>
    </row>
    <row r="81" spans="1:66" s="10" customFormat="1" x14ac:dyDescent="0.25">
      <c r="A81" s="32"/>
      <c r="B81" s="3">
        <v>2006</v>
      </c>
      <c r="C81" s="10">
        <v>6</v>
      </c>
      <c r="D81" s="10">
        <v>-16</v>
      </c>
      <c r="E81" s="10">
        <v>20</v>
      </c>
      <c r="F81" s="10">
        <v>8</v>
      </c>
      <c r="G81" s="10">
        <v>5</v>
      </c>
      <c r="H81" s="10">
        <v>14</v>
      </c>
      <c r="I81" s="10">
        <v>43</v>
      </c>
      <c r="J81" s="10">
        <v>10</v>
      </c>
      <c r="K81" s="10">
        <v>29</v>
      </c>
      <c r="L81" s="10">
        <v>3</v>
      </c>
      <c r="M81" s="10">
        <v>4</v>
      </c>
      <c r="N81" s="10">
        <v>-2</v>
      </c>
      <c r="O81" s="10">
        <v>7</v>
      </c>
      <c r="P81" s="10">
        <v>10</v>
      </c>
      <c r="Q81" s="10">
        <v>6</v>
      </c>
      <c r="R81" s="10">
        <v>-16</v>
      </c>
      <c r="S81" s="10">
        <v>30</v>
      </c>
      <c r="T81" s="10">
        <v>19</v>
      </c>
      <c r="U81" s="10">
        <v>16</v>
      </c>
      <c r="V81" s="10">
        <v>8</v>
      </c>
      <c r="W81" s="10">
        <v>3</v>
      </c>
      <c r="X81" s="10">
        <v>4</v>
      </c>
      <c r="Y81" s="10">
        <v>25</v>
      </c>
      <c r="Z81" s="10">
        <v>10</v>
      </c>
      <c r="AA81" s="10">
        <v>15</v>
      </c>
      <c r="AB81" s="10">
        <v>3</v>
      </c>
      <c r="AC81" s="10">
        <v>24</v>
      </c>
      <c r="AD81" s="10">
        <v>22</v>
      </c>
      <c r="AE81" s="10">
        <v>17</v>
      </c>
      <c r="AF81" s="10">
        <v>11</v>
      </c>
      <c r="AG81" s="10">
        <v>-3</v>
      </c>
      <c r="AH81" s="10">
        <v>4</v>
      </c>
      <c r="AI81" s="10">
        <v>17</v>
      </c>
      <c r="AJ81" s="10">
        <v>21</v>
      </c>
      <c r="AK81" s="10">
        <v>38</v>
      </c>
      <c r="AL81" s="10">
        <v>21</v>
      </c>
      <c r="AM81" s="10">
        <v>31</v>
      </c>
      <c r="AN81" s="10">
        <v>21</v>
      </c>
      <c r="AO81" s="10">
        <v>38</v>
      </c>
      <c r="AP81" s="10">
        <v>21</v>
      </c>
      <c r="AQ81" s="10">
        <v>25</v>
      </c>
      <c r="AR81" s="10">
        <v>10</v>
      </c>
      <c r="AS81" s="10">
        <v>13</v>
      </c>
      <c r="AT81" s="10">
        <v>5</v>
      </c>
      <c r="AU81" s="10">
        <v>14</v>
      </c>
      <c r="AV81" s="10">
        <v>0</v>
      </c>
      <c r="AW81" s="10">
        <v>22</v>
      </c>
      <c r="AX81" s="10">
        <v>17</v>
      </c>
      <c r="AY81" s="10">
        <v>30</v>
      </c>
      <c r="AZ81" s="10">
        <v>15</v>
      </c>
      <c r="BA81" s="10">
        <v>29</v>
      </c>
      <c r="BB81" s="10">
        <v>3</v>
      </c>
      <c r="BC81" s="10">
        <v>16</v>
      </c>
      <c r="BD81" s="10">
        <v>3</v>
      </c>
      <c r="BE81" s="10">
        <v>12</v>
      </c>
      <c r="BF81" s="10">
        <v>17</v>
      </c>
      <c r="BG81" s="10">
        <v>13</v>
      </c>
      <c r="BH81" s="10">
        <v>14</v>
      </c>
    </row>
    <row r="82" spans="1:66" s="10" customFormat="1" x14ac:dyDescent="0.25">
      <c r="A82" s="32"/>
      <c r="B82" s="3">
        <v>2007</v>
      </c>
      <c r="C82" s="10">
        <v>92</v>
      </c>
      <c r="D82" s="10">
        <v>48</v>
      </c>
      <c r="E82" s="10">
        <v>96</v>
      </c>
      <c r="F82" s="10">
        <v>46</v>
      </c>
      <c r="G82" s="10">
        <v>86</v>
      </c>
      <c r="H82" s="10">
        <v>55</v>
      </c>
      <c r="I82" s="10">
        <v>95</v>
      </c>
      <c r="J82" s="10">
        <v>38</v>
      </c>
      <c r="K82" s="10">
        <v>115</v>
      </c>
      <c r="L82" s="10">
        <v>73</v>
      </c>
      <c r="M82" s="10">
        <v>107</v>
      </c>
      <c r="N82" s="10">
        <v>53</v>
      </c>
      <c r="O82" s="10">
        <v>83</v>
      </c>
      <c r="P82" s="10">
        <v>41</v>
      </c>
      <c r="Q82" s="10">
        <v>92</v>
      </c>
      <c r="R82" s="10">
        <v>48</v>
      </c>
      <c r="S82" s="10">
        <v>124</v>
      </c>
      <c r="T82" s="10">
        <v>74</v>
      </c>
      <c r="U82" s="10">
        <v>112</v>
      </c>
      <c r="V82" s="10">
        <v>60</v>
      </c>
      <c r="W82" s="10">
        <v>106</v>
      </c>
      <c r="X82" s="10">
        <v>52</v>
      </c>
      <c r="Y82" s="10">
        <v>118</v>
      </c>
      <c r="Z82" s="10">
        <v>62</v>
      </c>
      <c r="AA82" s="10">
        <v>119</v>
      </c>
      <c r="AB82" s="10">
        <v>62</v>
      </c>
      <c r="AC82" s="10">
        <v>94</v>
      </c>
      <c r="AD82" s="10">
        <v>57</v>
      </c>
      <c r="AE82" s="10">
        <v>112</v>
      </c>
      <c r="AF82" s="10">
        <v>62</v>
      </c>
      <c r="AG82" s="10">
        <v>100</v>
      </c>
      <c r="AH82" s="10">
        <v>60</v>
      </c>
      <c r="AI82" s="10">
        <v>92</v>
      </c>
      <c r="AJ82" s="10">
        <v>57</v>
      </c>
      <c r="AK82" s="10">
        <v>132</v>
      </c>
      <c r="AL82" s="10">
        <v>76</v>
      </c>
      <c r="AM82" s="10">
        <v>92</v>
      </c>
      <c r="AN82" s="10">
        <v>57</v>
      </c>
      <c r="AO82" s="10">
        <v>132</v>
      </c>
      <c r="AP82" s="10">
        <v>76</v>
      </c>
      <c r="AQ82" s="10">
        <v>118</v>
      </c>
      <c r="AR82" s="10">
        <v>62</v>
      </c>
      <c r="AS82" s="10">
        <v>87</v>
      </c>
      <c r="AT82" s="10">
        <v>40</v>
      </c>
      <c r="AU82" s="10">
        <v>91</v>
      </c>
      <c r="AV82" s="10">
        <v>37</v>
      </c>
      <c r="AW82" s="10">
        <v>81</v>
      </c>
      <c r="AX82" s="10">
        <v>52</v>
      </c>
      <c r="AY82" s="10">
        <v>108</v>
      </c>
      <c r="AZ82" s="10">
        <v>55</v>
      </c>
      <c r="BA82" s="10">
        <v>115</v>
      </c>
      <c r="BB82" s="10">
        <v>73</v>
      </c>
      <c r="BC82" s="10">
        <v>74</v>
      </c>
      <c r="BD82" s="10">
        <v>28</v>
      </c>
      <c r="BE82" s="10">
        <v>87</v>
      </c>
      <c r="BF82" s="10">
        <v>53</v>
      </c>
      <c r="BG82" s="10">
        <v>80</v>
      </c>
      <c r="BH82" s="10">
        <v>43</v>
      </c>
    </row>
    <row r="83" spans="1:66" s="10" customFormat="1" x14ac:dyDescent="0.25">
      <c r="A83" s="32"/>
      <c r="B83" s="3">
        <v>2008</v>
      </c>
      <c r="C83" s="10">
        <v>48</v>
      </c>
      <c r="D83" s="10">
        <v>16</v>
      </c>
      <c r="E83" s="10">
        <v>39</v>
      </c>
      <c r="F83" s="10">
        <v>14</v>
      </c>
      <c r="G83" s="10">
        <v>54</v>
      </c>
      <c r="H83" s="10">
        <v>25</v>
      </c>
      <c r="I83" s="10">
        <v>42</v>
      </c>
      <c r="J83" s="10">
        <v>-2</v>
      </c>
      <c r="K83" s="10">
        <v>48</v>
      </c>
      <c r="L83" s="10">
        <v>59</v>
      </c>
      <c r="M83" s="10">
        <v>48</v>
      </c>
      <c r="N83" s="10">
        <v>19</v>
      </c>
      <c r="O83" s="10">
        <v>38</v>
      </c>
      <c r="P83" s="10">
        <v>15</v>
      </c>
      <c r="Q83" s="10">
        <v>48</v>
      </c>
      <c r="R83" s="10">
        <v>16</v>
      </c>
      <c r="S83" s="10">
        <v>72</v>
      </c>
      <c r="T83" s="10">
        <v>35</v>
      </c>
      <c r="U83" s="10">
        <v>59</v>
      </c>
      <c r="V83" s="10">
        <v>21</v>
      </c>
      <c r="W83" s="10">
        <v>49</v>
      </c>
      <c r="X83" s="10">
        <v>14</v>
      </c>
      <c r="Y83" s="10">
        <v>73</v>
      </c>
      <c r="Z83" s="10">
        <v>25</v>
      </c>
      <c r="AA83" s="10">
        <v>66</v>
      </c>
      <c r="AB83" s="10">
        <v>23</v>
      </c>
      <c r="AC83" s="10">
        <v>65</v>
      </c>
      <c r="AD83" s="10">
        <v>30</v>
      </c>
      <c r="AE83" s="10">
        <v>59</v>
      </c>
      <c r="AF83" s="10">
        <v>23</v>
      </c>
      <c r="AG83" s="10">
        <v>40</v>
      </c>
      <c r="AH83" s="10">
        <v>25</v>
      </c>
      <c r="AI83" s="10">
        <v>68</v>
      </c>
      <c r="AJ83" s="10">
        <v>25</v>
      </c>
      <c r="AK83" s="10">
        <v>80</v>
      </c>
      <c r="AL83" s="10">
        <v>37</v>
      </c>
      <c r="AM83" s="10">
        <v>68</v>
      </c>
      <c r="AN83" s="10">
        <v>25</v>
      </c>
      <c r="AO83" s="10">
        <v>80</v>
      </c>
      <c r="AP83" s="10">
        <v>37</v>
      </c>
      <c r="AQ83" s="10">
        <v>73</v>
      </c>
      <c r="AR83" s="10">
        <v>25</v>
      </c>
      <c r="AS83" s="10">
        <v>55</v>
      </c>
      <c r="AT83" s="10">
        <v>21</v>
      </c>
      <c r="AU83" s="10">
        <v>53</v>
      </c>
      <c r="AV83" s="10">
        <v>21</v>
      </c>
      <c r="AW83" s="10">
        <v>66</v>
      </c>
      <c r="AX83" s="10">
        <v>24</v>
      </c>
      <c r="AY83" s="10">
        <v>69</v>
      </c>
      <c r="AZ83" s="10">
        <v>10</v>
      </c>
      <c r="BA83" s="10">
        <v>48</v>
      </c>
      <c r="BB83" s="10">
        <v>59</v>
      </c>
      <c r="BC83" s="10">
        <v>29</v>
      </c>
      <c r="BD83" s="10">
        <v>11</v>
      </c>
      <c r="BE83" s="10">
        <v>65</v>
      </c>
      <c r="BF83" s="10">
        <v>22</v>
      </c>
      <c r="BG83" s="10">
        <v>49</v>
      </c>
      <c r="BH83" s="10">
        <v>20</v>
      </c>
    </row>
    <row r="84" spans="1:66" s="10" customFormat="1" x14ac:dyDescent="0.25">
      <c r="A84" s="32"/>
      <c r="B84" s="3">
        <v>2009</v>
      </c>
      <c r="C84" s="10">
        <v>7</v>
      </c>
      <c r="D84" s="10">
        <v>7</v>
      </c>
      <c r="E84" s="10">
        <v>5</v>
      </c>
      <c r="F84" s="10">
        <v>1</v>
      </c>
      <c r="G84" s="10">
        <v>13</v>
      </c>
      <c r="H84" s="10">
        <v>11</v>
      </c>
      <c r="I84" s="10">
        <v>21</v>
      </c>
      <c r="J84" s="10">
        <v>-7</v>
      </c>
      <c r="K84" s="10">
        <v>7</v>
      </c>
      <c r="L84" s="10">
        <v>38</v>
      </c>
      <c r="M84" s="10">
        <v>20</v>
      </c>
      <c r="N84" s="10">
        <v>14</v>
      </c>
      <c r="O84" s="10">
        <v>-1</v>
      </c>
      <c r="P84" s="10">
        <v>8</v>
      </c>
      <c r="Q84" s="10">
        <v>7</v>
      </c>
      <c r="R84" s="10">
        <v>7</v>
      </c>
      <c r="S84" s="10">
        <v>42</v>
      </c>
      <c r="T84" s="10">
        <v>32</v>
      </c>
      <c r="U84" s="10">
        <v>20</v>
      </c>
      <c r="V84" s="10">
        <v>11</v>
      </c>
      <c r="W84" s="10">
        <v>19</v>
      </c>
      <c r="X84" s="10">
        <v>14</v>
      </c>
      <c r="Y84" s="10">
        <v>35</v>
      </c>
      <c r="Z84" s="10">
        <v>19</v>
      </c>
      <c r="AA84" s="10">
        <v>36</v>
      </c>
      <c r="AB84" s="10">
        <v>22</v>
      </c>
      <c r="AC84" s="10">
        <v>24</v>
      </c>
      <c r="AD84" s="10">
        <v>20</v>
      </c>
      <c r="AE84" s="10">
        <v>20</v>
      </c>
      <c r="AF84" s="10">
        <v>12</v>
      </c>
      <c r="AG84" s="10">
        <v>14</v>
      </c>
      <c r="AH84" s="10">
        <v>21</v>
      </c>
      <c r="AI84" s="10">
        <v>20</v>
      </c>
      <c r="AJ84" s="10">
        <v>19</v>
      </c>
      <c r="AK84" s="10">
        <v>50</v>
      </c>
      <c r="AL84" s="10">
        <v>34</v>
      </c>
      <c r="AM84" s="10">
        <v>20</v>
      </c>
      <c r="AN84" s="10">
        <v>19</v>
      </c>
      <c r="AO84" s="10">
        <v>50</v>
      </c>
      <c r="AP84" s="10">
        <v>34</v>
      </c>
      <c r="AQ84" s="10">
        <v>35</v>
      </c>
      <c r="AR84" s="10">
        <v>19</v>
      </c>
      <c r="AS84" s="10">
        <v>18</v>
      </c>
      <c r="AT84" s="10">
        <v>5</v>
      </c>
      <c r="AU84" s="10">
        <v>20</v>
      </c>
      <c r="AV84" s="10">
        <v>8</v>
      </c>
      <c r="AW84" s="10">
        <v>25</v>
      </c>
      <c r="AX84" s="10">
        <v>16</v>
      </c>
      <c r="AY84" s="10">
        <v>27</v>
      </c>
      <c r="AZ84" s="10">
        <v>19</v>
      </c>
      <c r="BA84" s="10">
        <v>7</v>
      </c>
      <c r="BB84" s="10">
        <v>38</v>
      </c>
      <c r="BC84" s="10">
        <v>17</v>
      </c>
      <c r="BD84" s="10">
        <v>4</v>
      </c>
      <c r="BE84" s="10">
        <v>14</v>
      </c>
      <c r="BF84" s="10">
        <v>15</v>
      </c>
      <c r="BG84" s="10">
        <v>9</v>
      </c>
      <c r="BH84" s="10">
        <v>9</v>
      </c>
    </row>
    <row r="85" spans="1:66" s="10" customFormat="1" x14ac:dyDescent="0.25">
      <c r="A85" s="3"/>
      <c r="B85" s="3">
        <v>2010</v>
      </c>
      <c r="C85" s="10">
        <v>18</v>
      </c>
      <c r="D85" s="10">
        <v>23</v>
      </c>
      <c r="E85" s="10">
        <v>20</v>
      </c>
      <c r="F85" s="10">
        <v>3</v>
      </c>
      <c r="G85" s="10">
        <v>20</v>
      </c>
      <c r="H85" s="10">
        <v>20</v>
      </c>
      <c r="I85" s="10">
        <v>38</v>
      </c>
      <c r="J85" s="10">
        <v>3</v>
      </c>
      <c r="K85" s="10">
        <v>52</v>
      </c>
      <c r="L85" s="10">
        <v>19</v>
      </c>
      <c r="M85" s="10">
        <v>18</v>
      </c>
      <c r="N85" s="10">
        <v>2</v>
      </c>
      <c r="O85" s="10">
        <v>15</v>
      </c>
      <c r="P85" s="10">
        <v>12</v>
      </c>
      <c r="Q85" s="10">
        <v>18</v>
      </c>
      <c r="R85" s="10">
        <v>23</v>
      </c>
      <c r="S85" s="10">
        <v>40</v>
      </c>
      <c r="T85" s="10">
        <v>21</v>
      </c>
      <c r="U85" s="10">
        <v>35</v>
      </c>
      <c r="V85" s="10">
        <v>0</v>
      </c>
      <c r="W85" s="10">
        <v>25</v>
      </c>
      <c r="X85" s="10">
        <v>4</v>
      </c>
      <c r="Y85" s="10">
        <v>27</v>
      </c>
      <c r="Z85" s="10">
        <v>21</v>
      </c>
      <c r="AA85" s="10">
        <v>28</v>
      </c>
      <c r="AB85" s="10">
        <v>3</v>
      </c>
      <c r="AC85" s="10">
        <v>7</v>
      </c>
      <c r="AD85" s="10">
        <v>20</v>
      </c>
      <c r="AE85" s="10">
        <v>35</v>
      </c>
      <c r="AF85" s="10">
        <v>3</v>
      </c>
      <c r="AG85" s="10">
        <v>12</v>
      </c>
      <c r="AH85" s="10">
        <v>9</v>
      </c>
      <c r="AI85" s="10">
        <v>23</v>
      </c>
      <c r="AJ85" s="10">
        <v>14</v>
      </c>
      <c r="AK85" s="10">
        <v>48</v>
      </c>
      <c r="AL85" s="10">
        <v>23</v>
      </c>
      <c r="AM85" s="10">
        <v>27</v>
      </c>
      <c r="AN85" s="10">
        <v>14</v>
      </c>
      <c r="AO85" s="10">
        <v>48</v>
      </c>
      <c r="AP85" s="10">
        <v>23</v>
      </c>
      <c r="AQ85" s="10">
        <v>27</v>
      </c>
      <c r="AR85" s="10">
        <v>21</v>
      </c>
      <c r="AS85" s="10">
        <v>37</v>
      </c>
      <c r="AT85" s="10">
        <v>16</v>
      </c>
      <c r="AU85" s="10">
        <v>25</v>
      </c>
      <c r="AV85" s="10">
        <v>4</v>
      </c>
      <c r="AW85" s="10">
        <v>15</v>
      </c>
      <c r="AX85" s="10">
        <v>16</v>
      </c>
      <c r="AY85" s="10">
        <v>28</v>
      </c>
      <c r="AZ85" s="10">
        <v>10</v>
      </c>
      <c r="BA85" s="10">
        <v>52</v>
      </c>
      <c r="BB85" s="10">
        <v>19</v>
      </c>
      <c r="BC85" s="10">
        <v>17</v>
      </c>
      <c r="BD85" s="10">
        <v>-5</v>
      </c>
      <c r="BE85" s="10">
        <v>20</v>
      </c>
      <c r="BF85" s="10">
        <v>11</v>
      </c>
      <c r="BG85" s="10">
        <v>21</v>
      </c>
      <c r="BH85" s="10">
        <v>19</v>
      </c>
    </row>
    <row r="86" spans="1:66" x14ac:dyDescent="0.25">
      <c r="BK86" s="10"/>
      <c r="BL86" s="10"/>
      <c r="BM86" s="10"/>
      <c r="BN86" s="10"/>
    </row>
    <row r="87" spans="1:66" x14ac:dyDescent="0.25">
      <c r="BK87" s="10"/>
      <c r="BL87" s="10"/>
      <c r="BM87" s="10"/>
      <c r="BN87" s="10"/>
    </row>
    <row r="90" spans="1:66" s="3" customFormat="1" x14ac:dyDescent="0.25">
      <c r="C90" s="33">
        <v>1</v>
      </c>
      <c r="D90" s="33"/>
      <c r="E90" s="33">
        <v>2</v>
      </c>
      <c r="F90" s="33"/>
      <c r="G90" s="33">
        <v>3</v>
      </c>
      <c r="H90" s="33"/>
      <c r="I90" s="33">
        <v>4</v>
      </c>
      <c r="J90" s="33"/>
      <c r="K90" s="33">
        <v>5</v>
      </c>
      <c r="L90" s="33"/>
      <c r="M90" s="33">
        <v>6</v>
      </c>
      <c r="N90" s="33"/>
      <c r="O90" s="33">
        <v>7</v>
      </c>
      <c r="P90" s="33"/>
      <c r="Q90" s="33">
        <v>8</v>
      </c>
      <c r="R90" s="33"/>
      <c r="S90" s="33">
        <v>9</v>
      </c>
      <c r="T90" s="33"/>
      <c r="U90" s="33">
        <v>10</v>
      </c>
      <c r="V90" s="33"/>
      <c r="W90" s="33">
        <v>11</v>
      </c>
      <c r="X90" s="33"/>
      <c r="Y90" s="33">
        <v>12</v>
      </c>
      <c r="Z90" s="33"/>
      <c r="AA90" s="33">
        <v>13</v>
      </c>
      <c r="AB90" s="33"/>
      <c r="AC90" s="33">
        <v>14</v>
      </c>
      <c r="AD90" s="33"/>
      <c r="AE90" s="33">
        <v>15</v>
      </c>
      <c r="AF90" s="33"/>
      <c r="AG90" s="33">
        <v>16</v>
      </c>
      <c r="AH90" s="33"/>
      <c r="AI90" s="33">
        <v>17</v>
      </c>
      <c r="AJ90" s="33"/>
      <c r="AK90" s="33">
        <v>18</v>
      </c>
      <c r="AL90" s="33"/>
      <c r="AM90" s="33">
        <v>19</v>
      </c>
      <c r="AN90" s="33"/>
      <c r="AO90" s="33">
        <v>20</v>
      </c>
      <c r="AP90" s="33"/>
      <c r="AQ90" s="33">
        <v>21</v>
      </c>
      <c r="AR90" s="33"/>
      <c r="AS90" s="33">
        <v>22</v>
      </c>
      <c r="AT90" s="33"/>
      <c r="AU90" s="33">
        <v>23</v>
      </c>
      <c r="AV90" s="33"/>
      <c r="AW90" s="33">
        <v>24</v>
      </c>
      <c r="AX90" s="33"/>
      <c r="AY90" s="33">
        <v>25</v>
      </c>
      <c r="AZ90" s="33"/>
      <c r="BA90" s="33">
        <v>26</v>
      </c>
      <c r="BB90" s="33"/>
      <c r="BC90" s="33">
        <v>27</v>
      </c>
      <c r="BD90" s="33"/>
      <c r="BE90" s="33">
        <v>28</v>
      </c>
      <c r="BF90" s="33"/>
      <c r="BG90" s="33">
        <v>29</v>
      </c>
      <c r="BH90" s="33"/>
      <c r="BK90"/>
      <c r="BL90"/>
      <c r="BM90"/>
      <c r="BN90"/>
    </row>
    <row r="91" spans="1:66" s="30" customFormat="1" x14ac:dyDescent="0.25">
      <c r="C91" s="30" t="s">
        <v>36</v>
      </c>
      <c r="D91" s="30" t="s">
        <v>19</v>
      </c>
      <c r="E91" s="30" t="s">
        <v>36</v>
      </c>
      <c r="F91" s="30" t="s">
        <v>19</v>
      </c>
      <c r="G91" s="30" t="s">
        <v>36</v>
      </c>
      <c r="H91" s="30" t="s">
        <v>19</v>
      </c>
      <c r="I91" s="30" t="s">
        <v>36</v>
      </c>
      <c r="J91" s="30" t="s">
        <v>19</v>
      </c>
      <c r="K91" s="30" t="s">
        <v>36</v>
      </c>
      <c r="L91" s="30" t="s">
        <v>19</v>
      </c>
      <c r="M91" s="30" t="s">
        <v>36</v>
      </c>
      <c r="N91" s="30" t="s">
        <v>19</v>
      </c>
      <c r="O91" s="30" t="s">
        <v>36</v>
      </c>
      <c r="P91" s="30" t="s">
        <v>19</v>
      </c>
      <c r="Q91" s="30" t="s">
        <v>36</v>
      </c>
      <c r="R91" s="30" t="s">
        <v>19</v>
      </c>
      <c r="S91" s="30" t="s">
        <v>36</v>
      </c>
      <c r="T91" s="30" t="s">
        <v>19</v>
      </c>
      <c r="U91" s="30" t="s">
        <v>36</v>
      </c>
      <c r="V91" s="30" t="s">
        <v>19</v>
      </c>
      <c r="W91" s="30" t="s">
        <v>36</v>
      </c>
      <c r="X91" s="30" t="s">
        <v>19</v>
      </c>
      <c r="Y91" s="30" t="s">
        <v>36</v>
      </c>
      <c r="Z91" s="30" t="s">
        <v>19</v>
      </c>
      <c r="AA91" s="30" t="s">
        <v>36</v>
      </c>
      <c r="AB91" s="30" t="s">
        <v>19</v>
      </c>
      <c r="AC91" s="30" t="s">
        <v>36</v>
      </c>
      <c r="AD91" s="30" t="s">
        <v>19</v>
      </c>
      <c r="AE91" s="30" t="s">
        <v>36</v>
      </c>
      <c r="AF91" s="30" t="s">
        <v>19</v>
      </c>
      <c r="AG91" s="30" t="s">
        <v>36</v>
      </c>
      <c r="AH91" s="30" t="s">
        <v>19</v>
      </c>
      <c r="AI91" s="30" t="s">
        <v>36</v>
      </c>
      <c r="AJ91" s="30" t="s">
        <v>19</v>
      </c>
      <c r="AK91" s="30" t="s">
        <v>36</v>
      </c>
      <c r="AL91" s="30" t="s">
        <v>19</v>
      </c>
      <c r="AM91" s="30" t="s">
        <v>36</v>
      </c>
      <c r="AN91" s="30" t="s">
        <v>19</v>
      </c>
      <c r="AO91" s="30" t="s">
        <v>36</v>
      </c>
      <c r="AP91" s="30" t="s">
        <v>19</v>
      </c>
      <c r="AQ91" s="30" t="s">
        <v>36</v>
      </c>
      <c r="AR91" s="30" t="s">
        <v>19</v>
      </c>
      <c r="AS91" s="30" t="s">
        <v>36</v>
      </c>
      <c r="AT91" s="30" t="s">
        <v>19</v>
      </c>
      <c r="AU91" s="30" t="s">
        <v>36</v>
      </c>
      <c r="AV91" s="30" t="s">
        <v>19</v>
      </c>
      <c r="AW91" s="30" t="s">
        <v>36</v>
      </c>
      <c r="AX91" s="30" t="s">
        <v>19</v>
      </c>
      <c r="AY91" s="30" t="s">
        <v>36</v>
      </c>
      <c r="AZ91" s="30" t="s">
        <v>19</v>
      </c>
      <c r="BA91" s="30" t="s">
        <v>36</v>
      </c>
      <c r="BB91" s="30" t="s">
        <v>19</v>
      </c>
      <c r="BC91" s="30" t="s">
        <v>36</v>
      </c>
      <c r="BD91" s="30" t="s">
        <v>19</v>
      </c>
      <c r="BE91" s="30" t="s">
        <v>36</v>
      </c>
      <c r="BF91" s="30" t="s">
        <v>19</v>
      </c>
      <c r="BG91" s="30" t="s">
        <v>36</v>
      </c>
      <c r="BH91" s="30" t="s">
        <v>19</v>
      </c>
      <c r="BK91" s="10" t="s">
        <v>51</v>
      </c>
      <c r="BN91" s="10">
        <f>AVERAGE(BG92:BG106,BE92:BE106,BC92:BC106,BA92:BA107,AY92:AY106,AW92:AW106,AU92:AU106,AS92:AS106,AQ92:AQ107,AO92:AO106,AM92:AM106,AK92:AK106,AI92:AI106,AG92:AG106,AE92:AE106,AC92:AC106,AA92:AA106,Y92:Y106,W92:W106,U92:U106,S92:S106,Q92:Q106,O92:O106,M92:M106,K92:K106,I92:I106,G92:G106,E92:E106,C92:C106)</f>
        <v>37.978666666666669</v>
      </c>
    </row>
    <row r="92" spans="1:66" s="10" customFormat="1" x14ac:dyDescent="0.25">
      <c r="A92" s="32" t="s">
        <v>41</v>
      </c>
      <c r="B92" s="3">
        <v>1996</v>
      </c>
      <c r="C92" s="10">
        <v>-6</v>
      </c>
      <c r="D92" s="10">
        <v>0</v>
      </c>
      <c r="E92" s="10">
        <v>0</v>
      </c>
      <c r="F92" s="10">
        <v>-2</v>
      </c>
      <c r="G92" s="10">
        <v>4</v>
      </c>
      <c r="H92" s="10">
        <v>1</v>
      </c>
      <c r="I92" s="10">
        <v>-11</v>
      </c>
      <c r="J92" s="10">
        <v>-5</v>
      </c>
      <c r="K92" s="10">
        <v>-6</v>
      </c>
      <c r="L92" s="10">
        <v>1</v>
      </c>
      <c r="M92" s="10">
        <v>1</v>
      </c>
      <c r="N92" s="10">
        <v>-3</v>
      </c>
      <c r="O92" s="10">
        <v>-1</v>
      </c>
      <c r="P92" s="10">
        <v>2</v>
      </c>
      <c r="Q92" s="10">
        <v>4</v>
      </c>
      <c r="R92" s="10">
        <v>2</v>
      </c>
      <c r="S92" s="10" t="s">
        <v>0</v>
      </c>
      <c r="T92" s="10" t="s">
        <v>0</v>
      </c>
      <c r="U92" s="10">
        <v>13</v>
      </c>
      <c r="V92" s="10">
        <v>-1</v>
      </c>
      <c r="W92" s="10">
        <v>-2</v>
      </c>
      <c r="X92" s="10">
        <v>-9</v>
      </c>
      <c r="Y92" s="10">
        <v>5</v>
      </c>
      <c r="Z92" s="10">
        <v>-3</v>
      </c>
      <c r="AA92" s="10" t="s">
        <v>0</v>
      </c>
      <c r="AB92" s="10" t="s">
        <v>0</v>
      </c>
      <c r="AC92" s="10">
        <v>8</v>
      </c>
      <c r="AD92" s="10">
        <v>5</v>
      </c>
      <c r="AE92" s="10">
        <v>12</v>
      </c>
      <c r="AF92" s="10">
        <v>-1</v>
      </c>
      <c r="AG92" s="10">
        <v>-3</v>
      </c>
      <c r="AH92" s="10">
        <v>-1</v>
      </c>
      <c r="AI92" s="10">
        <v>10</v>
      </c>
      <c r="AJ92" s="10">
        <v>11</v>
      </c>
      <c r="AK92" s="10" t="s">
        <v>0</v>
      </c>
      <c r="AL92" s="10" t="s">
        <v>0</v>
      </c>
      <c r="AM92" s="10">
        <v>10</v>
      </c>
      <c r="AN92" s="10">
        <v>11</v>
      </c>
      <c r="AO92" s="10" t="s">
        <v>0</v>
      </c>
      <c r="AP92" s="10" t="s">
        <v>0</v>
      </c>
      <c r="AQ92" s="10">
        <v>5</v>
      </c>
      <c r="AR92" s="10">
        <v>-3</v>
      </c>
      <c r="AS92" s="10">
        <v>-4</v>
      </c>
      <c r="AT92" s="10">
        <v>-14</v>
      </c>
      <c r="AU92" s="10">
        <v>-15</v>
      </c>
      <c r="AV92" s="10">
        <v>-12</v>
      </c>
      <c r="AW92" s="10">
        <v>-5</v>
      </c>
      <c r="AX92" s="10">
        <v>1</v>
      </c>
      <c r="AY92" s="10">
        <v>3</v>
      </c>
      <c r="AZ92" s="10">
        <v>-5</v>
      </c>
      <c r="BA92" s="10">
        <v>-6</v>
      </c>
      <c r="BB92" s="10">
        <v>1</v>
      </c>
      <c r="BC92" s="10">
        <v>-26</v>
      </c>
      <c r="BD92" s="10">
        <v>-19</v>
      </c>
      <c r="BE92" s="10">
        <v>10</v>
      </c>
      <c r="BF92" s="10">
        <v>10</v>
      </c>
      <c r="BG92" s="10">
        <v>17</v>
      </c>
      <c r="BH92" s="10">
        <v>7</v>
      </c>
      <c r="BK92" s="10" t="s">
        <v>54</v>
      </c>
      <c r="BL92" s="30"/>
      <c r="BM92" s="30"/>
      <c r="BN92" s="10">
        <f>MEDIAN(BG92:BG106,BE92:BE106,BC92:BC106,BA92:BA107,AY92:AY106,AW92:AW106,AU92:AU106,AS92:AS106,AQ92:AQ107,AO92:AO106,AM92:AM106,AK92:AK106,AI92:AI106,AG92:AG106,AE92:AE106,AC92:AC106,AA92:AA106,Y92:Y106,W92:W106,U92:U106,S92:S106,Q92:Q106,O92:O106,M92:M106,K92:K106,I92:I106,G92:G106,E92:E106,C92:C106)</f>
        <v>33</v>
      </c>
    </row>
    <row r="93" spans="1:66" s="10" customFormat="1" x14ac:dyDescent="0.25">
      <c r="A93" s="32"/>
      <c r="B93" s="3">
        <v>1997</v>
      </c>
      <c r="C93" s="10">
        <v>22</v>
      </c>
      <c r="D93" s="10">
        <v>13</v>
      </c>
      <c r="E93" s="10">
        <v>16</v>
      </c>
      <c r="F93" s="10">
        <v>19</v>
      </c>
      <c r="G93" s="10">
        <v>36</v>
      </c>
      <c r="H93" s="10">
        <v>8</v>
      </c>
      <c r="I93" s="10">
        <v>12</v>
      </c>
      <c r="J93" s="10">
        <v>10</v>
      </c>
      <c r="K93" s="10">
        <v>54</v>
      </c>
      <c r="L93" s="10">
        <v>22</v>
      </c>
      <c r="M93" s="10">
        <v>31</v>
      </c>
      <c r="N93" s="10">
        <v>11</v>
      </c>
      <c r="O93" s="10">
        <v>19</v>
      </c>
      <c r="P93" s="10">
        <v>21</v>
      </c>
      <c r="Q93" s="10">
        <v>23</v>
      </c>
      <c r="R93" s="10">
        <v>13</v>
      </c>
      <c r="S93" s="10" t="s">
        <v>0</v>
      </c>
      <c r="T93" s="10" t="s">
        <v>0</v>
      </c>
      <c r="U93" s="10">
        <v>53</v>
      </c>
      <c r="V93" s="10">
        <v>25</v>
      </c>
      <c r="W93" s="10">
        <v>46</v>
      </c>
      <c r="X93" s="10">
        <v>15</v>
      </c>
      <c r="Y93" s="10">
        <v>40</v>
      </c>
      <c r="Z93" s="10">
        <v>18</v>
      </c>
      <c r="AA93" s="10" t="s">
        <v>0</v>
      </c>
      <c r="AB93" s="10" t="s">
        <v>0</v>
      </c>
      <c r="AC93" s="10">
        <v>55</v>
      </c>
      <c r="AD93" s="10">
        <v>28</v>
      </c>
      <c r="AE93" s="10">
        <v>51</v>
      </c>
      <c r="AF93" s="10">
        <v>25</v>
      </c>
      <c r="AG93" s="10">
        <v>33</v>
      </c>
      <c r="AH93" s="10">
        <v>19</v>
      </c>
      <c r="AI93" s="10">
        <v>52</v>
      </c>
      <c r="AJ93" s="10">
        <v>27</v>
      </c>
      <c r="AK93" s="10" t="s">
        <v>0</v>
      </c>
      <c r="AL93" s="10" t="s">
        <v>0</v>
      </c>
      <c r="AM93" s="10">
        <v>52</v>
      </c>
      <c r="AN93" s="10">
        <v>27</v>
      </c>
      <c r="AO93" s="10" t="s">
        <v>0</v>
      </c>
      <c r="AP93" s="10" t="s">
        <v>0</v>
      </c>
      <c r="AQ93" s="10">
        <v>40</v>
      </c>
      <c r="AR93" s="10">
        <v>18</v>
      </c>
      <c r="AS93" s="10">
        <v>44</v>
      </c>
      <c r="AT93" s="10">
        <v>10</v>
      </c>
      <c r="AU93" s="10">
        <v>24</v>
      </c>
      <c r="AV93" s="10">
        <v>10</v>
      </c>
      <c r="AW93" s="10">
        <v>56</v>
      </c>
      <c r="AX93" s="10">
        <v>22</v>
      </c>
      <c r="AY93" s="10">
        <v>48</v>
      </c>
      <c r="AZ93" s="10">
        <v>19</v>
      </c>
      <c r="BA93" s="10">
        <v>54</v>
      </c>
      <c r="BB93" s="10">
        <v>22</v>
      </c>
      <c r="BC93" s="10">
        <v>3</v>
      </c>
      <c r="BD93" s="10">
        <v>-4</v>
      </c>
      <c r="BE93" s="10">
        <v>47</v>
      </c>
      <c r="BF93" s="10">
        <v>24</v>
      </c>
      <c r="BG93" s="10">
        <v>59</v>
      </c>
      <c r="BH93" s="10">
        <v>28</v>
      </c>
      <c r="BK93" s="10" t="s">
        <v>9</v>
      </c>
      <c r="BN93" s="10">
        <f>MIN(BG92:BG106,BE92:BE106,BC92:BC106,BA92:BA107,AY92:AY106,AW92:AW106,AU92:AU106,AS92:AS106,AQ92:AQ107,AO92:AO106,AM92:AM106,AK92:AK106,AI92:AI106,AG92:AG106,AE92:AE106,AC92:AC106,AA92:AA106,Y92:Y106,W92:W106,U92:U106,S92:S106,Q92:Q106,O92:O106,M92:M106,K92:K106,I92:I106,G92:G106,E92:E106,C92:C106)</f>
        <v>-26</v>
      </c>
    </row>
    <row r="94" spans="1:66" s="10" customFormat="1" x14ac:dyDescent="0.25">
      <c r="A94" s="32"/>
      <c r="B94" s="3">
        <v>1998</v>
      </c>
      <c r="C94" s="10">
        <v>22</v>
      </c>
      <c r="D94" s="10">
        <v>31</v>
      </c>
      <c r="E94" s="10">
        <v>25</v>
      </c>
      <c r="F94" s="10">
        <v>24</v>
      </c>
      <c r="G94" s="10">
        <v>32</v>
      </c>
      <c r="H94" s="10">
        <v>24</v>
      </c>
      <c r="I94" s="10">
        <v>15</v>
      </c>
      <c r="J94" s="10">
        <v>13</v>
      </c>
      <c r="K94" s="10">
        <v>45</v>
      </c>
      <c r="L94" s="10">
        <v>22</v>
      </c>
      <c r="M94" s="10">
        <v>30</v>
      </c>
      <c r="N94" s="10">
        <v>7</v>
      </c>
      <c r="O94" s="10">
        <v>25</v>
      </c>
      <c r="P94" s="10">
        <v>23</v>
      </c>
      <c r="Q94" s="10">
        <v>22</v>
      </c>
      <c r="R94" s="10">
        <v>31</v>
      </c>
      <c r="S94" s="10" t="s">
        <v>0</v>
      </c>
      <c r="T94" s="10" t="s">
        <v>0</v>
      </c>
      <c r="U94" s="10">
        <v>60</v>
      </c>
      <c r="V94" s="10">
        <v>31</v>
      </c>
      <c r="W94" s="10">
        <v>61</v>
      </c>
      <c r="X94" s="10">
        <v>35</v>
      </c>
      <c r="Y94" s="10">
        <v>61</v>
      </c>
      <c r="Z94" s="10">
        <v>31</v>
      </c>
      <c r="AA94" s="10" t="s">
        <v>0</v>
      </c>
      <c r="AB94" s="10" t="s">
        <v>0</v>
      </c>
      <c r="AC94" s="10">
        <v>54</v>
      </c>
      <c r="AD94" s="10">
        <v>34</v>
      </c>
      <c r="AE94" s="10">
        <v>58</v>
      </c>
      <c r="AF94" s="10">
        <v>31</v>
      </c>
      <c r="AG94" s="10">
        <v>49</v>
      </c>
      <c r="AH94" s="10">
        <v>32</v>
      </c>
      <c r="AI94" s="10">
        <v>44</v>
      </c>
      <c r="AJ94" s="10">
        <v>33</v>
      </c>
      <c r="AK94" s="10" t="s">
        <v>0</v>
      </c>
      <c r="AL94" s="10" t="s">
        <v>0</v>
      </c>
      <c r="AM94" s="10">
        <v>44</v>
      </c>
      <c r="AN94" s="10">
        <v>33</v>
      </c>
      <c r="AO94" s="10" t="s">
        <v>0</v>
      </c>
      <c r="AP94" s="10" t="s">
        <v>0</v>
      </c>
      <c r="AQ94" s="10">
        <v>61</v>
      </c>
      <c r="AR94" s="10">
        <v>31</v>
      </c>
      <c r="AS94" s="10">
        <v>55</v>
      </c>
      <c r="AT94" s="10">
        <v>23</v>
      </c>
      <c r="AU94" s="10">
        <v>38</v>
      </c>
      <c r="AV94" s="10">
        <v>20</v>
      </c>
      <c r="AW94" s="10">
        <v>47</v>
      </c>
      <c r="AX94" s="10">
        <v>22</v>
      </c>
      <c r="AY94" s="10">
        <v>66</v>
      </c>
      <c r="AZ94" s="10">
        <v>40</v>
      </c>
      <c r="BA94" s="10">
        <v>45</v>
      </c>
      <c r="BB94" s="10">
        <v>22</v>
      </c>
      <c r="BC94" s="10">
        <v>15</v>
      </c>
      <c r="BD94" s="10">
        <v>10</v>
      </c>
      <c r="BE94" s="10">
        <v>38</v>
      </c>
      <c r="BF94" s="10">
        <v>30</v>
      </c>
      <c r="BG94" s="10">
        <v>70</v>
      </c>
      <c r="BH94" s="10">
        <v>31</v>
      </c>
      <c r="BK94" s="10" t="s">
        <v>5</v>
      </c>
      <c r="BN94" s="10">
        <f>MAX(BG92:BG106,BE92:BE106,BC92:BC106,BA92:BA107,AY92:AY106,AW92:AW106,AU92:AU106,AS92:AS106,AQ92:AQ107,AO92:AO106,AM92:AM106,AK92:AK106,AI92:AI106,AG92:AG106,AE92:AE106,AC92:AC106,AA92:AA106,Y92:Y106,W92:W106,U92:U106,S92:S106,Q92:Q106,O92:O106,M92:M106,K92:K106,I92:I106,G92:G106,E92:E106,C92:C106)</f>
        <v>125</v>
      </c>
    </row>
    <row r="95" spans="1:66" s="10" customFormat="1" x14ac:dyDescent="0.25">
      <c r="A95" s="32"/>
      <c r="B95" s="3">
        <v>1999</v>
      </c>
      <c r="C95" s="10">
        <v>19</v>
      </c>
      <c r="D95" s="10">
        <v>15</v>
      </c>
      <c r="E95" s="10">
        <v>8</v>
      </c>
      <c r="F95" s="10">
        <v>16</v>
      </c>
      <c r="G95" s="10">
        <v>24</v>
      </c>
      <c r="H95" s="10">
        <v>15</v>
      </c>
      <c r="I95" s="10">
        <v>24</v>
      </c>
      <c r="J95" s="10">
        <v>11</v>
      </c>
      <c r="K95" s="10">
        <v>33</v>
      </c>
      <c r="L95" s="10">
        <v>23</v>
      </c>
      <c r="M95" s="10">
        <v>19</v>
      </c>
      <c r="N95" s="10">
        <v>10</v>
      </c>
      <c r="O95" s="10">
        <v>18</v>
      </c>
      <c r="P95" s="10">
        <v>18</v>
      </c>
      <c r="Q95" s="10">
        <v>20</v>
      </c>
      <c r="R95" s="10">
        <v>15</v>
      </c>
      <c r="S95" s="10" t="s">
        <v>0</v>
      </c>
      <c r="T95" s="10" t="s">
        <v>0</v>
      </c>
      <c r="U95" s="10">
        <v>42</v>
      </c>
      <c r="V95" s="10">
        <v>26</v>
      </c>
      <c r="W95" s="10">
        <v>40</v>
      </c>
      <c r="X95" s="10">
        <v>22</v>
      </c>
      <c r="Y95" s="10">
        <v>42</v>
      </c>
      <c r="Z95" s="10">
        <v>25</v>
      </c>
      <c r="AA95" s="10" t="s">
        <v>0</v>
      </c>
      <c r="AB95" s="10" t="s">
        <v>0</v>
      </c>
      <c r="AC95" s="10">
        <v>42</v>
      </c>
      <c r="AD95" s="10">
        <v>21</v>
      </c>
      <c r="AE95" s="10">
        <v>43</v>
      </c>
      <c r="AF95" s="10">
        <v>29</v>
      </c>
      <c r="AG95" s="10">
        <v>35</v>
      </c>
      <c r="AH95" s="10">
        <v>23</v>
      </c>
      <c r="AI95" s="10">
        <v>34</v>
      </c>
      <c r="AJ95" s="10">
        <v>29</v>
      </c>
      <c r="AK95" s="10" t="s">
        <v>0</v>
      </c>
      <c r="AL95" s="10" t="s">
        <v>0</v>
      </c>
      <c r="AM95" s="10">
        <v>34</v>
      </c>
      <c r="AN95" s="10">
        <v>29</v>
      </c>
      <c r="AO95" s="10" t="s">
        <v>0</v>
      </c>
      <c r="AP95" s="10" t="s">
        <v>0</v>
      </c>
      <c r="AQ95" s="10">
        <v>42</v>
      </c>
      <c r="AR95" s="10">
        <v>25</v>
      </c>
      <c r="AS95" s="10">
        <v>38</v>
      </c>
      <c r="AT95" s="10">
        <v>17</v>
      </c>
      <c r="AU95" s="10">
        <v>19</v>
      </c>
      <c r="AV95" s="10">
        <v>14</v>
      </c>
      <c r="AW95" s="10">
        <v>32</v>
      </c>
      <c r="AX95" s="10">
        <v>20</v>
      </c>
      <c r="AY95" s="10">
        <v>44</v>
      </c>
      <c r="AZ95" s="10">
        <v>25</v>
      </c>
      <c r="BA95" s="10">
        <v>33</v>
      </c>
      <c r="BB95" s="10">
        <v>23</v>
      </c>
      <c r="BC95" s="10">
        <v>9</v>
      </c>
      <c r="BD95" s="10">
        <v>4</v>
      </c>
      <c r="BE95" s="10">
        <v>30</v>
      </c>
      <c r="BF95" s="10">
        <v>26</v>
      </c>
      <c r="BG95" s="10">
        <v>34</v>
      </c>
      <c r="BH95" s="10">
        <v>29</v>
      </c>
      <c r="BK95" s="10" t="s">
        <v>52</v>
      </c>
      <c r="BN95" s="10">
        <f>AVERAGE(BH92:BH106,BF92:BF106,BD92:BD106,BB92:BB106,AZ92:AZ106,AX92:AX106,AV92:AV106,AT92:AT106,AR92:AR106,AP92:AP106,AN92:AN106,AL92:AL106,AJ92:AJ106,AH92:AH106,AF92:AF106,AD92:AD106,AB92:AB106,Z92:Z106,X92:X106,V92:V106,T92:T106,R92:R106,P92:P106,N92:N106,L92:L106,J92:J106,H92:H106,F92:F106,D92:D106)</f>
        <v>19.997333333333334</v>
      </c>
    </row>
    <row r="96" spans="1:66" s="10" customFormat="1" x14ac:dyDescent="0.25">
      <c r="A96" s="32"/>
      <c r="B96" s="3">
        <v>2000</v>
      </c>
      <c r="C96" s="10">
        <v>22</v>
      </c>
      <c r="D96" s="10">
        <v>16</v>
      </c>
      <c r="E96" s="10">
        <v>27</v>
      </c>
      <c r="F96" s="10">
        <v>17</v>
      </c>
      <c r="G96" s="10">
        <v>34</v>
      </c>
      <c r="H96" s="10">
        <v>14</v>
      </c>
      <c r="I96" s="10">
        <v>14</v>
      </c>
      <c r="J96" s="10">
        <v>9</v>
      </c>
      <c r="K96" s="10">
        <v>28</v>
      </c>
      <c r="L96" s="10">
        <v>20</v>
      </c>
      <c r="M96" s="10">
        <v>33</v>
      </c>
      <c r="N96" s="10">
        <v>14</v>
      </c>
      <c r="O96" s="10">
        <v>22</v>
      </c>
      <c r="P96" s="10">
        <v>12</v>
      </c>
      <c r="Q96" s="10">
        <v>22</v>
      </c>
      <c r="R96" s="10">
        <v>16</v>
      </c>
      <c r="S96" s="10" t="s">
        <v>0</v>
      </c>
      <c r="T96" s="10" t="s">
        <v>0</v>
      </c>
      <c r="U96" s="10">
        <v>47</v>
      </c>
      <c r="V96" s="10">
        <v>18</v>
      </c>
      <c r="W96" s="10">
        <v>52</v>
      </c>
      <c r="X96" s="10">
        <v>31</v>
      </c>
      <c r="Y96" s="10">
        <v>64</v>
      </c>
      <c r="Z96" s="10">
        <v>35</v>
      </c>
      <c r="AA96" s="10" t="s">
        <v>0</v>
      </c>
      <c r="AB96" s="10" t="s">
        <v>0</v>
      </c>
      <c r="AC96" s="10">
        <v>54</v>
      </c>
      <c r="AD96" s="10">
        <v>20</v>
      </c>
      <c r="AE96" s="10">
        <v>48</v>
      </c>
      <c r="AF96" s="10">
        <v>20</v>
      </c>
      <c r="AG96" s="10">
        <v>47</v>
      </c>
      <c r="AH96" s="10">
        <v>34</v>
      </c>
      <c r="AI96" s="10">
        <v>35</v>
      </c>
      <c r="AJ96" s="10">
        <v>29</v>
      </c>
      <c r="AK96" s="10" t="s">
        <v>0</v>
      </c>
      <c r="AL96" s="10" t="s">
        <v>0</v>
      </c>
      <c r="AM96" s="10">
        <v>35</v>
      </c>
      <c r="AN96" s="10">
        <v>29</v>
      </c>
      <c r="AO96" s="10" t="s">
        <v>0</v>
      </c>
      <c r="AP96" s="10" t="s">
        <v>0</v>
      </c>
      <c r="AQ96" s="10">
        <v>64</v>
      </c>
      <c r="AR96" s="10">
        <v>35</v>
      </c>
      <c r="AS96" s="10">
        <v>56</v>
      </c>
      <c r="AT96" s="10">
        <v>26</v>
      </c>
      <c r="AU96" s="10">
        <v>30</v>
      </c>
      <c r="AV96" s="10">
        <v>22</v>
      </c>
      <c r="AW96" s="10">
        <v>27</v>
      </c>
      <c r="AX96" s="10">
        <v>18</v>
      </c>
      <c r="AY96" s="10">
        <v>53</v>
      </c>
      <c r="AZ96" s="10">
        <v>32</v>
      </c>
      <c r="BA96" s="10">
        <v>28</v>
      </c>
      <c r="BB96" s="10">
        <v>20</v>
      </c>
      <c r="BC96" s="10">
        <v>12</v>
      </c>
      <c r="BD96" s="10">
        <v>14</v>
      </c>
      <c r="BE96" s="10">
        <v>32</v>
      </c>
      <c r="BF96" s="10">
        <v>26</v>
      </c>
      <c r="BG96" s="10">
        <v>68</v>
      </c>
      <c r="BH96" s="10">
        <v>28</v>
      </c>
      <c r="BK96" s="10" t="s">
        <v>54</v>
      </c>
      <c r="BL96" s="30"/>
      <c r="BM96" s="30"/>
      <c r="BN96" s="10">
        <f>MEDIAN(BH92:BH106,BF92:BF106,BD92:BD106,BB92:BB106,AZ92:AZ106,AX92:AX106,AV92:AV106,AT92:AT106,AR92:AR106,AP92:AP106,AN92:AN106,AL92:AL106,AJ92:AJ106,AH92:AH106,AF92:AF106,AD92:AD106,AB92:AB106,Z92:Z106,X92:X106,V92:V106,T92:T106,R92:R106,P92:P106,N92:N106,L92:L106,J92:J106,H92:H106,F92:F106,D92:D106)</f>
        <v>20</v>
      </c>
    </row>
    <row r="97" spans="1:66" s="10" customFormat="1" x14ac:dyDescent="0.25">
      <c r="A97" s="32"/>
      <c r="B97" s="3">
        <v>2001</v>
      </c>
      <c r="C97" s="10">
        <v>75</v>
      </c>
      <c r="D97" s="10">
        <v>22</v>
      </c>
      <c r="E97" s="10">
        <v>76</v>
      </c>
      <c r="F97" s="10">
        <v>19</v>
      </c>
      <c r="G97" s="10">
        <v>60</v>
      </c>
      <c r="H97" s="10">
        <v>16</v>
      </c>
      <c r="I97" s="10">
        <v>38</v>
      </c>
      <c r="J97" s="10">
        <v>19</v>
      </c>
      <c r="K97" s="10">
        <v>79</v>
      </c>
      <c r="L97" s="10">
        <v>24</v>
      </c>
      <c r="M97" s="10">
        <v>54</v>
      </c>
      <c r="N97" s="10">
        <v>16</v>
      </c>
      <c r="O97" s="10">
        <v>49</v>
      </c>
      <c r="P97" s="10">
        <v>24</v>
      </c>
      <c r="Q97" s="10">
        <v>75</v>
      </c>
      <c r="R97" s="10">
        <v>22</v>
      </c>
      <c r="S97" s="10" t="s">
        <v>0</v>
      </c>
      <c r="T97" s="10" t="s">
        <v>0</v>
      </c>
      <c r="U97" s="10">
        <v>88</v>
      </c>
      <c r="V97" s="10">
        <v>27</v>
      </c>
      <c r="W97" s="10">
        <v>79</v>
      </c>
      <c r="X97" s="10">
        <v>27</v>
      </c>
      <c r="Y97" s="10">
        <v>82</v>
      </c>
      <c r="Z97" s="10">
        <v>28</v>
      </c>
      <c r="AA97" s="10" t="s">
        <v>0</v>
      </c>
      <c r="AB97" s="10" t="s">
        <v>0</v>
      </c>
      <c r="AC97" s="10">
        <v>87</v>
      </c>
      <c r="AD97" s="10">
        <v>28</v>
      </c>
      <c r="AE97" s="10">
        <v>87</v>
      </c>
      <c r="AF97" s="10">
        <v>28</v>
      </c>
      <c r="AG97" s="10">
        <v>56</v>
      </c>
      <c r="AH97" s="10">
        <v>27</v>
      </c>
      <c r="AI97" s="10">
        <v>73</v>
      </c>
      <c r="AJ97" s="10">
        <v>40</v>
      </c>
      <c r="AK97" s="10" t="s">
        <v>0</v>
      </c>
      <c r="AL97" s="10" t="s">
        <v>0</v>
      </c>
      <c r="AM97" s="10">
        <v>73</v>
      </c>
      <c r="AN97" s="10">
        <v>40</v>
      </c>
      <c r="AO97" s="10" t="s">
        <v>0</v>
      </c>
      <c r="AP97" s="10" t="s">
        <v>0</v>
      </c>
      <c r="AQ97" s="10">
        <v>82</v>
      </c>
      <c r="AR97" s="10">
        <v>28</v>
      </c>
      <c r="AS97" s="10">
        <v>77</v>
      </c>
      <c r="AT97" s="10">
        <v>22</v>
      </c>
      <c r="AU97" s="10">
        <v>54</v>
      </c>
      <c r="AV97" s="10">
        <v>18</v>
      </c>
      <c r="AW97" s="10">
        <v>80</v>
      </c>
      <c r="AX97" s="10">
        <v>23</v>
      </c>
      <c r="AY97" s="10">
        <v>88</v>
      </c>
      <c r="AZ97" s="10">
        <v>29</v>
      </c>
      <c r="BA97" s="10">
        <v>79</v>
      </c>
      <c r="BB97" s="10">
        <v>24</v>
      </c>
      <c r="BC97" s="10">
        <v>14</v>
      </c>
      <c r="BD97" s="10">
        <v>5</v>
      </c>
      <c r="BE97" s="10">
        <v>64</v>
      </c>
      <c r="BF97" s="10">
        <v>31</v>
      </c>
      <c r="BG97" s="10">
        <v>85</v>
      </c>
      <c r="BH97" s="10">
        <v>31</v>
      </c>
      <c r="BK97" s="10" t="s">
        <v>9</v>
      </c>
      <c r="BN97" s="10">
        <f>MIN(BH92:BH106,BF92:BF106,BD92:BD106,BB92:BB106,AZ92:AZ106,AX92:AX106,AV92:AV106,AT92:AT106,AR92:AR106,AP92:AP106,AN92:AN106,AL92:AL106,AJ92:AJ106,AH92:AH106,AF92:AF106,AD92:AD106,AB92:AB106,Z92:Z106,X92:X106,V92:V106,T92:T106,R92:R106,P92:P106,N92:N106,L92:L106,J92:J106,H92:H106,F92:F106,D92:D106)</f>
        <v>-19</v>
      </c>
    </row>
    <row r="98" spans="1:66" s="10" customFormat="1" x14ac:dyDescent="0.25">
      <c r="A98" s="32"/>
      <c r="B98" s="3">
        <v>2002</v>
      </c>
      <c r="C98" s="10">
        <v>42</v>
      </c>
      <c r="D98" s="10">
        <v>17</v>
      </c>
      <c r="E98" s="10">
        <v>35</v>
      </c>
      <c r="F98" s="10">
        <v>28</v>
      </c>
      <c r="G98" s="10">
        <v>51</v>
      </c>
      <c r="H98" s="10">
        <v>23</v>
      </c>
      <c r="I98" s="10">
        <v>26</v>
      </c>
      <c r="J98" s="10">
        <v>11</v>
      </c>
      <c r="K98" s="10">
        <v>55</v>
      </c>
      <c r="L98" s="10">
        <v>29</v>
      </c>
      <c r="M98" s="10">
        <v>48</v>
      </c>
      <c r="N98" s="10">
        <v>18</v>
      </c>
      <c r="O98" s="10">
        <v>44</v>
      </c>
      <c r="P98" s="10">
        <v>25</v>
      </c>
      <c r="Q98" s="10">
        <v>42</v>
      </c>
      <c r="R98" s="10">
        <v>17</v>
      </c>
      <c r="S98" s="10" t="s">
        <v>0</v>
      </c>
      <c r="T98" s="10" t="s">
        <v>0</v>
      </c>
      <c r="U98" s="10">
        <v>66</v>
      </c>
      <c r="V98" s="10">
        <v>30</v>
      </c>
      <c r="W98" s="10">
        <v>67</v>
      </c>
      <c r="X98" s="10">
        <v>27</v>
      </c>
      <c r="Y98" s="10">
        <v>63</v>
      </c>
      <c r="Z98" s="10">
        <v>36</v>
      </c>
      <c r="AA98" s="10" t="s">
        <v>0</v>
      </c>
      <c r="AB98" s="10" t="s">
        <v>0</v>
      </c>
      <c r="AC98" s="10">
        <v>77</v>
      </c>
      <c r="AD98" s="10">
        <v>33</v>
      </c>
      <c r="AE98" s="10">
        <v>67</v>
      </c>
      <c r="AF98" s="10">
        <v>34</v>
      </c>
      <c r="AG98" s="10">
        <v>55</v>
      </c>
      <c r="AH98" s="10">
        <v>29</v>
      </c>
      <c r="AI98" s="10">
        <v>84</v>
      </c>
      <c r="AJ98" s="10">
        <v>41</v>
      </c>
      <c r="AK98" s="10" t="s">
        <v>0</v>
      </c>
      <c r="AL98" s="10" t="s">
        <v>0</v>
      </c>
      <c r="AM98" s="10">
        <v>84</v>
      </c>
      <c r="AN98" s="10">
        <v>41</v>
      </c>
      <c r="AO98" s="10" t="s">
        <v>0</v>
      </c>
      <c r="AP98" s="10" t="s">
        <v>0</v>
      </c>
      <c r="AQ98" s="10">
        <v>63</v>
      </c>
      <c r="AR98" s="10">
        <v>36</v>
      </c>
      <c r="AS98" s="10">
        <v>65</v>
      </c>
      <c r="AT98" s="10">
        <v>23</v>
      </c>
      <c r="AU98" s="10">
        <v>41</v>
      </c>
      <c r="AV98" s="10">
        <v>18</v>
      </c>
      <c r="AW98" s="10">
        <v>54</v>
      </c>
      <c r="AX98" s="10">
        <v>25</v>
      </c>
      <c r="AY98" s="10">
        <v>74</v>
      </c>
      <c r="AZ98" s="10">
        <v>31</v>
      </c>
      <c r="BA98" s="10">
        <v>55</v>
      </c>
      <c r="BB98" s="10">
        <v>29</v>
      </c>
      <c r="BC98" s="10">
        <v>29</v>
      </c>
      <c r="BD98" s="10">
        <v>13</v>
      </c>
      <c r="BE98" s="10">
        <v>84</v>
      </c>
      <c r="BF98" s="10">
        <v>39</v>
      </c>
      <c r="BG98" s="10">
        <v>73</v>
      </c>
      <c r="BH98" s="10">
        <v>31</v>
      </c>
      <c r="BK98" s="10" t="s">
        <v>5</v>
      </c>
      <c r="BN98" s="10">
        <f>MAX(BH92:BH106,BF92:BF106,BD92:BD106,BB92:BB106,AZ92:AZ106,AX92:AX106,AV92:AV106,AT92:AT106,AR92:AR106,AP92:AP106,AN92:AN106,AL92:AL106,AJ92:AJ106,AH92:AH106,AF92:AF106,AD92:AD106,AB92:AB106,Z92:Z106,X92:X106,V92:V106,T92:T106,R92:R106,P92:P106,N92:N106,L92:L106,J92:J106,H92:H106,F92:F106,D92:D106)</f>
        <v>64</v>
      </c>
    </row>
    <row r="99" spans="1:66" s="10" customFormat="1" x14ac:dyDescent="0.25">
      <c r="A99" s="32"/>
      <c r="B99" s="3">
        <v>2003</v>
      </c>
      <c r="C99" s="10">
        <v>11</v>
      </c>
      <c r="D99" s="10">
        <v>13</v>
      </c>
      <c r="E99" s="10">
        <v>15</v>
      </c>
      <c r="F99" s="10">
        <v>12</v>
      </c>
      <c r="G99" s="10">
        <v>3</v>
      </c>
      <c r="H99" s="10">
        <v>6</v>
      </c>
      <c r="I99" s="10">
        <v>10</v>
      </c>
      <c r="J99" s="10">
        <v>7</v>
      </c>
      <c r="K99" s="10">
        <v>15</v>
      </c>
      <c r="L99" s="10">
        <v>13</v>
      </c>
      <c r="M99" s="10">
        <v>4</v>
      </c>
      <c r="N99" s="10">
        <v>-1</v>
      </c>
      <c r="O99" s="10">
        <v>27</v>
      </c>
      <c r="P99" s="10">
        <v>16</v>
      </c>
      <c r="Q99" s="10">
        <v>11</v>
      </c>
      <c r="R99" s="10">
        <v>13</v>
      </c>
      <c r="S99" s="10" t="s">
        <v>0</v>
      </c>
      <c r="T99" s="10" t="s">
        <v>0</v>
      </c>
      <c r="U99" s="10">
        <v>25</v>
      </c>
      <c r="V99" s="10">
        <v>11</v>
      </c>
      <c r="W99" s="10">
        <v>25</v>
      </c>
      <c r="X99" s="10">
        <v>11</v>
      </c>
      <c r="Y99" s="10">
        <v>13</v>
      </c>
      <c r="Z99" s="10">
        <v>13</v>
      </c>
      <c r="AA99" s="10" t="s">
        <v>0</v>
      </c>
      <c r="AB99" s="10" t="s">
        <v>0</v>
      </c>
      <c r="AC99" s="10">
        <v>34</v>
      </c>
      <c r="AD99" s="10">
        <v>17</v>
      </c>
      <c r="AE99" s="10">
        <v>30</v>
      </c>
      <c r="AF99" s="10">
        <v>13</v>
      </c>
      <c r="AG99" s="10">
        <v>11</v>
      </c>
      <c r="AH99" s="10">
        <v>12</v>
      </c>
      <c r="AI99" s="10">
        <v>35</v>
      </c>
      <c r="AJ99" s="10">
        <v>21</v>
      </c>
      <c r="AK99" s="10" t="s">
        <v>0</v>
      </c>
      <c r="AL99" s="10" t="s">
        <v>0</v>
      </c>
      <c r="AM99" s="10">
        <v>35</v>
      </c>
      <c r="AN99" s="10">
        <v>21</v>
      </c>
      <c r="AO99" s="10" t="s">
        <v>0</v>
      </c>
      <c r="AP99" s="10" t="s">
        <v>0</v>
      </c>
      <c r="AQ99" s="10">
        <v>13</v>
      </c>
      <c r="AR99" s="10">
        <v>13</v>
      </c>
      <c r="AS99" s="10">
        <v>24</v>
      </c>
      <c r="AT99" s="10">
        <v>6</v>
      </c>
      <c r="AU99" s="10">
        <v>15</v>
      </c>
      <c r="AV99" s="10">
        <v>9</v>
      </c>
      <c r="AW99" s="10">
        <v>10</v>
      </c>
      <c r="AX99" s="10">
        <v>11</v>
      </c>
      <c r="AY99" s="10">
        <v>30</v>
      </c>
      <c r="AZ99" s="10">
        <v>17</v>
      </c>
      <c r="BA99" s="10">
        <v>15</v>
      </c>
      <c r="BB99" s="10">
        <v>13</v>
      </c>
      <c r="BC99" s="10">
        <v>-3</v>
      </c>
      <c r="BD99" s="10">
        <v>0</v>
      </c>
      <c r="BE99" s="10">
        <v>32</v>
      </c>
      <c r="BF99" s="10">
        <v>16</v>
      </c>
      <c r="BG99" s="10">
        <v>51</v>
      </c>
      <c r="BH99" s="10">
        <v>22</v>
      </c>
    </row>
    <row r="100" spans="1:66" s="10" customFormat="1" x14ac:dyDescent="0.25">
      <c r="A100" s="32"/>
      <c r="B100" s="3">
        <v>2004</v>
      </c>
      <c r="C100" s="10">
        <v>12</v>
      </c>
      <c r="D100" s="10">
        <v>14</v>
      </c>
      <c r="E100" s="10">
        <v>10</v>
      </c>
      <c r="F100" s="10">
        <v>12</v>
      </c>
      <c r="G100" s="10">
        <v>20</v>
      </c>
      <c r="H100" s="10">
        <v>16</v>
      </c>
      <c r="I100" s="10">
        <v>6</v>
      </c>
      <c r="J100" s="10">
        <v>6</v>
      </c>
      <c r="K100" s="10">
        <v>33</v>
      </c>
      <c r="L100" s="10">
        <v>24</v>
      </c>
      <c r="M100" s="10">
        <v>23</v>
      </c>
      <c r="N100" s="10">
        <v>7</v>
      </c>
      <c r="O100" s="10">
        <v>5</v>
      </c>
      <c r="P100" s="10">
        <v>12</v>
      </c>
      <c r="Q100" s="10">
        <v>12</v>
      </c>
      <c r="R100" s="10">
        <v>14</v>
      </c>
      <c r="S100" s="10" t="s">
        <v>0</v>
      </c>
      <c r="T100" s="10" t="s">
        <v>0</v>
      </c>
      <c r="U100" s="10">
        <v>32</v>
      </c>
      <c r="V100" s="10">
        <v>22</v>
      </c>
      <c r="W100" s="10">
        <v>28</v>
      </c>
      <c r="X100" s="10">
        <v>16</v>
      </c>
      <c r="Y100" s="10">
        <v>34</v>
      </c>
      <c r="Z100" s="10">
        <v>25</v>
      </c>
      <c r="AA100" s="10" t="s">
        <v>0</v>
      </c>
      <c r="AB100" s="10" t="s">
        <v>0</v>
      </c>
      <c r="AC100" s="10">
        <v>47</v>
      </c>
      <c r="AD100" s="10">
        <v>25</v>
      </c>
      <c r="AE100" s="10">
        <v>35</v>
      </c>
      <c r="AF100" s="10">
        <v>25</v>
      </c>
      <c r="AG100" s="10">
        <v>30</v>
      </c>
      <c r="AH100" s="10">
        <v>19</v>
      </c>
      <c r="AI100" s="10">
        <v>25</v>
      </c>
      <c r="AJ100" s="10">
        <v>29</v>
      </c>
      <c r="AK100" s="10" t="s">
        <v>0</v>
      </c>
      <c r="AL100" s="10" t="s">
        <v>0</v>
      </c>
      <c r="AM100" s="10">
        <v>25</v>
      </c>
      <c r="AN100" s="10">
        <v>29</v>
      </c>
      <c r="AO100" s="10" t="s">
        <v>0</v>
      </c>
      <c r="AP100" s="10" t="s">
        <v>0</v>
      </c>
      <c r="AQ100" s="10">
        <v>34</v>
      </c>
      <c r="AR100" s="10">
        <v>25</v>
      </c>
      <c r="AS100" s="10">
        <v>35</v>
      </c>
      <c r="AT100" s="10">
        <v>14</v>
      </c>
      <c r="AU100" s="10">
        <v>11</v>
      </c>
      <c r="AV100" s="10">
        <v>3</v>
      </c>
      <c r="AW100" s="10">
        <v>30</v>
      </c>
      <c r="AX100" s="10">
        <v>21</v>
      </c>
      <c r="AY100" s="10">
        <v>31</v>
      </c>
      <c r="AZ100" s="10">
        <v>20</v>
      </c>
      <c r="BA100" s="10">
        <v>33</v>
      </c>
      <c r="BB100" s="10">
        <v>24</v>
      </c>
      <c r="BC100" s="10">
        <v>-1</v>
      </c>
      <c r="BD100" s="10">
        <v>-3</v>
      </c>
      <c r="BE100" s="10">
        <v>16</v>
      </c>
      <c r="BF100" s="10">
        <v>17</v>
      </c>
      <c r="BG100" s="10">
        <v>36</v>
      </c>
      <c r="BH100" s="10">
        <v>20</v>
      </c>
    </row>
    <row r="101" spans="1:66" s="10" customFormat="1" x14ac:dyDescent="0.25">
      <c r="A101" s="32"/>
      <c r="B101" s="3">
        <v>2005</v>
      </c>
      <c r="C101" s="10">
        <v>9</v>
      </c>
      <c r="D101" s="10">
        <v>15</v>
      </c>
      <c r="E101" s="10">
        <v>24</v>
      </c>
      <c r="F101" s="10">
        <v>18</v>
      </c>
      <c r="G101" s="10">
        <v>26</v>
      </c>
      <c r="H101" s="10">
        <v>14</v>
      </c>
      <c r="I101" s="10">
        <v>16</v>
      </c>
      <c r="J101" s="10">
        <v>6</v>
      </c>
      <c r="K101" s="10">
        <v>27</v>
      </c>
      <c r="L101" s="10">
        <v>23</v>
      </c>
      <c r="M101" s="10">
        <v>28</v>
      </c>
      <c r="N101" s="10">
        <v>7</v>
      </c>
      <c r="O101" s="10">
        <v>17</v>
      </c>
      <c r="P101" s="10">
        <v>12</v>
      </c>
      <c r="Q101" s="10">
        <v>9</v>
      </c>
      <c r="R101" s="10">
        <v>15</v>
      </c>
      <c r="S101" s="10" t="s">
        <v>0</v>
      </c>
      <c r="T101" s="10" t="s">
        <v>0</v>
      </c>
      <c r="U101" s="10">
        <v>37</v>
      </c>
      <c r="V101" s="10">
        <v>21</v>
      </c>
      <c r="W101" s="10">
        <v>56</v>
      </c>
      <c r="X101" s="10">
        <v>31</v>
      </c>
      <c r="Y101" s="10">
        <v>42</v>
      </c>
      <c r="Z101" s="10">
        <v>23</v>
      </c>
      <c r="AA101" s="10" t="s">
        <v>0</v>
      </c>
      <c r="AB101" s="10" t="s">
        <v>0</v>
      </c>
      <c r="AC101" s="10">
        <v>40</v>
      </c>
      <c r="AD101" s="10">
        <v>26</v>
      </c>
      <c r="AE101" s="10">
        <v>39</v>
      </c>
      <c r="AF101" s="10">
        <v>26</v>
      </c>
      <c r="AG101" s="10">
        <v>36</v>
      </c>
      <c r="AH101" s="10">
        <v>22</v>
      </c>
      <c r="AI101" s="10">
        <v>19</v>
      </c>
      <c r="AJ101" s="10">
        <v>28</v>
      </c>
      <c r="AK101" s="10" t="s">
        <v>0</v>
      </c>
      <c r="AL101" s="10" t="s">
        <v>0</v>
      </c>
      <c r="AM101" s="10">
        <v>19</v>
      </c>
      <c r="AN101" s="10">
        <v>28</v>
      </c>
      <c r="AO101" s="10" t="s">
        <v>0</v>
      </c>
      <c r="AP101" s="10" t="s">
        <v>0</v>
      </c>
      <c r="AQ101" s="10">
        <v>42</v>
      </c>
      <c r="AR101" s="10">
        <v>23</v>
      </c>
      <c r="AS101" s="10">
        <v>36</v>
      </c>
      <c r="AT101" s="10">
        <v>16</v>
      </c>
      <c r="AU101" s="10">
        <v>15</v>
      </c>
      <c r="AV101" s="10">
        <v>6</v>
      </c>
      <c r="AW101" s="10">
        <v>25</v>
      </c>
      <c r="AX101" s="10">
        <v>18</v>
      </c>
      <c r="AY101" s="10">
        <v>56</v>
      </c>
      <c r="AZ101" s="10">
        <v>34</v>
      </c>
      <c r="BA101" s="10">
        <v>27</v>
      </c>
      <c r="BB101" s="10">
        <v>23</v>
      </c>
      <c r="BC101" s="10">
        <v>1</v>
      </c>
      <c r="BD101" s="10">
        <v>-1</v>
      </c>
      <c r="BE101" s="10">
        <v>17</v>
      </c>
      <c r="BF101" s="10">
        <v>23</v>
      </c>
      <c r="BG101" s="10">
        <v>46</v>
      </c>
      <c r="BH101" s="10">
        <v>24</v>
      </c>
    </row>
    <row r="102" spans="1:66" s="10" customFormat="1" x14ac:dyDescent="0.25">
      <c r="A102" s="32"/>
      <c r="B102" s="3">
        <v>2006</v>
      </c>
      <c r="C102" s="10">
        <v>9</v>
      </c>
      <c r="D102" s="10">
        <v>10</v>
      </c>
      <c r="E102" s="10">
        <v>10</v>
      </c>
      <c r="F102" s="10">
        <v>12</v>
      </c>
      <c r="G102" s="10">
        <v>5</v>
      </c>
      <c r="H102" s="10">
        <v>14</v>
      </c>
      <c r="I102" s="10">
        <v>4</v>
      </c>
      <c r="J102" s="10">
        <v>-2</v>
      </c>
      <c r="K102" s="10">
        <v>23</v>
      </c>
      <c r="L102" s="10">
        <v>20</v>
      </c>
      <c r="M102" s="10">
        <v>3</v>
      </c>
      <c r="N102" s="10">
        <v>-7</v>
      </c>
      <c r="O102" s="10">
        <v>6</v>
      </c>
      <c r="P102" s="10">
        <v>10</v>
      </c>
      <c r="Q102" s="10">
        <v>9</v>
      </c>
      <c r="R102" s="10">
        <v>10</v>
      </c>
      <c r="S102" s="10" t="s">
        <v>0</v>
      </c>
      <c r="T102" s="10" t="s">
        <v>0</v>
      </c>
      <c r="U102" s="10">
        <v>18</v>
      </c>
      <c r="V102" s="10">
        <v>10</v>
      </c>
      <c r="W102" s="10">
        <v>25</v>
      </c>
      <c r="X102" s="10">
        <v>11</v>
      </c>
      <c r="Y102" s="10">
        <v>26</v>
      </c>
      <c r="Z102" s="10">
        <v>18</v>
      </c>
      <c r="AA102" s="10" t="s">
        <v>0</v>
      </c>
      <c r="AB102" s="10" t="s">
        <v>0</v>
      </c>
      <c r="AC102" s="10">
        <v>34</v>
      </c>
      <c r="AD102" s="10">
        <v>22</v>
      </c>
      <c r="AE102" s="10">
        <v>19</v>
      </c>
      <c r="AF102" s="10">
        <v>13</v>
      </c>
      <c r="AG102" s="10">
        <v>12</v>
      </c>
      <c r="AH102" s="10">
        <v>8</v>
      </c>
      <c r="AI102" s="10">
        <v>17</v>
      </c>
      <c r="AJ102" s="10">
        <v>21</v>
      </c>
      <c r="AK102" s="10" t="s">
        <v>0</v>
      </c>
      <c r="AL102" s="10" t="s">
        <v>0</v>
      </c>
      <c r="AM102" s="10">
        <v>17</v>
      </c>
      <c r="AN102" s="10">
        <v>21</v>
      </c>
      <c r="AO102" s="10" t="s">
        <v>0</v>
      </c>
      <c r="AP102" s="10" t="s">
        <v>0</v>
      </c>
      <c r="AQ102" s="10">
        <v>26</v>
      </c>
      <c r="AR102" s="10">
        <v>18</v>
      </c>
      <c r="AS102" s="10">
        <v>15</v>
      </c>
      <c r="AT102" s="10">
        <v>4</v>
      </c>
      <c r="AU102" s="10">
        <v>14</v>
      </c>
      <c r="AV102" s="10">
        <v>0</v>
      </c>
      <c r="AW102" s="10">
        <v>22</v>
      </c>
      <c r="AX102" s="10">
        <v>17</v>
      </c>
      <c r="AY102" s="10">
        <v>30</v>
      </c>
      <c r="AZ102" s="10">
        <v>15</v>
      </c>
      <c r="BA102" s="10">
        <v>23</v>
      </c>
      <c r="BB102" s="10">
        <v>20</v>
      </c>
      <c r="BC102" s="10">
        <v>6</v>
      </c>
      <c r="BD102" s="10">
        <v>-9</v>
      </c>
      <c r="BE102" s="10">
        <v>12</v>
      </c>
      <c r="BF102" s="10">
        <v>17</v>
      </c>
      <c r="BG102" s="10">
        <v>35</v>
      </c>
      <c r="BH102" s="10">
        <v>16</v>
      </c>
    </row>
    <row r="103" spans="1:66" s="10" customFormat="1" x14ac:dyDescent="0.25">
      <c r="A103" s="32"/>
      <c r="B103" s="3">
        <v>2007</v>
      </c>
      <c r="C103" s="10">
        <v>94</v>
      </c>
      <c r="D103" s="10">
        <v>49</v>
      </c>
      <c r="E103" s="10">
        <v>96</v>
      </c>
      <c r="F103" s="10">
        <v>46</v>
      </c>
      <c r="G103" s="10">
        <v>86</v>
      </c>
      <c r="H103" s="10">
        <v>55</v>
      </c>
      <c r="I103" s="10">
        <v>125</v>
      </c>
      <c r="J103" s="10">
        <v>38</v>
      </c>
      <c r="K103" s="10">
        <v>101</v>
      </c>
      <c r="L103" s="10">
        <v>52</v>
      </c>
      <c r="M103" s="10">
        <v>106</v>
      </c>
      <c r="N103" s="10">
        <v>48</v>
      </c>
      <c r="O103" s="10">
        <v>81</v>
      </c>
      <c r="P103" s="10">
        <v>41</v>
      </c>
      <c r="Q103" s="10">
        <v>94</v>
      </c>
      <c r="R103" s="10">
        <v>49</v>
      </c>
      <c r="S103" s="10" t="s">
        <v>0</v>
      </c>
      <c r="T103" s="10" t="s">
        <v>0</v>
      </c>
      <c r="U103" s="10">
        <v>98</v>
      </c>
      <c r="V103" s="10">
        <v>53</v>
      </c>
      <c r="W103" s="10">
        <v>107</v>
      </c>
      <c r="X103" s="10">
        <v>52</v>
      </c>
      <c r="Y103" s="10">
        <v>118</v>
      </c>
      <c r="Z103" s="10">
        <v>62</v>
      </c>
      <c r="AA103" s="10" t="s">
        <v>0</v>
      </c>
      <c r="AB103" s="10" t="s">
        <v>0</v>
      </c>
      <c r="AC103" s="10">
        <v>100</v>
      </c>
      <c r="AD103" s="10">
        <v>56</v>
      </c>
      <c r="AE103" s="10">
        <v>98</v>
      </c>
      <c r="AF103" s="10">
        <v>55</v>
      </c>
      <c r="AG103" s="10">
        <v>115</v>
      </c>
      <c r="AH103" s="10">
        <v>64</v>
      </c>
      <c r="AI103" s="10">
        <v>92</v>
      </c>
      <c r="AJ103" s="10">
        <v>57</v>
      </c>
      <c r="AK103" s="10" t="s">
        <v>0</v>
      </c>
      <c r="AL103" s="10" t="s">
        <v>0</v>
      </c>
      <c r="AM103" s="10">
        <v>92</v>
      </c>
      <c r="AN103" s="10">
        <v>57</v>
      </c>
      <c r="AO103" s="10" t="s">
        <v>0</v>
      </c>
      <c r="AP103" s="10" t="s">
        <v>0</v>
      </c>
      <c r="AQ103" s="10">
        <v>118</v>
      </c>
      <c r="AR103" s="10">
        <v>62</v>
      </c>
      <c r="AS103" s="10">
        <v>113</v>
      </c>
      <c r="AT103" s="10">
        <v>60</v>
      </c>
      <c r="AU103" s="10">
        <v>60</v>
      </c>
      <c r="AV103" s="10">
        <v>37</v>
      </c>
      <c r="AW103" s="10">
        <v>101</v>
      </c>
      <c r="AX103" s="10">
        <v>50</v>
      </c>
      <c r="AY103" s="10">
        <v>108</v>
      </c>
      <c r="AZ103" s="10">
        <v>55</v>
      </c>
      <c r="BA103" s="10">
        <v>101</v>
      </c>
      <c r="BB103" s="10">
        <v>52</v>
      </c>
      <c r="BC103" s="10">
        <v>40</v>
      </c>
      <c r="BD103" s="10">
        <v>25</v>
      </c>
      <c r="BE103" s="10">
        <v>87</v>
      </c>
      <c r="BF103" s="10">
        <v>53</v>
      </c>
      <c r="BG103" s="10">
        <v>124</v>
      </c>
      <c r="BH103" s="10">
        <v>38</v>
      </c>
    </row>
    <row r="104" spans="1:66" s="10" customFormat="1" x14ac:dyDescent="0.25">
      <c r="A104" s="32"/>
      <c r="B104" s="3">
        <v>2008</v>
      </c>
      <c r="C104" s="10">
        <v>52</v>
      </c>
      <c r="D104" s="10">
        <v>21</v>
      </c>
      <c r="E104" s="10">
        <v>34</v>
      </c>
      <c r="F104" s="10">
        <v>21</v>
      </c>
      <c r="G104" s="10">
        <v>54</v>
      </c>
      <c r="H104" s="10">
        <v>25</v>
      </c>
      <c r="I104" s="10">
        <v>42</v>
      </c>
      <c r="J104" s="10">
        <v>-2</v>
      </c>
      <c r="K104" s="10">
        <v>56</v>
      </c>
      <c r="L104" s="10">
        <v>27</v>
      </c>
      <c r="M104" s="10">
        <v>47</v>
      </c>
      <c r="N104" s="10">
        <v>14</v>
      </c>
      <c r="O104" s="10">
        <v>38</v>
      </c>
      <c r="P104" s="10">
        <v>15</v>
      </c>
      <c r="Q104" s="10">
        <v>52</v>
      </c>
      <c r="R104" s="10">
        <v>21</v>
      </c>
      <c r="S104" s="10" t="s">
        <v>0</v>
      </c>
      <c r="T104" s="10" t="s">
        <v>0</v>
      </c>
      <c r="U104" s="10">
        <v>62</v>
      </c>
      <c r="V104" s="10">
        <v>27</v>
      </c>
      <c r="W104" s="10">
        <v>63</v>
      </c>
      <c r="X104" s="10">
        <v>24</v>
      </c>
      <c r="Y104" s="10">
        <v>73</v>
      </c>
      <c r="Z104" s="10">
        <v>25</v>
      </c>
      <c r="AA104" s="10" t="s">
        <v>0</v>
      </c>
      <c r="AB104" s="10" t="s">
        <v>0</v>
      </c>
      <c r="AC104" s="10">
        <v>76</v>
      </c>
      <c r="AD104" s="10">
        <v>29</v>
      </c>
      <c r="AE104" s="10">
        <v>62</v>
      </c>
      <c r="AF104" s="10">
        <v>29</v>
      </c>
      <c r="AG104" s="10">
        <v>55</v>
      </c>
      <c r="AH104" s="10">
        <v>29</v>
      </c>
      <c r="AI104" s="10">
        <v>68</v>
      </c>
      <c r="AJ104" s="10">
        <v>25</v>
      </c>
      <c r="AK104" s="10" t="s">
        <v>0</v>
      </c>
      <c r="AL104" s="10" t="s">
        <v>0</v>
      </c>
      <c r="AM104" s="10">
        <v>68</v>
      </c>
      <c r="AN104" s="10">
        <v>25</v>
      </c>
      <c r="AO104" s="10" t="s">
        <v>0</v>
      </c>
      <c r="AP104" s="10" t="s">
        <v>0</v>
      </c>
      <c r="AQ104" s="10">
        <v>73</v>
      </c>
      <c r="AR104" s="10">
        <v>25</v>
      </c>
      <c r="AS104" s="10">
        <v>55</v>
      </c>
      <c r="AT104" s="10">
        <v>21</v>
      </c>
      <c r="AU104" s="10">
        <v>32</v>
      </c>
      <c r="AV104" s="10">
        <v>15</v>
      </c>
      <c r="AW104" s="10">
        <v>56</v>
      </c>
      <c r="AX104" s="10">
        <v>25</v>
      </c>
      <c r="AY104" s="10">
        <v>66</v>
      </c>
      <c r="AZ104" s="10">
        <v>28</v>
      </c>
      <c r="BA104" s="10">
        <v>56</v>
      </c>
      <c r="BB104" s="10">
        <v>27</v>
      </c>
      <c r="BC104" s="10">
        <v>8</v>
      </c>
      <c r="BD104" s="10">
        <v>5</v>
      </c>
      <c r="BE104" s="10">
        <v>65</v>
      </c>
      <c r="BF104" s="10">
        <v>22</v>
      </c>
      <c r="BG104" s="10">
        <v>45</v>
      </c>
      <c r="BH104" s="10">
        <v>19</v>
      </c>
    </row>
    <row r="105" spans="1:66" s="10" customFormat="1" x14ac:dyDescent="0.25">
      <c r="A105" s="32"/>
      <c r="B105" s="3">
        <v>2009</v>
      </c>
      <c r="C105" s="10">
        <v>11</v>
      </c>
      <c r="D105" s="10">
        <v>7</v>
      </c>
      <c r="E105" s="10">
        <v>12</v>
      </c>
      <c r="F105" s="10">
        <v>17</v>
      </c>
      <c r="G105" s="10">
        <v>13</v>
      </c>
      <c r="H105" s="10">
        <v>10</v>
      </c>
      <c r="I105" s="10">
        <v>21</v>
      </c>
      <c r="J105" s="10">
        <v>-7</v>
      </c>
      <c r="K105" s="10">
        <v>25</v>
      </c>
      <c r="L105" s="10">
        <v>17</v>
      </c>
      <c r="M105" s="10">
        <v>19</v>
      </c>
      <c r="N105" s="10">
        <v>9</v>
      </c>
      <c r="O105" s="10">
        <v>-1</v>
      </c>
      <c r="P105" s="10">
        <v>8</v>
      </c>
      <c r="Q105" s="10">
        <v>11</v>
      </c>
      <c r="R105" s="10">
        <v>7</v>
      </c>
      <c r="S105" s="10" t="s">
        <v>0</v>
      </c>
      <c r="T105" s="10" t="s">
        <v>0</v>
      </c>
      <c r="U105" s="10">
        <v>23</v>
      </c>
      <c r="V105" s="10">
        <v>15</v>
      </c>
      <c r="W105" s="10">
        <v>22</v>
      </c>
      <c r="X105" s="10">
        <v>14</v>
      </c>
      <c r="Y105" s="10">
        <v>35</v>
      </c>
      <c r="Z105" s="10">
        <v>19</v>
      </c>
      <c r="AA105" s="10" t="s">
        <v>0</v>
      </c>
      <c r="AB105" s="10" t="s">
        <v>0</v>
      </c>
      <c r="AC105" s="10">
        <v>33</v>
      </c>
      <c r="AD105" s="10">
        <v>21</v>
      </c>
      <c r="AE105" s="10">
        <v>23</v>
      </c>
      <c r="AF105" s="10">
        <v>16</v>
      </c>
      <c r="AG105" s="10">
        <v>29</v>
      </c>
      <c r="AH105" s="10">
        <v>25</v>
      </c>
      <c r="AI105" s="10">
        <v>21</v>
      </c>
      <c r="AJ105" s="10">
        <v>25</v>
      </c>
      <c r="AK105" s="10" t="s">
        <v>0</v>
      </c>
      <c r="AL105" s="10" t="s">
        <v>0</v>
      </c>
      <c r="AM105" s="10">
        <v>21</v>
      </c>
      <c r="AN105" s="10">
        <v>25</v>
      </c>
      <c r="AO105" s="10" t="s">
        <v>0</v>
      </c>
      <c r="AP105" s="10" t="s">
        <v>0</v>
      </c>
      <c r="AQ105" s="10">
        <v>35</v>
      </c>
      <c r="AR105" s="10">
        <v>19</v>
      </c>
      <c r="AS105" s="10">
        <v>18</v>
      </c>
      <c r="AT105" s="10">
        <v>5</v>
      </c>
      <c r="AU105" s="10">
        <v>12</v>
      </c>
      <c r="AV105" s="10">
        <v>7</v>
      </c>
      <c r="AW105" s="10">
        <v>25</v>
      </c>
      <c r="AX105" s="10">
        <v>16</v>
      </c>
      <c r="AY105" s="10">
        <v>30</v>
      </c>
      <c r="AZ105" s="10">
        <v>19</v>
      </c>
      <c r="BA105" s="10">
        <v>25</v>
      </c>
      <c r="BB105" s="10">
        <v>17</v>
      </c>
      <c r="BC105" s="10">
        <v>6</v>
      </c>
      <c r="BD105" s="10">
        <v>2</v>
      </c>
      <c r="BE105" s="10">
        <v>15</v>
      </c>
      <c r="BF105" s="10">
        <v>21</v>
      </c>
      <c r="BG105" s="10">
        <v>12</v>
      </c>
      <c r="BH105" s="10">
        <v>5</v>
      </c>
    </row>
    <row r="106" spans="1:66" s="10" customFormat="1" x14ac:dyDescent="0.25">
      <c r="A106" s="3"/>
      <c r="B106" s="3">
        <v>2010</v>
      </c>
      <c r="C106" s="10">
        <v>26</v>
      </c>
      <c r="D106" s="10">
        <v>17</v>
      </c>
      <c r="E106" s="10">
        <v>16</v>
      </c>
      <c r="F106" s="10">
        <v>15</v>
      </c>
      <c r="G106" s="10">
        <v>20</v>
      </c>
      <c r="H106" s="10">
        <v>20</v>
      </c>
      <c r="I106" s="10">
        <v>38</v>
      </c>
      <c r="J106" s="10">
        <v>3</v>
      </c>
      <c r="K106" s="10">
        <v>29</v>
      </c>
      <c r="L106" s="10">
        <v>21</v>
      </c>
      <c r="M106" s="10">
        <v>17</v>
      </c>
      <c r="N106" s="10">
        <v>-3</v>
      </c>
      <c r="O106" s="10">
        <v>15</v>
      </c>
      <c r="P106" s="10">
        <v>12</v>
      </c>
      <c r="Q106" s="10">
        <v>26</v>
      </c>
      <c r="R106" s="10">
        <v>17</v>
      </c>
      <c r="S106" s="10" t="s">
        <v>0</v>
      </c>
      <c r="T106" s="10" t="s">
        <v>0</v>
      </c>
      <c r="U106" s="10">
        <v>37</v>
      </c>
      <c r="V106" s="10">
        <v>20</v>
      </c>
      <c r="W106" s="10">
        <v>35</v>
      </c>
      <c r="X106" s="10">
        <v>18</v>
      </c>
      <c r="Y106" s="10">
        <v>52</v>
      </c>
      <c r="Z106" s="10">
        <v>21</v>
      </c>
      <c r="AA106" s="10" t="s">
        <v>0</v>
      </c>
      <c r="AB106" s="10" t="s">
        <v>0</v>
      </c>
      <c r="AC106" s="10">
        <v>33</v>
      </c>
      <c r="AD106" s="10">
        <v>15</v>
      </c>
      <c r="AE106" s="10">
        <v>37</v>
      </c>
      <c r="AF106" s="10">
        <v>23</v>
      </c>
      <c r="AG106" s="10">
        <v>27</v>
      </c>
      <c r="AH106" s="10">
        <v>13</v>
      </c>
      <c r="AI106" s="10">
        <v>22</v>
      </c>
      <c r="AJ106" s="10">
        <v>13</v>
      </c>
      <c r="AK106" s="10" t="s">
        <v>0</v>
      </c>
      <c r="AL106" s="10" t="s">
        <v>0</v>
      </c>
      <c r="AM106" s="10">
        <v>22</v>
      </c>
      <c r="AN106" s="10">
        <v>13</v>
      </c>
      <c r="AO106" s="10" t="s">
        <v>0</v>
      </c>
      <c r="AP106" s="10" t="s">
        <v>0</v>
      </c>
      <c r="AQ106" s="10">
        <v>52</v>
      </c>
      <c r="AR106" s="10">
        <v>21</v>
      </c>
      <c r="AS106" s="10">
        <v>37</v>
      </c>
      <c r="AT106" s="10">
        <v>16</v>
      </c>
      <c r="AU106" s="10">
        <v>26</v>
      </c>
      <c r="AV106" s="10">
        <v>15</v>
      </c>
      <c r="AW106" s="10">
        <v>29</v>
      </c>
      <c r="AX106" s="10">
        <v>18</v>
      </c>
      <c r="AY106" s="10">
        <v>38</v>
      </c>
      <c r="AZ106" s="10">
        <v>24</v>
      </c>
      <c r="BA106" s="10">
        <v>29</v>
      </c>
      <c r="BB106" s="10">
        <v>21</v>
      </c>
      <c r="BC106" s="10">
        <v>15</v>
      </c>
      <c r="BD106" s="10">
        <v>5</v>
      </c>
      <c r="BE106" s="10">
        <v>19</v>
      </c>
      <c r="BF106" s="10">
        <v>10</v>
      </c>
      <c r="BG106" s="10">
        <v>35</v>
      </c>
      <c r="BH106" s="10">
        <v>18</v>
      </c>
    </row>
    <row r="107" spans="1:66" x14ac:dyDescent="0.25">
      <c r="BK107" s="10"/>
      <c r="BL107" s="10"/>
      <c r="BM107" s="10"/>
      <c r="BN107" s="10"/>
    </row>
    <row r="108" spans="1:66" x14ac:dyDescent="0.25">
      <c r="BK108" s="10"/>
      <c r="BL108" s="10"/>
      <c r="BM108" s="10"/>
      <c r="BN108" s="10"/>
    </row>
    <row r="111" spans="1:66" s="3" customFormat="1" x14ac:dyDescent="0.25">
      <c r="C111" s="33">
        <v>1</v>
      </c>
      <c r="D111" s="33"/>
      <c r="E111" s="33">
        <v>2</v>
      </c>
      <c r="F111" s="33"/>
      <c r="G111" s="33">
        <v>3</v>
      </c>
      <c r="H111" s="33"/>
      <c r="I111" s="33">
        <v>4</v>
      </c>
      <c r="J111" s="33"/>
      <c r="K111" s="33">
        <v>5</v>
      </c>
      <c r="L111" s="33"/>
      <c r="M111" s="33">
        <v>6</v>
      </c>
      <c r="N111" s="33"/>
      <c r="O111" s="33">
        <v>7</v>
      </c>
      <c r="P111" s="33"/>
      <c r="Q111" s="33">
        <v>8</v>
      </c>
      <c r="R111" s="33"/>
      <c r="S111" s="33">
        <v>9</v>
      </c>
      <c r="T111" s="33"/>
      <c r="U111" s="33">
        <v>10</v>
      </c>
      <c r="V111" s="33"/>
      <c r="W111" s="33">
        <v>11</v>
      </c>
      <c r="X111" s="33"/>
      <c r="Y111" s="33">
        <v>12</v>
      </c>
      <c r="Z111" s="33"/>
      <c r="AA111" s="33">
        <v>13</v>
      </c>
      <c r="AB111" s="33"/>
      <c r="AC111" s="33">
        <v>14</v>
      </c>
      <c r="AD111" s="33"/>
      <c r="AE111" s="33">
        <v>15</v>
      </c>
      <c r="AF111" s="33"/>
      <c r="AG111" s="33">
        <v>16</v>
      </c>
      <c r="AH111" s="33"/>
      <c r="AI111" s="33">
        <v>17</v>
      </c>
      <c r="AJ111" s="33"/>
      <c r="AK111" s="33">
        <v>18</v>
      </c>
      <c r="AL111" s="33"/>
      <c r="AM111" s="33">
        <v>19</v>
      </c>
      <c r="AN111" s="33"/>
      <c r="AO111" s="33">
        <v>20</v>
      </c>
      <c r="AP111" s="33"/>
      <c r="AQ111" s="33">
        <v>21</v>
      </c>
      <c r="AR111" s="33"/>
      <c r="AS111" s="33">
        <v>22</v>
      </c>
      <c r="AT111" s="33"/>
      <c r="AU111" s="33">
        <v>23</v>
      </c>
      <c r="AV111" s="33"/>
      <c r="AW111" s="33">
        <v>24</v>
      </c>
      <c r="AX111" s="33"/>
      <c r="AY111" s="33">
        <v>25</v>
      </c>
      <c r="AZ111" s="33"/>
      <c r="BA111" s="33">
        <v>26</v>
      </c>
      <c r="BB111" s="33"/>
      <c r="BC111" s="33">
        <v>27</v>
      </c>
      <c r="BD111" s="33"/>
      <c r="BE111" s="33">
        <v>28</v>
      </c>
      <c r="BF111" s="33"/>
      <c r="BG111" s="33">
        <v>29</v>
      </c>
      <c r="BH111" s="33"/>
      <c r="BK111"/>
      <c r="BL111"/>
      <c r="BM111"/>
      <c r="BN111"/>
    </row>
    <row r="112" spans="1:66" s="30" customFormat="1" x14ac:dyDescent="0.25">
      <c r="C112" s="30" t="s">
        <v>36</v>
      </c>
      <c r="D112" s="30" t="s">
        <v>19</v>
      </c>
      <c r="E112" s="30" t="s">
        <v>36</v>
      </c>
      <c r="F112" s="30" t="s">
        <v>19</v>
      </c>
      <c r="G112" s="30" t="s">
        <v>36</v>
      </c>
      <c r="H112" s="30" t="s">
        <v>19</v>
      </c>
      <c r="I112" s="30" t="s">
        <v>36</v>
      </c>
      <c r="J112" s="30" t="s">
        <v>19</v>
      </c>
      <c r="K112" s="30" t="s">
        <v>36</v>
      </c>
      <c r="L112" s="30" t="s">
        <v>19</v>
      </c>
      <c r="M112" s="30" t="s">
        <v>36</v>
      </c>
      <c r="N112" s="30" t="s">
        <v>19</v>
      </c>
      <c r="O112" s="30" t="s">
        <v>36</v>
      </c>
      <c r="P112" s="30" t="s">
        <v>19</v>
      </c>
      <c r="Q112" s="30" t="s">
        <v>36</v>
      </c>
      <c r="R112" s="30" t="s">
        <v>19</v>
      </c>
      <c r="S112" s="30" t="s">
        <v>36</v>
      </c>
      <c r="T112" s="30" t="s">
        <v>19</v>
      </c>
      <c r="U112" s="30" t="s">
        <v>36</v>
      </c>
      <c r="V112" s="30" t="s">
        <v>19</v>
      </c>
      <c r="W112" s="30" t="s">
        <v>36</v>
      </c>
      <c r="X112" s="30" t="s">
        <v>19</v>
      </c>
      <c r="Y112" s="30" t="s">
        <v>36</v>
      </c>
      <c r="Z112" s="30" t="s">
        <v>19</v>
      </c>
      <c r="AA112" s="30" t="s">
        <v>36</v>
      </c>
      <c r="AB112" s="30" t="s">
        <v>19</v>
      </c>
      <c r="AC112" s="30" t="s">
        <v>36</v>
      </c>
      <c r="AD112" s="30" t="s">
        <v>19</v>
      </c>
      <c r="AE112" s="30" t="s">
        <v>36</v>
      </c>
      <c r="AF112" s="30" t="s">
        <v>19</v>
      </c>
      <c r="AG112" s="30" t="s">
        <v>36</v>
      </c>
      <c r="AH112" s="30" t="s">
        <v>19</v>
      </c>
      <c r="AI112" s="30" t="s">
        <v>36</v>
      </c>
      <c r="AJ112" s="30" t="s">
        <v>19</v>
      </c>
      <c r="AK112" s="30" t="s">
        <v>36</v>
      </c>
      <c r="AL112" s="30" t="s">
        <v>19</v>
      </c>
      <c r="AM112" s="30" t="s">
        <v>36</v>
      </c>
      <c r="AN112" s="30" t="s">
        <v>19</v>
      </c>
      <c r="AO112" s="30" t="s">
        <v>36</v>
      </c>
      <c r="AP112" s="30" t="s">
        <v>19</v>
      </c>
      <c r="AQ112" s="30" t="s">
        <v>36</v>
      </c>
      <c r="AR112" s="30" t="s">
        <v>19</v>
      </c>
      <c r="AS112" s="30" t="s">
        <v>36</v>
      </c>
      <c r="AT112" s="30" t="s">
        <v>19</v>
      </c>
      <c r="AU112" s="30" t="s">
        <v>36</v>
      </c>
      <c r="AV112" s="30" t="s">
        <v>19</v>
      </c>
      <c r="AW112" s="30" t="s">
        <v>36</v>
      </c>
      <c r="AX112" s="30" t="s">
        <v>19</v>
      </c>
      <c r="AY112" s="30" t="s">
        <v>36</v>
      </c>
      <c r="AZ112" s="30" t="s">
        <v>19</v>
      </c>
      <c r="BA112" s="30" t="s">
        <v>36</v>
      </c>
      <c r="BB112" s="30" t="s">
        <v>19</v>
      </c>
      <c r="BC112" s="30" t="s">
        <v>36</v>
      </c>
      <c r="BD112" s="30" t="s">
        <v>19</v>
      </c>
      <c r="BE112" s="30" t="s">
        <v>36</v>
      </c>
      <c r="BF112" s="30" t="s">
        <v>19</v>
      </c>
      <c r="BG112" s="30" t="s">
        <v>36</v>
      </c>
      <c r="BH112" s="30" t="s">
        <v>19</v>
      </c>
      <c r="BK112" s="10" t="s">
        <v>51</v>
      </c>
      <c r="BN112" s="10">
        <f>AVERAGE(BG113:BG127,BE113:BE127,BC113:BC127,BA113:BA128,AY113:AY127,AW113:AW127,AU113:AU127,AS113:AS127,AQ113:AQ128,AO113:AO127,AM113:AM127,AK113:AK127,AI113:AI127,AG113:AG127,AE113:AE127,AC113:AC127,AA113:AA127,Y113:Y127,W113:W127,U113:U127,S113:S127,Q113:Q127,O113:O127,M113:M127,K113:K127,I113:I127,G113:G127,E113:E127,C113:C127)</f>
        <v>1.9413333333333334</v>
      </c>
    </row>
    <row r="113" spans="1:66" s="10" customFormat="1" x14ac:dyDescent="0.25">
      <c r="A113" s="32" t="s">
        <v>39</v>
      </c>
      <c r="B113" s="3">
        <v>1996</v>
      </c>
      <c r="C113" s="10">
        <v>1</v>
      </c>
      <c r="D113" s="10">
        <v>1</v>
      </c>
      <c r="E113" s="10">
        <v>0</v>
      </c>
      <c r="F113" s="10">
        <v>-2</v>
      </c>
      <c r="G113" s="10">
        <v>1</v>
      </c>
      <c r="H113" s="10">
        <v>1</v>
      </c>
      <c r="I113" s="10">
        <v>54</v>
      </c>
      <c r="J113" s="10">
        <v>20</v>
      </c>
      <c r="K113" s="10">
        <v>42</v>
      </c>
      <c r="L113" s="10">
        <v>26</v>
      </c>
      <c r="M113" s="10">
        <v>1</v>
      </c>
      <c r="N113" s="10">
        <v>1</v>
      </c>
      <c r="O113" s="10">
        <v>1</v>
      </c>
      <c r="P113" s="10">
        <v>2</v>
      </c>
      <c r="Q113" s="10">
        <v>5</v>
      </c>
      <c r="R113" s="10">
        <v>-3</v>
      </c>
      <c r="S113" s="10" t="s">
        <v>0</v>
      </c>
      <c r="T113" s="10" t="s">
        <v>0</v>
      </c>
      <c r="U113" s="10">
        <v>-9</v>
      </c>
      <c r="V113" s="10">
        <v>17</v>
      </c>
      <c r="W113" s="10">
        <v>5</v>
      </c>
      <c r="X113" s="10">
        <v>7</v>
      </c>
      <c r="Y113" s="10">
        <v>1</v>
      </c>
      <c r="Z113" s="10">
        <v>3</v>
      </c>
      <c r="AA113" s="10" t="s">
        <v>0</v>
      </c>
      <c r="AB113" s="10" t="s">
        <v>0</v>
      </c>
      <c r="AC113" s="10">
        <v>2</v>
      </c>
      <c r="AD113" s="10">
        <v>0</v>
      </c>
      <c r="AE113" s="10">
        <v>2</v>
      </c>
      <c r="AF113" s="10">
        <v>13</v>
      </c>
      <c r="AG113" s="10">
        <v>5</v>
      </c>
      <c r="AH113" s="10">
        <v>7</v>
      </c>
      <c r="AI113" s="10">
        <v>14</v>
      </c>
      <c r="AJ113" s="10">
        <v>13</v>
      </c>
      <c r="AK113" s="10" t="s">
        <v>0</v>
      </c>
      <c r="AL113" s="10" t="s">
        <v>0</v>
      </c>
      <c r="AM113" s="10">
        <v>14</v>
      </c>
      <c r="AN113" s="10">
        <v>13</v>
      </c>
      <c r="AO113" s="10" t="s">
        <v>0</v>
      </c>
      <c r="AP113" s="10" t="s">
        <v>0</v>
      </c>
      <c r="AQ113" s="10">
        <v>1</v>
      </c>
      <c r="AR113" s="10">
        <v>3</v>
      </c>
      <c r="AS113" s="10">
        <v>5</v>
      </c>
      <c r="AT113" s="10">
        <v>18</v>
      </c>
      <c r="AU113" s="10">
        <v>21</v>
      </c>
      <c r="AV113" s="10">
        <v>9</v>
      </c>
      <c r="AW113" s="10">
        <v>23</v>
      </c>
      <c r="AX113" s="10">
        <v>9</v>
      </c>
      <c r="AY113" s="10">
        <v>8</v>
      </c>
      <c r="AZ113" s="10">
        <v>13</v>
      </c>
      <c r="BA113" s="10">
        <v>42</v>
      </c>
      <c r="BB113" s="10">
        <v>26</v>
      </c>
      <c r="BC113" s="10">
        <v>21</v>
      </c>
      <c r="BD113" s="10">
        <v>9</v>
      </c>
      <c r="BE113" s="10">
        <v>14</v>
      </c>
      <c r="BF113" s="10">
        <v>13</v>
      </c>
      <c r="BG113" s="10">
        <v>-23</v>
      </c>
      <c r="BH113" s="10">
        <v>6</v>
      </c>
      <c r="BK113" s="10" t="s">
        <v>54</v>
      </c>
      <c r="BL113" s="30"/>
      <c r="BM113" s="30"/>
      <c r="BN113" s="10">
        <f>MEDIAN(BG113:BG127,BE113:BE127,BC113:BC127,BA113:BA128,AY113:AY127,AW113:AW127,AU113:AU127,AS113:AS127,AQ113:AQ128,AO113:AO127,AM113:AM127,AK113:AK127,AI113:AI127,AG113:AG127,AE113:AE127,AC113:AC127,AA113:AA127,Y113:Y127,W113:W127,U113:U127,S113:S127,Q113:Q127,O113:O127,M113:M127,K113:K127,I113:I127,G113:G127,E113:E127,C113:C127)</f>
        <v>0</v>
      </c>
    </row>
    <row r="114" spans="1:66" s="10" customFormat="1" x14ac:dyDescent="0.25">
      <c r="A114" s="32"/>
      <c r="B114" s="3">
        <v>1997</v>
      </c>
      <c r="C114" s="10">
        <v>1</v>
      </c>
      <c r="D114" s="10">
        <v>8</v>
      </c>
      <c r="E114" s="10">
        <v>18</v>
      </c>
      <c r="F114" s="10">
        <v>-8</v>
      </c>
      <c r="G114" s="10">
        <v>0</v>
      </c>
      <c r="H114" s="10">
        <v>0</v>
      </c>
      <c r="I114" s="10">
        <v>49</v>
      </c>
      <c r="J114" s="10">
        <v>11</v>
      </c>
      <c r="K114" s="10">
        <v>-4</v>
      </c>
      <c r="L114" s="10">
        <v>2</v>
      </c>
      <c r="M114" s="10">
        <v>0</v>
      </c>
      <c r="N114" s="10">
        <v>3</v>
      </c>
      <c r="O114" s="10">
        <v>12</v>
      </c>
      <c r="P114" s="10">
        <v>3</v>
      </c>
      <c r="Q114" s="10">
        <v>10</v>
      </c>
      <c r="R114" s="10">
        <v>6</v>
      </c>
      <c r="S114" s="10" t="s">
        <v>0</v>
      </c>
      <c r="T114" s="10" t="s">
        <v>0</v>
      </c>
      <c r="U114" s="10">
        <v>0</v>
      </c>
      <c r="V114" s="10">
        <v>-3</v>
      </c>
      <c r="W114" s="10">
        <v>2</v>
      </c>
      <c r="X114" s="10">
        <v>-6</v>
      </c>
      <c r="Y114" s="10">
        <v>2</v>
      </c>
      <c r="Z114" s="10">
        <v>12</v>
      </c>
      <c r="AA114" s="10" t="s">
        <v>0</v>
      </c>
      <c r="AB114" s="10" t="s">
        <v>0</v>
      </c>
      <c r="AC114" s="10">
        <v>-22</v>
      </c>
      <c r="AD114" s="10">
        <v>-3</v>
      </c>
      <c r="AE114" s="10">
        <v>10</v>
      </c>
      <c r="AF114" s="10">
        <v>18</v>
      </c>
      <c r="AG114" s="10">
        <v>1</v>
      </c>
      <c r="AH114" s="10">
        <v>4</v>
      </c>
      <c r="AI114" s="10">
        <v>0</v>
      </c>
      <c r="AJ114" s="10">
        <v>4</v>
      </c>
      <c r="AK114" s="10" t="s">
        <v>0</v>
      </c>
      <c r="AL114" s="10" t="s">
        <v>0</v>
      </c>
      <c r="AM114" s="10">
        <v>13</v>
      </c>
      <c r="AN114" s="10">
        <v>-4</v>
      </c>
      <c r="AO114" s="10" t="s">
        <v>0</v>
      </c>
      <c r="AP114" s="10" t="s">
        <v>0</v>
      </c>
      <c r="AQ114" s="10">
        <v>2</v>
      </c>
      <c r="AR114" s="10">
        <v>12</v>
      </c>
      <c r="AS114" s="10">
        <v>8</v>
      </c>
      <c r="AT114" s="10">
        <v>18</v>
      </c>
      <c r="AU114" s="10">
        <v>16</v>
      </c>
      <c r="AV114" s="10">
        <v>11</v>
      </c>
      <c r="AW114" s="10">
        <v>-10</v>
      </c>
      <c r="AX114" s="10">
        <v>-4</v>
      </c>
      <c r="AY114" s="10">
        <v>14</v>
      </c>
      <c r="AZ114" s="10">
        <v>11</v>
      </c>
      <c r="BA114" s="10">
        <v>-4</v>
      </c>
      <c r="BB114" s="10">
        <v>2</v>
      </c>
      <c r="BC114" s="10">
        <v>16</v>
      </c>
      <c r="BD114" s="10">
        <v>11</v>
      </c>
      <c r="BE114" s="10">
        <v>0</v>
      </c>
      <c r="BF114" s="10">
        <v>4</v>
      </c>
      <c r="BG114" s="10">
        <v>-47</v>
      </c>
      <c r="BH114" s="10">
        <v>-4</v>
      </c>
      <c r="BK114" s="10" t="s">
        <v>9</v>
      </c>
      <c r="BN114" s="10">
        <f>MIN(BG113:BG127,BE113:BE127,BC113:BC127,BA113:BA128,AY113:AY127,AW113:AW127,AU113:AU127,AS113:AS127,AQ113:AQ128,AO113:AO127,AM113:AM127,AK113:AK127,AI113:AI127,AG113:AG127,AE113:AE127,AC113:AC127,AA113:AA127,Y113:Y127,W113:W127,U113:U127,S113:S127,Q113:Q127,O113:O127,M113:M127,K113:K127,I113:I127,G113:G127,E113:E127,C113:C127)</f>
        <v>-68</v>
      </c>
    </row>
    <row r="115" spans="1:66" s="10" customFormat="1" x14ac:dyDescent="0.25">
      <c r="A115" s="32"/>
      <c r="B115" s="3">
        <v>1998</v>
      </c>
      <c r="C115" s="10">
        <v>0</v>
      </c>
      <c r="D115" s="10">
        <v>0</v>
      </c>
      <c r="E115" s="10">
        <v>21</v>
      </c>
      <c r="F115" s="10">
        <v>1</v>
      </c>
      <c r="G115" s="10">
        <v>0</v>
      </c>
      <c r="H115" s="10">
        <v>0</v>
      </c>
      <c r="I115" s="10">
        <v>54</v>
      </c>
      <c r="J115" s="10">
        <v>11</v>
      </c>
      <c r="K115" s="10">
        <v>40</v>
      </c>
      <c r="L115" s="10">
        <v>34</v>
      </c>
      <c r="M115" s="10">
        <v>0</v>
      </c>
      <c r="N115" s="10">
        <v>11</v>
      </c>
      <c r="O115" s="10">
        <v>0</v>
      </c>
      <c r="P115" s="10">
        <v>3</v>
      </c>
      <c r="Q115" s="10">
        <v>20</v>
      </c>
      <c r="R115" s="10">
        <v>-6</v>
      </c>
      <c r="S115" s="10" t="s">
        <v>0</v>
      </c>
      <c r="T115" s="10" t="s">
        <v>0</v>
      </c>
      <c r="U115" s="10">
        <v>9</v>
      </c>
      <c r="V115" s="10">
        <v>15</v>
      </c>
      <c r="W115" s="10">
        <v>-11</v>
      </c>
      <c r="X115" s="10">
        <v>-14</v>
      </c>
      <c r="Y115" s="10">
        <v>-11</v>
      </c>
      <c r="Z115" s="10">
        <v>-6</v>
      </c>
      <c r="AA115" s="10" t="s">
        <v>0</v>
      </c>
      <c r="AB115" s="10" t="s">
        <v>0</v>
      </c>
      <c r="AC115" s="10">
        <v>0</v>
      </c>
      <c r="AD115" s="10">
        <v>-4</v>
      </c>
      <c r="AE115" s="10">
        <v>9</v>
      </c>
      <c r="AF115" s="10">
        <v>15</v>
      </c>
      <c r="AG115" s="10">
        <v>-25</v>
      </c>
      <c r="AH115" s="10">
        <v>-6</v>
      </c>
      <c r="AI115" s="10">
        <v>0</v>
      </c>
      <c r="AJ115" s="10">
        <v>-2</v>
      </c>
      <c r="AK115" s="10" t="s">
        <v>0</v>
      </c>
      <c r="AL115" s="10" t="s">
        <v>0</v>
      </c>
      <c r="AM115" s="10">
        <v>13</v>
      </c>
      <c r="AN115" s="10">
        <v>7</v>
      </c>
      <c r="AO115" s="10" t="s">
        <v>0</v>
      </c>
      <c r="AP115" s="10" t="s">
        <v>0</v>
      </c>
      <c r="AQ115" s="10">
        <v>-11</v>
      </c>
      <c r="AR115" s="10">
        <v>-6</v>
      </c>
      <c r="AS115" s="10">
        <v>0</v>
      </c>
      <c r="AT115" s="10">
        <v>-1</v>
      </c>
      <c r="AU115" s="10">
        <v>4</v>
      </c>
      <c r="AV115" s="10">
        <v>6</v>
      </c>
      <c r="AW115" s="10">
        <v>-4</v>
      </c>
      <c r="AX115" s="10">
        <v>-21</v>
      </c>
      <c r="AY115" s="10">
        <v>-15</v>
      </c>
      <c r="AZ115" s="10">
        <v>0</v>
      </c>
      <c r="BA115" s="10">
        <v>40</v>
      </c>
      <c r="BB115" s="10">
        <v>34</v>
      </c>
      <c r="BC115" s="10">
        <v>17</v>
      </c>
      <c r="BD115" s="10">
        <v>6</v>
      </c>
      <c r="BE115" s="10">
        <v>0</v>
      </c>
      <c r="BF115" s="10">
        <v>-2</v>
      </c>
      <c r="BG115" s="10">
        <v>-68</v>
      </c>
      <c r="BH115" s="10">
        <v>-5</v>
      </c>
      <c r="BK115" s="10" t="s">
        <v>5</v>
      </c>
      <c r="BN115" s="10">
        <f>MAX(BG113:BG127,BE113:BE127,BC113:BC127,BA113:BA128,AY113:AY127,AW113:AW127,AU113:AU127,AS113:AS127,AQ113:AQ128,AO113:AO127,AM113:AM127,AK113:AK127,AI113:AI127,AG113:AG127,AE113:AE127,AC113:AC127,AA113:AA127,Y113:Y127,W113:W127,U113:U127,S113:S127,Q113:Q127,O113:O127,M113:M127,K113:K127,I113:I127,G113:G127,E113:E127,C113:C127)</f>
        <v>54</v>
      </c>
    </row>
    <row r="116" spans="1:66" s="10" customFormat="1" x14ac:dyDescent="0.25">
      <c r="A116" s="32"/>
      <c r="B116" s="3">
        <v>1999</v>
      </c>
      <c r="C116" s="10">
        <v>0</v>
      </c>
      <c r="D116" s="10">
        <v>6</v>
      </c>
      <c r="E116" s="10">
        <v>20</v>
      </c>
      <c r="F116" s="10">
        <v>0</v>
      </c>
      <c r="G116" s="10">
        <v>12</v>
      </c>
      <c r="H116" s="10">
        <v>1</v>
      </c>
      <c r="I116" s="10">
        <v>38</v>
      </c>
      <c r="J116" s="10">
        <v>9</v>
      </c>
      <c r="K116" s="10">
        <v>40</v>
      </c>
      <c r="L116" s="10">
        <v>28</v>
      </c>
      <c r="M116" s="10">
        <v>2</v>
      </c>
      <c r="N116" s="10">
        <v>1</v>
      </c>
      <c r="O116" s="10">
        <v>5</v>
      </c>
      <c r="P116" s="10">
        <v>6</v>
      </c>
      <c r="Q116" s="10">
        <v>2</v>
      </c>
      <c r="R116" s="10">
        <v>1</v>
      </c>
      <c r="S116" s="10" t="s">
        <v>0</v>
      </c>
      <c r="T116" s="10" t="s">
        <v>0</v>
      </c>
      <c r="U116" s="10">
        <v>6</v>
      </c>
      <c r="V116" s="10">
        <v>5</v>
      </c>
      <c r="W116" s="10">
        <v>-4</v>
      </c>
      <c r="X116" s="10">
        <v>-11</v>
      </c>
      <c r="Y116" s="10">
        <v>-3</v>
      </c>
      <c r="Z116" s="10">
        <v>1</v>
      </c>
      <c r="AA116" s="10" t="s">
        <v>0</v>
      </c>
      <c r="AB116" s="10" t="s">
        <v>0</v>
      </c>
      <c r="AC116" s="10">
        <v>-14</v>
      </c>
      <c r="AD116" s="10">
        <v>6</v>
      </c>
      <c r="AE116" s="10">
        <v>6</v>
      </c>
      <c r="AF116" s="10">
        <v>5</v>
      </c>
      <c r="AG116" s="10">
        <v>-28</v>
      </c>
      <c r="AH116" s="10">
        <v>-8</v>
      </c>
      <c r="AI116" s="10">
        <v>12</v>
      </c>
      <c r="AJ116" s="10">
        <v>-7</v>
      </c>
      <c r="AK116" s="10" t="s">
        <v>0</v>
      </c>
      <c r="AL116" s="10" t="s">
        <v>0</v>
      </c>
      <c r="AM116" s="10">
        <v>12</v>
      </c>
      <c r="AN116" s="10">
        <v>-7</v>
      </c>
      <c r="AO116" s="10" t="s">
        <v>0</v>
      </c>
      <c r="AP116" s="10" t="s">
        <v>0</v>
      </c>
      <c r="AQ116" s="10">
        <v>-3</v>
      </c>
      <c r="AR116" s="10">
        <v>1</v>
      </c>
      <c r="AS116" s="10">
        <v>-18</v>
      </c>
      <c r="AT116" s="10">
        <v>1</v>
      </c>
      <c r="AU116" s="10">
        <v>27</v>
      </c>
      <c r="AV116" s="10">
        <v>3</v>
      </c>
      <c r="AW116" s="10">
        <v>1</v>
      </c>
      <c r="AX116" s="10">
        <v>1</v>
      </c>
      <c r="AY116" s="10">
        <v>5</v>
      </c>
      <c r="AZ116" s="10">
        <v>6</v>
      </c>
      <c r="BA116" s="10">
        <v>40</v>
      </c>
      <c r="BB116" s="10">
        <v>28</v>
      </c>
      <c r="BC116" s="10">
        <v>27</v>
      </c>
      <c r="BD116" s="10">
        <v>3</v>
      </c>
      <c r="BE116" s="10">
        <v>12</v>
      </c>
      <c r="BF116" s="10">
        <v>-7</v>
      </c>
      <c r="BG116" s="10">
        <v>-25</v>
      </c>
      <c r="BH116" s="10">
        <v>1</v>
      </c>
      <c r="BK116" s="10" t="s">
        <v>52</v>
      </c>
      <c r="BN116" s="10">
        <f>AVERAGE(BH113:BH127,BF113:BF127,BD113:BD127,BB113:BB127,AZ113:AZ127,AX113:AX127,AV113:AV127,AT113:AT127,AR113:AR127,AP113:AP127,AN113:AN127,AL113:AL127,AJ113:AJ127,AH113:AH127,AF113:AF127,AD113:AD127,AB113:AB127,Z113:Z127,X113:X127,V113:V127,T113:T127,R113:R127,P113:P127,N113:N127,L113:L127,J113:J127,H113:H127,F113:F127,D113:D127)</f>
        <v>1.7306666666666666</v>
      </c>
    </row>
    <row r="117" spans="1:66" s="10" customFormat="1" x14ac:dyDescent="0.25">
      <c r="A117" s="32"/>
      <c r="B117" s="3">
        <v>2000</v>
      </c>
      <c r="C117" s="10">
        <v>-26</v>
      </c>
      <c r="D117" s="10">
        <v>-9</v>
      </c>
      <c r="E117" s="10">
        <v>1</v>
      </c>
      <c r="F117" s="10">
        <v>1</v>
      </c>
      <c r="G117" s="10">
        <v>1</v>
      </c>
      <c r="H117" s="10">
        <v>1</v>
      </c>
      <c r="I117" s="10">
        <v>44</v>
      </c>
      <c r="J117" s="10">
        <v>10</v>
      </c>
      <c r="K117" s="10">
        <v>46</v>
      </c>
      <c r="L117" s="10">
        <v>29</v>
      </c>
      <c r="M117" s="10">
        <v>3</v>
      </c>
      <c r="N117" s="10">
        <v>5</v>
      </c>
      <c r="O117" s="10">
        <v>1</v>
      </c>
      <c r="P117" s="10">
        <v>1</v>
      </c>
      <c r="Q117" s="10">
        <v>-26</v>
      </c>
      <c r="R117" s="10">
        <v>-9</v>
      </c>
      <c r="S117" s="10" t="s">
        <v>0</v>
      </c>
      <c r="T117" s="10" t="s">
        <v>0</v>
      </c>
      <c r="U117" s="10">
        <v>2</v>
      </c>
      <c r="V117" s="10">
        <v>4</v>
      </c>
      <c r="W117" s="10">
        <v>5</v>
      </c>
      <c r="X117" s="10">
        <v>-8</v>
      </c>
      <c r="Y117" s="10">
        <v>2</v>
      </c>
      <c r="Z117" s="10">
        <v>3</v>
      </c>
      <c r="AA117" s="10" t="s">
        <v>0</v>
      </c>
      <c r="AB117" s="10" t="s">
        <v>0</v>
      </c>
      <c r="AC117" s="10">
        <v>4</v>
      </c>
      <c r="AD117" s="10">
        <v>3</v>
      </c>
      <c r="AE117" s="10">
        <v>2</v>
      </c>
      <c r="AF117" s="10">
        <v>4</v>
      </c>
      <c r="AG117" s="10">
        <v>-25</v>
      </c>
      <c r="AH117" s="10">
        <v>-14</v>
      </c>
      <c r="AI117" s="10">
        <v>10</v>
      </c>
      <c r="AJ117" s="10">
        <v>1</v>
      </c>
      <c r="AK117" s="10" t="s">
        <v>0</v>
      </c>
      <c r="AL117" s="10" t="s">
        <v>0</v>
      </c>
      <c r="AM117" s="10">
        <v>6</v>
      </c>
      <c r="AN117" s="10">
        <v>10</v>
      </c>
      <c r="AO117" s="10" t="s">
        <v>0</v>
      </c>
      <c r="AP117" s="10" t="s">
        <v>0</v>
      </c>
      <c r="AQ117" s="10">
        <v>2</v>
      </c>
      <c r="AR117" s="10">
        <v>3</v>
      </c>
      <c r="AS117" s="10">
        <v>-4</v>
      </c>
      <c r="AT117" s="10">
        <v>-5</v>
      </c>
      <c r="AU117" s="10">
        <v>12</v>
      </c>
      <c r="AV117" s="10">
        <v>-5</v>
      </c>
      <c r="AW117" s="10">
        <v>21</v>
      </c>
      <c r="AX117" s="10">
        <v>-18</v>
      </c>
      <c r="AY117" s="10">
        <v>14</v>
      </c>
      <c r="AZ117" s="10">
        <v>4</v>
      </c>
      <c r="BA117" s="10">
        <v>46</v>
      </c>
      <c r="BB117" s="10">
        <v>29</v>
      </c>
      <c r="BC117" s="10">
        <v>12</v>
      </c>
      <c r="BD117" s="10">
        <v>-5</v>
      </c>
      <c r="BE117" s="10">
        <v>10</v>
      </c>
      <c r="BF117" s="10">
        <v>1</v>
      </c>
      <c r="BG117" s="10">
        <v>-53</v>
      </c>
      <c r="BH117" s="10">
        <v>-15</v>
      </c>
      <c r="BK117" s="10" t="s">
        <v>54</v>
      </c>
      <c r="BL117" s="30"/>
      <c r="BM117" s="30"/>
      <c r="BN117" s="10">
        <f>MEDIAN(BH113:BH127,BF113:BF127,BD113:BD127,BB113:BB127,AZ113:AZ127,AX113:AX127,AV113:AV127,AT113:AT127,AR113:AR127,AP113:AP127,AN113:AN127,AL113:AL127,AJ113:AJ127,AH113:AH127,AF113:AF127,AD113:AD127,AB113:AB127,Z113:Z127,X113:X127,V113:V127,T113:T127,R113:R127,P113:P127,N113:N127,L113:L127,J113:J127,H113:H127,F113:F127,D113:D127)</f>
        <v>0</v>
      </c>
    </row>
    <row r="118" spans="1:66" s="10" customFormat="1" x14ac:dyDescent="0.25">
      <c r="A118" s="32"/>
      <c r="B118" s="3">
        <v>2001</v>
      </c>
      <c r="C118" s="10">
        <v>-41</v>
      </c>
      <c r="D118" s="10">
        <v>-6</v>
      </c>
      <c r="E118" s="10">
        <v>-2</v>
      </c>
      <c r="F118" s="10">
        <v>-4</v>
      </c>
      <c r="G118" s="10">
        <v>0</v>
      </c>
      <c r="H118" s="10">
        <v>0</v>
      </c>
      <c r="I118" s="10">
        <v>47</v>
      </c>
      <c r="J118" s="10">
        <v>7</v>
      </c>
      <c r="K118" s="10">
        <v>31</v>
      </c>
      <c r="L118" s="10">
        <v>27</v>
      </c>
      <c r="M118" s="10">
        <v>0</v>
      </c>
      <c r="N118" s="10">
        <v>4</v>
      </c>
      <c r="O118" s="10">
        <v>0</v>
      </c>
      <c r="P118" s="10">
        <v>0</v>
      </c>
      <c r="Q118" s="10">
        <v>-41</v>
      </c>
      <c r="R118" s="10">
        <v>-6</v>
      </c>
      <c r="S118" s="10" t="s">
        <v>0</v>
      </c>
      <c r="T118" s="10" t="s">
        <v>0</v>
      </c>
      <c r="U118" s="10">
        <v>4</v>
      </c>
      <c r="V118" s="10">
        <v>3</v>
      </c>
      <c r="W118" s="10">
        <v>5</v>
      </c>
      <c r="X118" s="10">
        <v>-3</v>
      </c>
      <c r="Y118" s="10">
        <v>-1</v>
      </c>
      <c r="Z118" s="10">
        <v>0</v>
      </c>
      <c r="AA118" s="10" t="s">
        <v>0</v>
      </c>
      <c r="AB118" s="10" t="s">
        <v>0</v>
      </c>
      <c r="AC118" s="10">
        <v>-2</v>
      </c>
      <c r="AD118" s="10">
        <v>2</v>
      </c>
      <c r="AE118" s="10">
        <v>4</v>
      </c>
      <c r="AF118" s="10">
        <v>3</v>
      </c>
      <c r="AG118" s="10">
        <v>-15</v>
      </c>
      <c r="AH118" s="10">
        <v>-4</v>
      </c>
      <c r="AI118" s="10">
        <v>0</v>
      </c>
      <c r="AJ118" s="10">
        <v>6</v>
      </c>
      <c r="AK118" s="10" t="s">
        <v>0</v>
      </c>
      <c r="AL118" s="10" t="s">
        <v>0</v>
      </c>
      <c r="AM118" s="10">
        <v>-6</v>
      </c>
      <c r="AN118" s="10">
        <v>-13</v>
      </c>
      <c r="AO118" s="10" t="s">
        <v>0</v>
      </c>
      <c r="AP118" s="10" t="s">
        <v>0</v>
      </c>
      <c r="AQ118" s="10">
        <v>-1</v>
      </c>
      <c r="AR118" s="10">
        <v>0</v>
      </c>
      <c r="AS118" s="10">
        <v>12</v>
      </c>
      <c r="AT118" s="10">
        <v>3</v>
      </c>
      <c r="AU118" s="10">
        <v>15</v>
      </c>
      <c r="AV118" s="10">
        <v>6</v>
      </c>
      <c r="AW118" s="10">
        <v>0</v>
      </c>
      <c r="AX118" s="10">
        <v>13</v>
      </c>
      <c r="AY118" s="10">
        <v>19</v>
      </c>
      <c r="AZ118" s="10">
        <v>26</v>
      </c>
      <c r="BA118" s="10">
        <v>31</v>
      </c>
      <c r="BB118" s="10">
        <v>27</v>
      </c>
      <c r="BC118" s="10">
        <v>15</v>
      </c>
      <c r="BD118" s="10">
        <v>6</v>
      </c>
      <c r="BE118" s="10">
        <v>0</v>
      </c>
      <c r="BF118" s="10">
        <v>6</v>
      </c>
      <c r="BG118" s="10">
        <v>-38</v>
      </c>
      <c r="BH118" s="10">
        <v>-10</v>
      </c>
      <c r="BK118" s="10" t="s">
        <v>9</v>
      </c>
      <c r="BN118" s="10">
        <f>MIN(BH113:BH127,BF113:BF127,BD113:BD127,BB113:BB127,AZ113:AZ127,AX113:AX127,AV113:AV127,AT113:AT127,AR113:AR127,AP113:AP127,AN113:AN127,AL113:AL127,AJ113:AJ127,AH113:AH127,AF113:AF127,AD113:AD127,AB113:AB127,Z113:Z127,X113:X127,V113:V127,T113:T127,R113:R127,P113:P127,N113:N127,L113:L127,J113:J127,H113:H127,F113:F127,D113:D127)</f>
        <v>-26</v>
      </c>
    </row>
    <row r="119" spans="1:66" s="10" customFormat="1" x14ac:dyDescent="0.25">
      <c r="A119" s="32"/>
      <c r="B119" s="3">
        <v>2002</v>
      </c>
      <c r="C119" s="10">
        <v>-32</v>
      </c>
      <c r="D119" s="10">
        <v>3</v>
      </c>
      <c r="E119" s="10">
        <v>0</v>
      </c>
      <c r="F119" s="10">
        <v>0</v>
      </c>
      <c r="G119" s="10">
        <v>0</v>
      </c>
      <c r="H119" s="10">
        <v>0</v>
      </c>
      <c r="I119" s="10">
        <v>47</v>
      </c>
      <c r="J119" s="10">
        <v>10</v>
      </c>
      <c r="K119" s="10">
        <v>43</v>
      </c>
      <c r="L119" s="10">
        <v>29</v>
      </c>
      <c r="M119" s="10">
        <v>4</v>
      </c>
      <c r="N119" s="10">
        <v>6</v>
      </c>
      <c r="O119" s="10">
        <v>0</v>
      </c>
      <c r="P119" s="10">
        <v>0</v>
      </c>
      <c r="Q119" s="10">
        <v>-32</v>
      </c>
      <c r="R119" s="10">
        <v>3</v>
      </c>
      <c r="S119" s="10" t="s">
        <v>0</v>
      </c>
      <c r="T119" s="10" t="s">
        <v>0</v>
      </c>
      <c r="U119" s="10">
        <v>-12</v>
      </c>
      <c r="V119" s="10">
        <v>-10</v>
      </c>
      <c r="W119" s="10">
        <v>-20</v>
      </c>
      <c r="X119" s="10">
        <v>5</v>
      </c>
      <c r="Y119" s="10">
        <v>0</v>
      </c>
      <c r="Z119" s="10">
        <v>0</v>
      </c>
      <c r="AA119" s="10" t="s">
        <v>0</v>
      </c>
      <c r="AB119" s="10" t="s">
        <v>0</v>
      </c>
      <c r="AC119" s="10">
        <v>-2</v>
      </c>
      <c r="AD119" s="10">
        <v>-2</v>
      </c>
      <c r="AE119" s="10">
        <v>-12</v>
      </c>
      <c r="AF119" s="10">
        <v>-10</v>
      </c>
      <c r="AG119" s="10">
        <v>-15</v>
      </c>
      <c r="AH119" s="10">
        <v>-4</v>
      </c>
      <c r="AI119" s="10">
        <v>-22</v>
      </c>
      <c r="AJ119" s="10">
        <v>-1</v>
      </c>
      <c r="AK119" s="10" t="s">
        <v>0</v>
      </c>
      <c r="AL119" s="10" t="s">
        <v>0</v>
      </c>
      <c r="AM119" s="10">
        <v>-22</v>
      </c>
      <c r="AN119" s="10">
        <v>-1</v>
      </c>
      <c r="AO119" s="10" t="s">
        <v>0</v>
      </c>
      <c r="AP119" s="10" t="s">
        <v>0</v>
      </c>
      <c r="AQ119" s="10">
        <v>0</v>
      </c>
      <c r="AR119" s="10">
        <v>0</v>
      </c>
      <c r="AS119" s="10">
        <v>9</v>
      </c>
      <c r="AT119" s="10">
        <v>3</v>
      </c>
      <c r="AU119" s="10">
        <v>18</v>
      </c>
      <c r="AV119" s="10">
        <v>10</v>
      </c>
      <c r="AW119" s="10">
        <v>7</v>
      </c>
      <c r="AX119" s="10">
        <v>4</v>
      </c>
      <c r="AY119" s="10">
        <v>21</v>
      </c>
      <c r="AZ119" s="10">
        <v>19</v>
      </c>
      <c r="BA119" s="10">
        <v>43</v>
      </c>
      <c r="BB119" s="10">
        <v>29</v>
      </c>
      <c r="BC119" s="10">
        <v>18</v>
      </c>
      <c r="BD119" s="10">
        <v>10</v>
      </c>
      <c r="BE119" s="10">
        <v>-22</v>
      </c>
      <c r="BF119" s="10">
        <v>-1</v>
      </c>
      <c r="BG119" s="10">
        <v>-41</v>
      </c>
      <c r="BH119" s="10">
        <v>-5</v>
      </c>
      <c r="BK119" s="10" t="s">
        <v>5</v>
      </c>
      <c r="BN119" s="10">
        <f>MAX(BH113:BH127,BF113:BF127,BD113:BD127,BB113:BB127,AZ113:AZ127,AX113:AX127,AV113:AV127,AT113:AT127,AR113:AR127,AP113:AP127,AN113:AN127,AL113:AL127,AJ113:AJ127,AH113:AH127,AF113:AF127,AD113:AD127,AB113:AB127,Z113:Z127,X113:X127,V113:V127,T113:T127,R113:R127,P113:P127,N113:N127,L113:L127,J113:J127,H113:H127,F113:F127,D113:D127)</f>
        <v>34</v>
      </c>
    </row>
    <row r="120" spans="1:66" s="10" customFormat="1" x14ac:dyDescent="0.25">
      <c r="A120" s="32"/>
      <c r="B120" s="3">
        <v>2003</v>
      </c>
      <c r="C120" s="10">
        <v>8</v>
      </c>
      <c r="D120" s="10">
        <v>10</v>
      </c>
      <c r="E120" s="10">
        <v>0</v>
      </c>
      <c r="F120" s="10">
        <v>0</v>
      </c>
      <c r="G120" s="10">
        <v>0</v>
      </c>
      <c r="H120" s="10">
        <v>0</v>
      </c>
      <c r="I120" s="10">
        <v>36</v>
      </c>
      <c r="J120" s="10">
        <v>4</v>
      </c>
      <c r="K120" s="10">
        <v>36</v>
      </c>
      <c r="L120" s="10">
        <v>18</v>
      </c>
      <c r="M120" s="10">
        <v>1</v>
      </c>
      <c r="N120" s="10">
        <v>5</v>
      </c>
      <c r="O120" s="10">
        <v>0</v>
      </c>
      <c r="P120" s="10">
        <v>0</v>
      </c>
      <c r="Q120" s="10">
        <v>8</v>
      </c>
      <c r="R120" s="10">
        <v>10</v>
      </c>
      <c r="S120" s="10" t="s">
        <v>0</v>
      </c>
      <c r="T120" s="10" t="s">
        <v>0</v>
      </c>
      <c r="U120" s="10">
        <v>-14</v>
      </c>
      <c r="V120" s="10">
        <v>-7</v>
      </c>
      <c r="W120" s="10">
        <v>-24</v>
      </c>
      <c r="X120" s="10">
        <v>7</v>
      </c>
      <c r="Y120" s="10">
        <v>11</v>
      </c>
      <c r="Z120" s="10">
        <v>-5</v>
      </c>
      <c r="AA120" s="10" t="s">
        <v>0</v>
      </c>
      <c r="AB120" s="10" t="s">
        <v>0</v>
      </c>
      <c r="AC120" s="10">
        <v>1</v>
      </c>
      <c r="AD120" s="10">
        <v>1</v>
      </c>
      <c r="AE120" s="10">
        <v>-14</v>
      </c>
      <c r="AF120" s="10">
        <v>-7</v>
      </c>
      <c r="AG120" s="10">
        <v>-15</v>
      </c>
      <c r="AH120" s="10">
        <v>-4</v>
      </c>
      <c r="AI120" s="10">
        <v>0</v>
      </c>
      <c r="AJ120" s="10">
        <v>0</v>
      </c>
      <c r="AK120" s="10" t="s">
        <v>0</v>
      </c>
      <c r="AL120" s="10" t="s">
        <v>0</v>
      </c>
      <c r="AM120" s="10">
        <v>0</v>
      </c>
      <c r="AN120" s="10">
        <v>0</v>
      </c>
      <c r="AO120" s="10" t="s">
        <v>0</v>
      </c>
      <c r="AP120" s="10" t="s">
        <v>0</v>
      </c>
      <c r="AQ120" s="10">
        <v>11</v>
      </c>
      <c r="AR120" s="10">
        <v>-5</v>
      </c>
      <c r="AS120" s="10">
        <v>-2</v>
      </c>
      <c r="AT120" s="10">
        <v>1</v>
      </c>
      <c r="AU120" s="10">
        <v>18</v>
      </c>
      <c r="AV120" s="10">
        <v>5</v>
      </c>
      <c r="AW120" s="10">
        <v>9</v>
      </c>
      <c r="AX120" s="10">
        <v>5</v>
      </c>
      <c r="AY120" s="10">
        <v>0</v>
      </c>
      <c r="AZ120" s="10">
        <v>0</v>
      </c>
      <c r="BA120" s="10">
        <v>36</v>
      </c>
      <c r="BB120" s="10">
        <v>18</v>
      </c>
      <c r="BC120" s="10">
        <v>18</v>
      </c>
      <c r="BD120" s="10">
        <v>5</v>
      </c>
      <c r="BE120" s="10">
        <v>0</v>
      </c>
      <c r="BF120" s="10">
        <v>0</v>
      </c>
      <c r="BG120" s="10">
        <v>-35</v>
      </c>
      <c r="BH120" s="10">
        <v>-7</v>
      </c>
    </row>
    <row r="121" spans="1:66" s="10" customFormat="1" x14ac:dyDescent="0.25">
      <c r="A121" s="32"/>
      <c r="B121" s="3">
        <v>2004</v>
      </c>
      <c r="C121" s="10">
        <v>30</v>
      </c>
      <c r="D121" s="10">
        <v>-2</v>
      </c>
      <c r="E121" s="10">
        <v>1</v>
      </c>
      <c r="F121" s="10">
        <v>1</v>
      </c>
      <c r="G121" s="10">
        <v>1</v>
      </c>
      <c r="H121" s="10">
        <v>1</v>
      </c>
      <c r="I121" s="10">
        <v>47</v>
      </c>
      <c r="J121" s="10">
        <v>8</v>
      </c>
      <c r="K121" s="10">
        <v>22</v>
      </c>
      <c r="L121" s="10">
        <v>3</v>
      </c>
      <c r="M121" s="10">
        <v>1</v>
      </c>
      <c r="N121" s="10">
        <v>6</v>
      </c>
      <c r="O121" s="10">
        <v>1</v>
      </c>
      <c r="P121" s="10">
        <v>1</v>
      </c>
      <c r="Q121" s="10">
        <v>30</v>
      </c>
      <c r="R121" s="10">
        <v>-2</v>
      </c>
      <c r="S121" s="10" t="s">
        <v>0</v>
      </c>
      <c r="T121" s="10" t="s">
        <v>0</v>
      </c>
      <c r="U121" s="10">
        <v>1</v>
      </c>
      <c r="V121" s="10">
        <v>1</v>
      </c>
      <c r="W121" s="10">
        <v>-21</v>
      </c>
      <c r="X121" s="10">
        <v>16</v>
      </c>
      <c r="Y121" s="10">
        <v>1</v>
      </c>
      <c r="Z121" s="10">
        <v>1</v>
      </c>
      <c r="AA121" s="10" t="s">
        <v>0</v>
      </c>
      <c r="AB121" s="10" t="s">
        <v>0</v>
      </c>
      <c r="AC121" s="10">
        <v>-15</v>
      </c>
      <c r="AD121" s="10">
        <v>0</v>
      </c>
      <c r="AE121" s="10">
        <v>1</v>
      </c>
      <c r="AF121" s="10">
        <v>1</v>
      </c>
      <c r="AG121" s="10">
        <v>-15</v>
      </c>
      <c r="AH121" s="10">
        <v>-4</v>
      </c>
      <c r="AI121" s="10">
        <v>1</v>
      </c>
      <c r="AJ121" s="10">
        <v>2</v>
      </c>
      <c r="AK121" s="10" t="s">
        <v>0</v>
      </c>
      <c r="AL121" s="10" t="s">
        <v>0</v>
      </c>
      <c r="AM121" s="10">
        <v>7</v>
      </c>
      <c r="AN121" s="10">
        <v>1</v>
      </c>
      <c r="AO121" s="10" t="s">
        <v>0</v>
      </c>
      <c r="AP121" s="10" t="s">
        <v>0</v>
      </c>
      <c r="AQ121" s="10">
        <v>1</v>
      </c>
      <c r="AR121" s="10">
        <v>1</v>
      </c>
      <c r="AS121" s="10">
        <v>-2</v>
      </c>
      <c r="AT121" s="10">
        <v>1</v>
      </c>
      <c r="AU121" s="10">
        <v>14</v>
      </c>
      <c r="AV121" s="10">
        <v>1</v>
      </c>
      <c r="AW121" s="10">
        <v>-5</v>
      </c>
      <c r="AX121" s="10">
        <v>5</v>
      </c>
      <c r="AY121" s="10">
        <v>1</v>
      </c>
      <c r="AZ121" s="10">
        <v>1</v>
      </c>
      <c r="BA121" s="10">
        <v>22</v>
      </c>
      <c r="BB121" s="10">
        <v>3</v>
      </c>
      <c r="BC121" s="10">
        <v>17</v>
      </c>
      <c r="BD121" s="10">
        <v>2</v>
      </c>
      <c r="BE121" s="10">
        <v>1</v>
      </c>
      <c r="BF121" s="10">
        <v>2</v>
      </c>
      <c r="BG121" s="10">
        <v>-26</v>
      </c>
      <c r="BH121" s="10">
        <v>-4</v>
      </c>
    </row>
    <row r="122" spans="1:66" s="10" customFormat="1" x14ac:dyDescent="0.25">
      <c r="A122" s="32"/>
      <c r="B122" s="3">
        <v>2005</v>
      </c>
      <c r="C122" s="10">
        <v>8</v>
      </c>
      <c r="D122" s="10">
        <v>4</v>
      </c>
      <c r="E122" s="10">
        <v>0</v>
      </c>
      <c r="F122" s="10">
        <v>0</v>
      </c>
      <c r="G122" s="10">
        <v>0</v>
      </c>
      <c r="H122" s="10">
        <v>0</v>
      </c>
      <c r="I122" s="10">
        <v>40</v>
      </c>
      <c r="J122" s="10">
        <v>11</v>
      </c>
      <c r="K122" s="10">
        <v>0</v>
      </c>
      <c r="L122" s="10">
        <v>0</v>
      </c>
      <c r="M122" s="10">
        <v>1</v>
      </c>
      <c r="N122" s="10">
        <v>5</v>
      </c>
      <c r="O122" s="10">
        <v>0</v>
      </c>
      <c r="P122" s="10">
        <v>0</v>
      </c>
      <c r="Q122" s="10">
        <v>8</v>
      </c>
      <c r="R122" s="10">
        <v>4</v>
      </c>
      <c r="S122" s="10" t="s">
        <v>0</v>
      </c>
      <c r="T122" s="10" t="s">
        <v>0</v>
      </c>
      <c r="U122" s="10">
        <v>-3</v>
      </c>
      <c r="V122" s="10">
        <v>-4</v>
      </c>
      <c r="W122" s="10">
        <v>-38</v>
      </c>
      <c r="X122" s="10">
        <v>-12</v>
      </c>
      <c r="Y122" s="10">
        <v>0</v>
      </c>
      <c r="Z122" s="10">
        <v>0</v>
      </c>
      <c r="AA122" s="10" t="s">
        <v>0</v>
      </c>
      <c r="AB122" s="10" t="s">
        <v>0</v>
      </c>
      <c r="AC122" s="10">
        <v>-14</v>
      </c>
      <c r="AD122" s="10">
        <v>-1</v>
      </c>
      <c r="AE122" s="10">
        <v>-3</v>
      </c>
      <c r="AF122" s="10">
        <v>-4</v>
      </c>
      <c r="AG122" s="10">
        <v>-15</v>
      </c>
      <c r="AH122" s="10">
        <v>-4</v>
      </c>
      <c r="AI122" s="10">
        <v>0</v>
      </c>
      <c r="AJ122" s="10">
        <v>1</v>
      </c>
      <c r="AK122" s="10" t="s">
        <v>0</v>
      </c>
      <c r="AL122" s="10" t="s">
        <v>0</v>
      </c>
      <c r="AM122" s="10">
        <v>13</v>
      </c>
      <c r="AN122" s="10">
        <v>8</v>
      </c>
      <c r="AO122" s="10" t="s">
        <v>0</v>
      </c>
      <c r="AP122" s="10" t="s">
        <v>0</v>
      </c>
      <c r="AQ122" s="10">
        <v>0</v>
      </c>
      <c r="AR122" s="10">
        <v>0</v>
      </c>
      <c r="AS122" s="10">
        <v>-2</v>
      </c>
      <c r="AT122" s="10">
        <v>1</v>
      </c>
      <c r="AU122" s="10">
        <v>17</v>
      </c>
      <c r="AV122" s="10">
        <v>-22</v>
      </c>
      <c r="AW122" s="10">
        <v>7</v>
      </c>
      <c r="AX122" s="10">
        <v>10</v>
      </c>
      <c r="AY122" s="10">
        <v>0</v>
      </c>
      <c r="AZ122" s="10">
        <v>0</v>
      </c>
      <c r="BA122" s="10">
        <v>0</v>
      </c>
      <c r="BB122" s="10">
        <v>0</v>
      </c>
      <c r="BC122" s="10">
        <v>17</v>
      </c>
      <c r="BD122" s="10">
        <v>-22</v>
      </c>
      <c r="BE122" s="10">
        <v>0</v>
      </c>
      <c r="BF122" s="10">
        <v>1</v>
      </c>
      <c r="BG122" s="10">
        <v>-33</v>
      </c>
      <c r="BH122" s="10">
        <v>-11</v>
      </c>
    </row>
    <row r="123" spans="1:66" s="10" customFormat="1" x14ac:dyDescent="0.25">
      <c r="A123" s="32"/>
      <c r="B123" s="3">
        <v>2006</v>
      </c>
      <c r="C123" s="10">
        <v>-3</v>
      </c>
      <c r="D123" s="10">
        <v>-26</v>
      </c>
      <c r="E123" s="10">
        <v>10</v>
      </c>
      <c r="F123" s="10">
        <v>-4</v>
      </c>
      <c r="G123" s="10">
        <v>0</v>
      </c>
      <c r="H123" s="10">
        <v>0</v>
      </c>
      <c r="I123" s="10">
        <v>39</v>
      </c>
      <c r="J123" s="10">
        <v>12</v>
      </c>
      <c r="K123" s="10">
        <v>6</v>
      </c>
      <c r="L123" s="10">
        <v>-17</v>
      </c>
      <c r="M123" s="10">
        <v>1</v>
      </c>
      <c r="N123" s="10">
        <v>5</v>
      </c>
      <c r="O123" s="10">
        <v>1</v>
      </c>
      <c r="P123" s="10">
        <v>0</v>
      </c>
      <c r="Q123" s="10">
        <v>-3</v>
      </c>
      <c r="R123" s="10">
        <v>-26</v>
      </c>
      <c r="S123" s="10" t="s">
        <v>0</v>
      </c>
      <c r="T123" s="10" t="s">
        <v>0</v>
      </c>
      <c r="U123" s="10">
        <v>-2</v>
      </c>
      <c r="V123" s="10">
        <v>-2</v>
      </c>
      <c r="W123" s="10">
        <v>-22</v>
      </c>
      <c r="X123" s="10">
        <v>-7</v>
      </c>
      <c r="Y123" s="10">
        <v>-1</v>
      </c>
      <c r="Z123" s="10">
        <v>-8</v>
      </c>
      <c r="AA123" s="10" t="s">
        <v>0</v>
      </c>
      <c r="AB123" s="10" t="s">
        <v>0</v>
      </c>
      <c r="AC123" s="10">
        <v>-10</v>
      </c>
      <c r="AD123" s="10">
        <v>0</v>
      </c>
      <c r="AE123" s="10">
        <v>-2</v>
      </c>
      <c r="AF123" s="10">
        <v>-2</v>
      </c>
      <c r="AG123" s="10">
        <v>-15</v>
      </c>
      <c r="AH123" s="10">
        <v>-4</v>
      </c>
      <c r="AI123" s="10">
        <v>0</v>
      </c>
      <c r="AJ123" s="10">
        <v>0</v>
      </c>
      <c r="AK123" s="10" t="s">
        <v>0</v>
      </c>
      <c r="AL123" s="10" t="s">
        <v>0</v>
      </c>
      <c r="AM123" s="10">
        <v>14</v>
      </c>
      <c r="AN123" s="10">
        <v>0</v>
      </c>
      <c r="AO123" s="10" t="s">
        <v>0</v>
      </c>
      <c r="AP123" s="10" t="s">
        <v>0</v>
      </c>
      <c r="AQ123" s="10">
        <v>-1</v>
      </c>
      <c r="AR123" s="10">
        <v>-8</v>
      </c>
      <c r="AS123" s="10">
        <v>-2</v>
      </c>
      <c r="AT123" s="10">
        <v>1</v>
      </c>
      <c r="AU123" s="10">
        <v>0</v>
      </c>
      <c r="AV123" s="10">
        <v>0</v>
      </c>
      <c r="AW123" s="10">
        <v>0</v>
      </c>
      <c r="AX123" s="10">
        <v>0</v>
      </c>
      <c r="AY123" s="10">
        <v>0</v>
      </c>
      <c r="AZ123" s="10">
        <v>0</v>
      </c>
      <c r="BA123" s="10">
        <v>6</v>
      </c>
      <c r="BB123" s="10">
        <v>-17</v>
      </c>
      <c r="BC123" s="10">
        <v>10</v>
      </c>
      <c r="BD123" s="10">
        <v>12</v>
      </c>
      <c r="BE123" s="10">
        <v>0</v>
      </c>
      <c r="BF123" s="10">
        <v>0</v>
      </c>
      <c r="BG123" s="10">
        <v>-22</v>
      </c>
      <c r="BH123" s="10">
        <v>-2</v>
      </c>
    </row>
    <row r="124" spans="1:66" s="10" customFormat="1" x14ac:dyDescent="0.25">
      <c r="A124" s="32"/>
      <c r="B124" s="3">
        <v>2007</v>
      </c>
      <c r="C124" s="10">
        <v>-2</v>
      </c>
      <c r="D124" s="10">
        <v>-1</v>
      </c>
      <c r="E124" s="10">
        <v>0</v>
      </c>
      <c r="F124" s="10">
        <v>0</v>
      </c>
      <c r="G124" s="10">
        <v>0</v>
      </c>
      <c r="H124" s="10">
        <v>0</v>
      </c>
      <c r="I124" s="10">
        <v>-30</v>
      </c>
      <c r="J124" s="10">
        <v>0</v>
      </c>
      <c r="K124" s="10">
        <v>14</v>
      </c>
      <c r="L124" s="10">
        <v>21</v>
      </c>
      <c r="M124" s="10">
        <v>1</v>
      </c>
      <c r="N124" s="10">
        <v>5</v>
      </c>
      <c r="O124" s="10">
        <v>2</v>
      </c>
      <c r="P124" s="10">
        <v>0</v>
      </c>
      <c r="Q124" s="10">
        <v>-2</v>
      </c>
      <c r="R124" s="10">
        <v>-1</v>
      </c>
      <c r="S124" s="10" t="s">
        <v>0</v>
      </c>
      <c r="T124" s="10" t="s">
        <v>0</v>
      </c>
      <c r="U124" s="10">
        <v>14</v>
      </c>
      <c r="V124" s="10">
        <v>7</v>
      </c>
      <c r="W124" s="10">
        <v>-1</v>
      </c>
      <c r="X124" s="10">
        <v>0</v>
      </c>
      <c r="Y124" s="10">
        <v>0</v>
      </c>
      <c r="Z124" s="10">
        <v>0</v>
      </c>
      <c r="AA124" s="10" t="s">
        <v>0</v>
      </c>
      <c r="AB124" s="10" t="s">
        <v>0</v>
      </c>
      <c r="AC124" s="10">
        <v>-6</v>
      </c>
      <c r="AD124" s="10">
        <v>1</v>
      </c>
      <c r="AE124" s="10">
        <v>14</v>
      </c>
      <c r="AF124" s="10">
        <v>7</v>
      </c>
      <c r="AG124" s="10">
        <v>-15</v>
      </c>
      <c r="AH124" s="10">
        <v>-4</v>
      </c>
      <c r="AI124" s="10">
        <v>0</v>
      </c>
      <c r="AJ124" s="10">
        <v>0</v>
      </c>
      <c r="AK124" s="10" t="s">
        <v>0</v>
      </c>
      <c r="AL124" s="10" t="s">
        <v>0</v>
      </c>
      <c r="AM124" s="10">
        <v>0</v>
      </c>
      <c r="AN124" s="10">
        <v>0</v>
      </c>
      <c r="AO124" s="10" t="s">
        <v>0</v>
      </c>
      <c r="AP124" s="10" t="s">
        <v>0</v>
      </c>
      <c r="AQ124" s="10">
        <v>0</v>
      </c>
      <c r="AR124" s="10">
        <v>0</v>
      </c>
      <c r="AS124" s="10">
        <v>-26</v>
      </c>
      <c r="AT124" s="10">
        <v>-20</v>
      </c>
      <c r="AU124" s="10">
        <v>31</v>
      </c>
      <c r="AV124" s="10">
        <v>0</v>
      </c>
      <c r="AW124" s="10">
        <v>-20</v>
      </c>
      <c r="AX124" s="10">
        <v>2</v>
      </c>
      <c r="AY124" s="10">
        <v>0</v>
      </c>
      <c r="AZ124" s="10">
        <v>0</v>
      </c>
      <c r="BA124" s="10">
        <v>14</v>
      </c>
      <c r="BB124" s="10">
        <v>21</v>
      </c>
      <c r="BC124" s="10">
        <v>34</v>
      </c>
      <c r="BD124" s="10">
        <v>3</v>
      </c>
      <c r="BE124" s="10">
        <v>0</v>
      </c>
      <c r="BF124" s="10">
        <v>0</v>
      </c>
      <c r="BG124" s="10">
        <v>-44</v>
      </c>
      <c r="BH124" s="10">
        <v>5</v>
      </c>
    </row>
    <row r="125" spans="1:66" s="10" customFormat="1" x14ac:dyDescent="0.25">
      <c r="A125" s="32"/>
      <c r="B125" s="3">
        <v>2008</v>
      </c>
      <c r="C125" s="10">
        <v>-4</v>
      </c>
      <c r="D125" s="10">
        <v>-5</v>
      </c>
      <c r="E125" s="10">
        <v>5</v>
      </c>
      <c r="F125" s="10">
        <v>-7</v>
      </c>
      <c r="G125" s="10">
        <v>0</v>
      </c>
      <c r="H125" s="10">
        <v>0</v>
      </c>
      <c r="I125" s="10">
        <v>0</v>
      </c>
      <c r="J125" s="10">
        <v>0</v>
      </c>
      <c r="K125" s="10">
        <v>-8</v>
      </c>
      <c r="L125" s="10">
        <v>32</v>
      </c>
      <c r="M125" s="10">
        <v>1</v>
      </c>
      <c r="N125" s="10">
        <v>5</v>
      </c>
      <c r="O125" s="10">
        <v>0</v>
      </c>
      <c r="P125" s="10">
        <v>0</v>
      </c>
      <c r="Q125" s="10">
        <v>-4</v>
      </c>
      <c r="R125" s="10">
        <v>-5</v>
      </c>
      <c r="S125" s="10" t="s">
        <v>0</v>
      </c>
      <c r="T125" s="10" t="s">
        <v>0</v>
      </c>
      <c r="U125" s="10">
        <v>-3</v>
      </c>
      <c r="V125" s="10">
        <v>-6</v>
      </c>
      <c r="W125" s="10">
        <v>-14</v>
      </c>
      <c r="X125" s="10">
        <v>-10</v>
      </c>
      <c r="Y125" s="10">
        <v>0</v>
      </c>
      <c r="Z125" s="10">
        <v>0</v>
      </c>
      <c r="AA125" s="10" t="s">
        <v>0</v>
      </c>
      <c r="AB125" s="10" t="s">
        <v>0</v>
      </c>
      <c r="AC125" s="10">
        <v>-11</v>
      </c>
      <c r="AD125" s="10">
        <v>1</v>
      </c>
      <c r="AE125" s="10">
        <v>-3</v>
      </c>
      <c r="AF125" s="10">
        <v>-6</v>
      </c>
      <c r="AG125" s="10">
        <v>-15</v>
      </c>
      <c r="AH125" s="10">
        <v>-4</v>
      </c>
      <c r="AI125" s="10">
        <v>0</v>
      </c>
      <c r="AJ125" s="10">
        <v>0</v>
      </c>
      <c r="AK125" s="10" t="s">
        <v>0</v>
      </c>
      <c r="AL125" s="10" t="s">
        <v>0</v>
      </c>
      <c r="AM125" s="10">
        <v>0</v>
      </c>
      <c r="AN125" s="10">
        <v>0</v>
      </c>
      <c r="AO125" s="10" t="s">
        <v>0</v>
      </c>
      <c r="AP125" s="10" t="s">
        <v>0</v>
      </c>
      <c r="AQ125" s="10">
        <v>0</v>
      </c>
      <c r="AR125" s="10">
        <v>0</v>
      </c>
      <c r="AS125" s="10">
        <v>0</v>
      </c>
      <c r="AT125" s="10">
        <v>0</v>
      </c>
      <c r="AU125" s="10">
        <v>21</v>
      </c>
      <c r="AV125" s="10">
        <v>6</v>
      </c>
      <c r="AW125" s="10">
        <v>10</v>
      </c>
      <c r="AX125" s="10">
        <v>-1</v>
      </c>
      <c r="AY125" s="10">
        <v>3</v>
      </c>
      <c r="AZ125" s="10">
        <v>-18</v>
      </c>
      <c r="BA125" s="10">
        <v>-8</v>
      </c>
      <c r="BB125" s="10">
        <v>32</v>
      </c>
      <c r="BC125" s="10">
        <v>21</v>
      </c>
      <c r="BD125" s="10">
        <v>6</v>
      </c>
      <c r="BE125" s="10">
        <v>0</v>
      </c>
      <c r="BF125" s="10">
        <v>0</v>
      </c>
      <c r="BG125" s="10">
        <v>4</v>
      </c>
      <c r="BH125" s="10">
        <v>1</v>
      </c>
    </row>
    <row r="126" spans="1:66" s="10" customFormat="1" x14ac:dyDescent="0.25">
      <c r="A126" s="32"/>
      <c r="B126" s="3">
        <v>2009</v>
      </c>
      <c r="C126" s="10">
        <v>-4</v>
      </c>
      <c r="D126" s="10">
        <v>0</v>
      </c>
      <c r="E126" s="10">
        <v>-7</v>
      </c>
      <c r="F126" s="10">
        <v>-16</v>
      </c>
      <c r="G126" s="10">
        <v>0</v>
      </c>
      <c r="H126" s="10">
        <v>1</v>
      </c>
      <c r="I126" s="10">
        <v>0</v>
      </c>
      <c r="J126" s="10">
        <v>0</v>
      </c>
      <c r="K126" s="10">
        <v>-18</v>
      </c>
      <c r="L126" s="10">
        <v>21</v>
      </c>
      <c r="M126" s="10">
        <v>1</v>
      </c>
      <c r="N126" s="10">
        <v>5</v>
      </c>
      <c r="O126" s="10">
        <v>0</v>
      </c>
      <c r="P126" s="10">
        <v>0</v>
      </c>
      <c r="Q126" s="10">
        <v>-4</v>
      </c>
      <c r="R126" s="10">
        <v>0</v>
      </c>
      <c r="S126" s="10" t="s">
        <v>0</v>
      </c>
      <c r="T126" s="10" t="s">
        <v>0</v>
      </c>
      <c r="U126" s="10">
        <v>-3</v>
      </c>
      <c r="V126" s="10">
        <v>-4</v>
      </c>
      <c r="W126" s="10">
        <v>-3</v>
      </c>
      <c r="X126" s="10">
        <v>0</v>
      </c>
      <c r="Y126" s="10">
        <v>0</v>
      </c>
      <c r="Z126" s="10">
        <v>0</v>
      </c>
      <c r="AA126" s="10" t="s">
        <v>0</v>
      </c>
      <c r="AB126" s="10" t="s">
        <v>0</v>
      </c>
      <c r="AC126" s="10">
        <v>-9</v>
      </c>
      <c r="AD126" s="10">
        <v>-1</v>
      </c>
      <c r="AE126" s="10">
        <v>-3</v>
      </c>
      <c r="AF126" s="10">
        <v>-4</v>
      </c>
      <c r="AG126" s="10">
        <v>-15</v>
      </c>
      <c r="AH126" s="10">
        <v>-4</v>
      </c>
      <c r="AI126" s="10">
        <v>-1</v>
      </c>
      <c r="AJ126" s="10">
        <v>-6</v>
      </c>
      <c r="AK126" s="10" t="s">
        <v>0</v>
      </c>
      <c r="AL126" s="10" t="s">
        <v>0</v>
      </c>
      <c r="AM126" s="10">
        <v>-1</v>
      </c>
      <c r="AN126" s="10">
        <v>-6</v>
      </c>
      <c r="AO126" s="10" t="s">
        <v>0</v>
      </c>
      <c r="AP126" s="10" t="s">
        <v>0</v>
      </c>
      <c r="AQ126" s="10">
        <v>0</v>
      </c>
      <c r="AR126" s="10">
        <v>0</v>
      </c>
      <c r="AS126" s="10">
        <v>0</v>
      </c>
      <c r="AT126" s="10">
        <v>0</v>
      </c>
      <c r="AU126" s="10">
        <v>8</v>
      </c>
      <c r="AV126" s="10">
        <v>1</v>
      </c>
      <c r="AW126" s="10">
        <v>0</v>
      </c>
      <c r="AX126" s="10">
        <v>0</v>
      </c>
      <c r="AY126" s="10">
        <v>-3</v>
      </c>
      <c r="AZ126" s="10">
        <v>0</v>
      </c>
      <c r="BA126" s="10">
        <v>-18</v>
      </c>
      <c r="BB126" s="10">
        <v>21</v>
      </c>
      <c r="BC126" s="10">
        <v>11</v>
      </c>
      <c r="BD126" s="10">
        <v>2</v>
      </c>
      <c r="BE126" s="10">
        <v>-1</v>
      </c>
      <c r="BF126" s="10">
        <v>-6</v>
      </c>
      <c r="BG126" s="10">
        <v>-3</v>
      </c>
      <c r="BH126" s="10">
        <v>4</v>
      </c>
    </row>
    <row r="127" spans="1:66" s="10" customFormat="1" x14ac:dyDescent="0.25">
      <c r="A127" s="3"/>
      <c r="B127" s="3">
        <v>2010</v>
      </c>
      <c r="C127" s="10">
        <v>-8</v>
      </c>
      <c r="D127" s="10">
        <v>6</v>
      </c>
      <c r="E127" s="10">
        <v>4</v>
      </c>
      <c r="F127" s="10">
        <v>-12</v>
      </c>
      <c r="G127" s="10">
        <v>0</v>
      </c>
      <c r="H127" s="10">
        <v>0</v>
      </c>
      <c r="I127" s="10">
        <v>0</v>
      </c>
      <c r="J127" s="10">
        <v>0</v>
      </c>
      <c r="K127" s="10">
        <v>23</v>
      </c>
      <c r="L127" s="10">
        <v>-2</v>
      </c>
      <c r="M127" s="10">
        <v>1</v>
      </c>
      <c r="N127" s="10">
        <v>5</v>
      </c>
      <c r="O127" s="10">
        <v>0</v>
      </c>
      <c r="P127" s="10">
        <v>0</v>
      </c>
      <c r="Q127" s="10">
        <v>-8</v>
      </c>
      <c r="R127" s="10">
        <v>6</v>
      </c>
      <c r="S127" s="10" t="s">
        <v>0</v>
      </c>
      <c r="T127" s="10" t="s">
        <v>0</v>
      </c>
      <c r="U127" s="10">
        <v>-2</v>
      </c>
      <c r="V127" s="10">
        <v>-20</v>
      </c>
      <c r="W127" s="10">
        <v>-10</v>
      </c>
      <c r="X127" s="10">
        <v>-14</v>
      </c>
      <c r="Y127" s="10">
        <v>-25</v>
      </c>
      <c r="Z127" s="10">
        <v>0</v>
      </c>
      <c r="AA127" s="10" t="s">
        <v>0</v>
      </c>
      <c r="AB127" s="10" t="s">
        <v>0</v>
      </c>
      <c r="AC127" s="10">
        <v>-26</v>
      </c>
      <c r="AD127" s="10">
        <v>5</v>
      </c>
      <c r="AE127" s="10">
        <v>-2</v>
      </c>
      <c r="AF127" s="10">
        <v>-20</v>
      </c>
      <c r="AG127" s="10">
        <v>-15</v>
      </c>
      <c r="AH127" s="10">
        <v>-4</v>
      </c>
      <c r="AI127" s="10">
        <v>1</v>
      </c>
      <c r="AJ127" s="10">
        <v>1</v>
      </c>
      <c r="AK127" s="10" t="s">
        <v>0</v>
      </c>
      <c r="AL127" s="10" t="s">
        <v>0</v>
      </c>
      <c r="AM127" s="10">
        <v>5</v>
      </c>
      <c r="AN127" s="10">
        <v>1</v>
      </c>
      <c r="AO127" s="10" t="s">
        <v>0</v>
      </c>
      <c r="AP127" s="10" t="s">
        <v>0</v>
      </c>
      <c r="AQ127" s="10">
        <v>-25</v>
      </c>
      <c r="AR127" s="10">
        <v>0</v>
      </c>
      <c r="AS127" s="10">
        <v>0</v>
      </c>
      <c r="AT127" s="10">
        <v>0</v>
      </c>
      <c r="AU127" s="10">
        <v>-1</v>
      </c>
      <c r="AV127" s="10">
        <v>-11</v>
      </c>
      <c r="AW127" s="10">
        <v>-14</v>
      </c>
      <c r="AX127" s="10">
        <v>-2</v>
      </c>
      <c r="AY127" s="10">
        <v>-10</v>
      </c>
      <c r="AZ127" s="10">
        <v>-14</v>
      </c>
      <c r="BA127" s="10">
        <v>23</v>
      </c>
      <c r="BB127" s="10">
        <v>-2</v>
      </c>
      <c r="BC127" s="10">
        <v>2</v>
      </c>
      <c r="BD127" s="10">
        <v>-10</v>
      </c>
      <c r="BE127" s="10">
        <v>1</v>
      </c>
      <c r="BF127" s="10">
        <v>1</v>
      </c>
      <c r="BG127" s="10">
        <v>-14</v>
      </c>
      <c r="BH127" s="10">
        <v>1</v>
      </c>
    </row>
    <row r="128" spans="1:66" x14ac:dyDescent="0.25">
      <c r="BK128" s="10"/>
      <c r="BL128" s="10"/>
      <c r="BM128" s="10"/>
      <c r="BN128" s="10"/>
    </row>
    <row r="129" spans="63:66" x14ac:dyDescent="0.25">
      <c r="BK129" s="10"/>
      <c r="BL129" s="10"/>
      <c r="BM129" s="10"/>
      <c r="BN129" s="10"/>
    </row>
  </sheetData>
  <mergeCells count="124">
    <mergeCell ref="AY69:AZ69"/>
    <mergeCell ref="BA69:BB69"/>
    <mergeCell ref="BC69:BD69"/>
    <mergeCell ref="BE69:BF69"/>
    <mergeCell ref="BG69:BH69"/>
    <mergeCell ref="AU69:AV69"/>
    <mergeCell ref="AW69:AX69"/>
    <mergeCell ref="AA69:AB69"/>
    <mergeCell ref="AC69:AD69"/>
    <mergeCell ref="AE69:AF69"/>
    <mergeCell ref="AG69:AH69"/>
    <mergeCell ref="AI69:AJ69"/>
    <mergeCell ref="AK69:AL69"/>
    <mergeCell ref="A71:A84"/>
    <mergeCell ref="AM69:AN69"/>
    <mergeCell ref="AO69:AP69"/>
    <mergeCell ref="AQ69:AR69"/>
    <mergeCell ref="AS69:AT69"/>
    <mergeCell ref="O69:P69"/>
    <mergeCell ref="Q69:R69"/>
    <mergeCell ref="S69:T69"/>
    <mergeCell ref="U69:V69"/>
    <mergeCell ref="W69:X69"/>
    <mergeCell ref="Y69:Z69"/>
    <mergeCell ref="C69:D69"/>
    <mergeCell ref="E69:F69"/>
    <mergeCell ref="G69:H69"/>
    <mergeCell ref="I69:J69"/>
    <mergeCell ref="K69:L69"/>
    <mergeCell ref="A45:A59"/>
    <mergeCell ref="A1:BH2"/>
    <mergeCell ref="A66:BH67"/>
    <mergeCell ref="BA7:BB7"/>
    <mergeCell ref="BC7:BD7"/>
    <mergeCell ref="BE7:BF7"/>
    <mergeCell ref="BG7:BH7"/>
    <mergeCell ref="A9:A22"/>
    <mergeCell ref="A27:A41"/>
    <mergeCell ref="AO7:AP7"/>
    <mergeCell ref="AQ7:AR7"/>
    <mergeCell ref="AS7:AT7"/>
    <mergeCell ref="AU7:AV7"/>
    <mergeCell ref="AW7:AX7"/>
    <mergeCell ref="AY7:AZ7"/>
    <mergeCell ref="AM7:AN7"/>
    <mergeCell ref="Q7:R7"/>
    <mergeCell ref="S7:T7"/>
    <mergeCell ref="U7:V7"/>
    <mergeCell ref="W7:X7"/>
    <mergeCell ref="Y7:Z7"/>
    <mergeCell ref="AA7:AB7"/>
    <mergeCell ref="AC7:AD7"/>
    <mergeCell ref="AE7:AF7"/>
    <mergeCell ref="AG7:AH7"/>
    <mergeCell ref="AI7:AJ7"/>
    <mergeCell ref="AK7:AL7"/>
    <mergeCell ref="M7:N7"/>
    <mergeCell ref="O7:P7"/>
    <mergeCell ref="C90:D90"/>
    <mergeCell ref="E90:F90"/>
    <mergeCell ref="G90:H90"/>
    <mergeCell ref="I90:J90"/>
    <mergeCell ref="K90:L90"/>
    <mergeCell ref="M90:N90"/>
    <mergeCell ref="O90:P90"/>
    <mergeCell ref="G7:H7"/>
    <mergeCell ref="I7:J7"/>
    <mergeCell ref="C7:D7"/>
    <mergeCell ref="E7:F7"/>
    <mergeCell ref="K7:L7"/>
    <mergeCell ref="M69:N69"/>
    <mergeCell ref="AQ90:AR90"/>
    <mergeCell ref="AS90:AT90"/>
    <mergeCell ref="AA90:AB90"/>
    <mergeCell ref="AC90:AD90"/>
    <mergeCell ref="AE90:AF90"/>
    <mergeCell ref="AG90:AH90"/>
    <mergeCell ref="AI90:AJ90"/>
    <mergeCell ref="Q90:R90"/>
    <mergeCell ref="S90:T90"/>
    <mergeCell ref="U90:V90"/>
    <mergeCell ref="W90:X90"/>
    <mergeCell ref="Y90:Z90"/>
    <mergeCell ref="BE90:BF90"/>
    <mergeCell ref="BG90:BH90"/>
    <mergeCell ref="A92:A105"/>
    <mergeCell ref="C111:D111"/>
    <mergeCell ref="E111:F111"/>
    <mergeCell ref="G111:H111"/>
    <mergeCell ref="I111:J111"/>
    <mergeCell ref="K111:L111"/>
    <mergeCell ref="M111:N111"/>
    <mergeCell ref="O111:P111"/>
    <mergeCell ref="Q111:R111"/>
    <mergeCell ref="S111:T111"/>
    <mergeCell ref="U111:V111"/>
    <mergeCell ref="W111:X111"/>
    <mergeCell ref="Y111:Z111"/>
    <mergeCell ref="AA111:AB111"/>
    <mergeCell ref="AU90:AV90"/>
    <mergeCell ref="AW90:AX90"/>
    <mergeCell ref="AY90:AZ90"/>
    <mergeCell ref="BA90:BB90"/>
    <mergeCell ref="BC90:BD90"/>
    <mergeCell ref="AK90:AL90"/>
    <mergeCell ref="AM90:AN90"/>
    <mergeCell ref="AO90:AP90"/>
    <mergeCell ref="BG111:BH111"/>
    <mergeCell ref="A113:A126"/>
    <mergeCell ref="AW111:AX111"/>
    <mergeCell ref="AY111:AZ111"/>
    <mergeCell ref="BA111:BB111"/>
    <mergeCell ref="BC111:BD111"/>
    <mergeCell ref="BE111:BF111"/>
    <mergeCell ref="AM111:AN111"/>
    <mergeCell ref="AO111:AP111"/>
    <mergeCell ref="AQ111:AR111"/>
    <mergeCell ref="AS111:AT111"/>
    <mergeCell ref="AU111:AV111"/>
    <mergeCell ref="AC111:AD111"/>
    <mergeCell ref="AE111:AF111"/>
    <mergeCell ref="AG111:AH111"/>
    <mergeCell ref="AI111:AJ111"/>
    <mergeCell ref="AK111:AL1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1"/>
  <sheetViews>
    <sheetView zoomScale="70" zoomScaleNormal="70" workbookViewId="0">
      <selection activeCell="V50" sqref="V50"/>
    </sheetView>
  </sheetViews>
  <sheetFormatPr defaultColWidth="11.42578125" defaultRowHeight="15" x14ac:dyDescent="0.25"/>
  <cols>
    <col min="1" max="1" width="11.42578125" style="10"/>
    <col min="6" max="6" width="15" bestFit="1" customWidth="1"/>
  </cols>
  <sheetData>
    <row r="1" spans="1:36" s="10" customFormat="1" x14ac:dyDescent="0.25">
      <c r="B1" s="44" t="s">
        <v>35</v>
      </c>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row>
    <row r="2" spans="1:36" s="10" customFormat="1" x14ac:dyDescent="0.25">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row>
    <row r="3" spans="1:36" s="10" customFormat="1" x14ac:dyDescent="0.25"/>
    <row r="4" spans="1:36" s="10" customFormat="1" x14ac:dyDescent="0.25">
      <c r="E4" s="10" t="s">
        <v>42</v>
      </c>
      <c r="F4" s="10" t="s">
        <v>43</v>
      </c>
      <c r="G4" s="10">
        <f>CORREL(C10:AE24,C32:AE46)</f>
        <v>0.58873961702234467</v>
      </c>
    </row>
    <row r="5" spans="1:36" s="10" customFormat="1" x14ac:dyDescent="0.25">
      <c r="F5" s="10" t="s">
        <v>44</v>
      </c>
      <c r="G5" s="10">
        <f>CORREL(C10:AE24,C54:AE68)</f>
        <v>0.23927862129932204</v>
      </c>
    </row>
    <row r="6" spans="1:36" s="10" customFormat="1" x14ac:dyDescent="0.25">
      <c r="F6" s="10" t="s">
        <v>45</v>
      </c>
      <c r="G6" s="10">
        <f>CORREL(C32:AE46,C54:AE68)</f>
        <v>0.15925300178647692</v>
      </c>
    </row>
    <row r="7" spans="1:36" s="10" customFormat="1" x14ac:dyDescent="0.25"/>
    <row r="8" spans="1:36" s="10" customFormat="1" x14ac:dyDescent="0.25">
      <c r="C8" s="33" t="s">
        <v>6</v>
      </c>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row>
    <row r="9" spans="1:36" x14ac:dyDescent="0.25">
      <c r="B9" s="9"/>
      <c r="C9" s="11">
        <v>1</v>
      </c>
      <c r="D9" s="11">
        <v>2</v>
      </c>
      <c r="E9" s="11">
        <v>3</v>
      </c>
      <c r="F9" s="11">
        <v>4</v>
      </c>
      <c r="G9" s="11">
        <v>5</v>
      </c>
      <c r="H9" s="11">
        <v>6</v>
      </c>
      <c r="I9" s="11">
        <v>7</v>
      </c>
      <c r="J9" s="11">
        <v>8</v>
      </c>
      <c r="K9" s="11">
        <v>9</v>
      </c>
      <c r="L9" s="11">
        <v>10</v>
      </c>
      <c r="M9" s="11">
        <v>11</v>
      </c>
      <c r="N9" s="11">
        <v>12</v>
      </c>
      <c r="O9" s="11">
        <v>13</v>
      </c>
      <c r="P9" s="11">
        <v>14</v>
      </c>
      <c r="Q9" s="11">
        <v>15</v>
      </c>
      <c r="R9" s="11">
        <v>16</v>
      </c>
      <c r="S9" s="11">
        <v>17</v>
      </c>
      <c r="T9" s="11">
        <v>18</v>
      </c>
      <c r="U9" s="11">
        <v>19</v>
      </c>
      <c r="V9" s="11">
        <v>20</v>
      </c>
      <c r="W9" s="11">
        <v>21</v>
      </c>
      <c r="X9" s="11">
        <v>22</v>
      </c>
      <c r="Y9" s="11">
        <v>23</v>
      </c>
      <c r="Z9" s="11">
        <v>24</v>
      </c>
      <c r="AA9" s="11">
        <v>25</v>
      </c>
      <c r="AB9" s="11">
        <v>26</v>
      </c>
      <c r="AC9" s="11">
        <v>27</v>
      </c>
      <c r="AD9" s="11">
        <v>28</v>
      </c>
      <c r="AE9" s="11">
        <v>29</v>
      </c>
      <c r="AF9" s="10" t="s">
        <v>1</v>
      </c>
      <c r="AG9" s="10" t="s">
        <v>20</v>
      </c>
      <c r="AH9" s="10" t="s">
        <v>21</v>
      </c>
    </row>
    <row r="10" spans="1:36" x14ac:dyDescent="0.25">
      <c r="A10" s="43" t="s">
        <v>26</v>
      </c>
      <c r="B10" s="3">
        <v>1996</v>
      </c>
      <c r="C10" s="10">
        <v>102.4</v>
      </c>
      <c r="D10" s="10">
        <v>90.8</v>
      </c>
      <c r="E10" s="10">
        <v>79.900000000000006</v>
      </c>
      <c r="F10" s="10">
        <v>0.2</v>
      </c>
      <c r="G10" s="10">
        <v>47.1</v>
      </c>
      <c r="H10" s="10">
        <v>33.799999999999997</v>
      </c>
      <c r="I10" s="10">
        <v>68.400000000000006</v>
      </c>
      <c r="J10" s="10">
        <v>82.9</v>
      </c>
      <c r="K10" s="10">
        <v>78</v>
      </c>
      <c r="L10" s="10">
        <v>84.2</v>
      </c>
      <c r="M10" s="10">
        <v>75.7</v>
      </c>
      <c r="N10" s="10">
        <v>84.8</v>
      </c>
      <c r="O10" s="10">
        <v>58</v>
      </c>
      <c r="P10" s="10">
        <v>76</v>
      </c>
      <c r="Q10" s="10">
        <v>81.099999999999994</v>
      </c>
      <c r="R10" s="10">
        <v>59.7</v>
      </c>
      <c r="S10" s="10">
        <v>79.7</v>
      </c>
      <c r="T10" s="10">
        <v>101.6</v>
      </c>
      <c r="U10" s="10">
        <v>79.7</v>
      </c>
      <c r="V10" s="10">
        <v>101.6</v>
      </c>
      <c r="W10" s="10">
        <v>57.3</v>
      </c>
      <c r="X10" s="10">
        <v>71.2</v>
      </c>
      <c r="Y10" s="10">
        <v>59.1</v>
      </c>
      <c r="Z10" s="10">
        <v>52.3</v>
      </c>
      <c r="AA10" s="10">
        <v>74.400000000000006</v>
      </c>
      <c r="AB10" s="10">
        <v>47.1</v>
      </c>
      <c r="AC10" s="10">
        <v>73.2</v>
      </c>
      <c r="AD10" s="10">
        <v>79.7</v>
      </c>
      <c r="AE10" s="10">
        <v>97.7</v>
      </c>
      <c r="AF10" s="5">
        <f>AVERAGE(C10:AE10)</f>
        <v>71.641379310344831</v>
      </c>
      <c r="AG10" s="5">
        <f>_xlfn.STDEV.S(C10:AE10)</f>
        <v>21.957857644025076</v>
      </c>
      <c r="AH10" s="5">
        <f>AG10/AF10</f>
        <v>0.30649685775737734</v>
      </c>
      <c r="AJ10" s="10"/>
    </row>
    <row r="11" spans="1:36" x14ac:dyDescent="0.25">
      <c r="A11" s="43"/>
      <c r="B11" s="3">
        <v>1997</v>
      </c>
      <c r="C11" s="10">
        <v>87</v>
      </c>
      <c r="D11" s="10">
        <v>62.3</v>
      </c>
      <c r="E11" s="10">
        <v>42.2</v>
      </c>
      <c r="F11" s="10">
        <v>2.7</v>
      </c>
      <c r="G11" s="10">
        <v>80</v>
      </c>
      <c r="H11" s="10">
        <v>54.6</v>
      </c>
      <c r="I11" s="10">
        <v>118.1</v>
      </c>
      <c r="J11" s="10">
        <v>94.6</v>
      </c>
      <c r="K11" s="10">
        <v>86.5</v>
      </c>
      <c r="L11" s="10">
        <v>66.3</v>
      </c>
      <c r="M11" s="10">
        <v>76.900000000000006</v>
      </c>
      <c r="N11" s="10">
        <v>107.4</v>
      </c>
      <c r="O11" s="10">
        <v>99.2</v>
      </c>
      <c r="P11" s="10">
        <v>97.6</v>
      </c>
      <c r="Q11" s="10">
        <v>98.3</v>
      </c>
      <c r="R11" s="10">
        <v>82.4</v>
      </c>
      <c r="S11" s="10">
        <v>66.8</v>
      </c>
      <c r="T11" s="10">
        <v>57.2</v>
      </c>
      <c r="U11" s="10">
        <v>21.8</v>
      </c>
      <c r="V11" s="10">
        <v>57.2</v>
      </c>
      <c r="W11" s="10">
        <v>58.9</v>
      </c>
      <c r="X11" s="10">
        <v>70.099999999999994</v>
      </c>
      <c r="Y11" s="10">
        <v>110.6</v>
      </c>
      <c r="Z11" s="10">
        <v>83.5</v>
      </c>
      <c r="AA11" s="10">
        <v>108.9</v>
      </c>
      <c r="AB11" s="10">
        <v>80</v>
      </c>
      <c r="AC11" s="10">
        <v>74.900000000000006</v>
      </c>
      <c r="AD11" s="10">
        <v>66.8</v>
      </c>
      <c r="AE11" s="10">
        <v>133.69999999999999</v>
      </c>
      <c r="AF11" s="5">
        <f t="shared" ref="AF11:AF24" si="0">AVERAGE(C11:AE11)</f>
        <v>77.465517241379317</v>
      </c>
      <c r="AG11" s="5">
        <f t="shared" ref="AG11:AG24" si="1">_xlfn.STDEV.S(C11:AE11)</f>
        <v>27.974200816646199</v>
      </c>
      <c r="AH11" s="5">
        <f t="shared" ref="AH11:AH25" si="2">AG11/AF11</f>
        <v>0.36111810535621619</v>
      </c>
      <c r="AJ11" s="10"/>
    </row>
    <row r="12" spans="1:36" x14ac:dyDescent="0.25">
      <c r="A12" s="43"/>
      <c r="B12" s="3">
        <v>1998</v>
      </c>
      <c r="C12" s="10">
        <v>121</v>
      </c>
      <c r="D12" s="10">
        <v>77.7</v>
      </c>
      <c r="E12" s="10">
        <v>73.099999999999994</v>
      </c>
      <c r="F12" s="10">
        <v>26.6</v>
      </c>
      <c r="G12" s="10">
        <v>99.9</v>
      </c>
      <c r="H12" s="10">
        <v>39</v>
      </c>
      <c r="I12" s="10">
        <v>138.80000000000001</v>
      </c>
      <c r="J12" s="10">
        <v>94.1</v>
      </c>
      <c r="K12" s="10">
        <v>95.2</v>
      </c>
      <c r="L12" s="10">
        <v>89.9</v>
      </c>
      <c r="M12" s="10">
        <v>55.9</v>
      </c>
      <c r="N12" s="10">
        <v>63.5</v>
      </c>
      <c r="O12" s="10">
        <v>25.9</v>
      </c>
      <c r="P12" s="10">
        <v>54.6</v>
      </c>
      <c r="Q12" s="10">
        <v>59.8</v>
      </c>
      <c r="R12" s="10">
        <v>58.7</v>
      </c>
      <c r="S12" s="10">
        <v>67.7</v>
      </c>
      <c r="T12" s="10">
        <v>86.5</v>
      </c>
      <c r="U12" s="10">
        <v>94.6</v>
      </c>
      <c r="V12" s="10">
        <v>86.5</v>
      </c>
      <c r="W12" s="10">
        <v>51.1</v>
      </c>
      <c r="X12" s="10">
        <v>30.2</v>
      </c>
      <c r="Y12" s="10">
        <v>105</v>
      </c>
      <c r="Z12" s="10">
        <v>38.799999999999997</v>
      </c>
      <c r="AA12" s="10">
        <v>116.9</v>
      </c>
      <c r="AB12" s="10">
        <v>99.9</v>
      </c>
      <c r="AC12" s="10">
        <v>73.7</v>
      </c>
      <c r="AD12" s="10">
        <v>67.7</v>
      </c>
      <c r="AE12" s="10">
        <v>186.2</v>
      </c>
      <c r="AF12" s="5">
        <f t="shared" si="0"/>
        <v>78.568965517241367</v>
      </c>
      <c r="AG12" s="5">
        <f t="shared" si="1"/>
        <v>35.450580324166786</v>
      </c>
      <c r="AH12" s="5">
        <f t="shared" si="2"/>
        <v>0.45120334843135262</v>
      </c>
      <c r="AJ12" s="10"/>
    </row>
    <row r="13" spans="1:36" x14ac:dyDescent="0.25">
      <c r="A13" s="43"/>
      <c r="B13" s="3">
        <v>1999</v>
      </c>
      <c r="C13" s="10">
        <v>102.5</v>
      </c>
      <c r="D13" s="10">
        <v>69.8</v>
      </c>
      <c r="E13" s="10">
        <v>55.6</v>
      </c>
      <c r="F13" s="10">
        <v>21.6</v>
      </c>
      <c r="G13" s="10">
        <v>49.5</v>
      </c>
      <c r="H13" s="10">
        <v>38.700000000000003</v>
      </c>
      <c r="I13" s="10">
        <v>75.7</v>
      </c>
      <c r="J13" s="10">
        <v>76.599999999999994</v>
      </c>
      <c r="K13" s="10">
        <v>44.9</v>
      </c>
      <c r="L13" s="10">
        <v>87.9</v>
      </c>
      <c r="M13" s="10">
        <v>30.6</v>
      </c>
      <c r="N13" s="10">
        <v>77.900000000000006</v>
      </c>
      <c r="O13" s="10">
        <v>49.3</v>
      </c>
      <c r="P13" s="10">
        <v>82.5</v>
      </c>
      <c r="Q13" s="10">
        <v>92.1</v>
      </c>
      <c r="R13" s="10">
        <v>94.3</v>
      </c>
      <c r="S13" s="10">
        <v>26.1</v>
      </c>
      <c r="T13" s="10">
        <v>12.4</v>
      </c>
      <c r="U13" s="10">
        <v>26.1</v>
      </c>
      <c r="V13" s="10">
        <v>12.4</v>
      </c>
      <c r="W13" s="10">
        <v>83</v>
      </c>
      <c r="X13" s="10">
        <v>93.7</v>
      </c>
      <c r="Y13" s="10">
        <v>39.200000000000003</v>
      </c>
      <c r="Z13" s="10">
        <v>57.2</v>
      </c>
      <c r="AA13" s="10">
        <v>56.3</v>
      </c>
      <c r="AB13" s="10">
        <v>49.5</v>
      </c>
      <c r="AC13" s="10">
        <v>33.200000000000003</v>
      </c>
      <c r="AD13" s="10">
        <v>26.1</v>
      </c>
      <c r="AE13" s="10">
        <v>144.69999999999999</v>
      </c>
      <c r="AF13" s="5">
        <f t="shared" si="0"/>
        <v>58.944827586206898</v>
      </c>
      <c r="AG13" s="5">
        <f t="shared" si="1"/>
        <v>31.378639074182036</v>
      </c>
      <c r="AH13" s="5">
        <f t="shared" si="2"/>
        <v>0.5323391442326425</v>
      </c>
      <c r="AJ13" s="10"/>
    </row>
    <row r="14" spans="1:36" x14ac:dyDescent="0.25">
      <c r="A14" s="43"/>
      <c r="B14" s="3">
        <v>2000</v>
      </c>
      <c r="C14" s="10">
        <v>94.3</v>
      </c>
      <c r="D14" s="10">
        <v>59.9</v>
      </c>
      <c r="E14" s="10">
        <v>31.1</v>
      </c>
      <c r="F14" s="10">
        <v>12.7</v>
      </c>
      <c r="G14" s="10">
        <v>30.3</v>
      </c>
      <c r="H14" s="10">
        <v>35.1</v>
      </c>
      <c r="I14" s="10">
        <v>49.5</v>
      </c>
      <c r="J14" s="10">
        <v>68.3</v>
      </c>
      <c r="K14" s="10">
        <v>25.5</v>
      </c>
      <c r="L14" s="10">
        <v>40.4</v>
      </c>
      <c r="M14" s="10">
        <v>21.7</v>
      </c>
      <c r="N14" s="10">
        <v>54.1</v>
      </c>
      <c r="O14" s="10">
        <v>11.3</v>
      </c>
      <c r="P14" s="10">
        <v>23.8</v>
      </c>
      <c r="Q14" s="10">
        <v>17.600000000000001</v>
      </c>
      <c r="R14" s="10">
        <v>40.9</v>
      </c>
      <c r="S14" s="10">
        <v>51.5</v>
      </c>
      <c r="T14" s="10">
        <v>30.4</v>
      </c>
      <c r="U14" s="10">
        <v>91.8</v>
      </c>
      <c r="V14" s="10">
        <v>30.4</v>
      </c>
      <c r="W14" s="10">
        <v>74.5</v>
      </c>
      <c r="X14" s="10">
        <v>19.100000000000001</v>
      </c>
      <c r="Y14" s="10">
        <v>44.6</v>
      </c>
      <c r="Z14" s="10">
        <v>9</v>
      </c>
      <c r="AA14" s="10">
        <v>40.4</v>
      </c>
      <c r="AB14" s="10">
        <v>30.3</v>
      </c>
      <c r="AC14" s="10">
        <v>36</v>
      </c>
      <c r="AD14" s="10">
        <v>51.5</v>
      </c>
      <c r="AE14" s="10">
        <v>53.8</v>
      </c>
      <c r="AF14" s="5">
        <f t="shared" si="0"/>
        <v>40.682758620689647</v>
      </c>
      <c r="AG14" s="5">
        <f t="shared" si="1"/>
        <v>21.989852675487761</v>
      </c>
      <c r="AH14" s="5">
        <f t="shared" si="2"/>
        <v>0.54052019629525783</v>
      </c>
      <c r="AJ14" s="10"/>
    </row>
    <row r="15" spans="1:36" x14ac:dyDescent="0.25">
      <c r="A15" s="43"/>
      <c r="B15" s="3">
        <v>2001</v>
      </c>
      <c r="C15" s="10">
        <v>107.3</v>
      </c>
      <c r="D15" s="10">
        <v>17.600000000000001</v>
      </c>
      <c r="E15" s="10">
        <v>5.4</v>
      </c>
      <c r="F15" s="10">
        <v>11.8</v>
      </c>
      <c r="G15" s="10">
        <v>67.099999999999994</v>
      </c>
      <c r="H15" s="10">
        <v>27.9</v>
      </c>
      <c r="I15" s="10">
        <v>83</v>
      </c>
      <c r="J15" s="10">
        <v>100.6</v>
      </c>
      <c r="K15" s="10">
        <v>92.6</v>
      </c>
      <c r="L15" s="10">
        <v>34.200000000000003</v>
      </c>
      <c r="M15" s="10">
        <v>16.600000000000001</v>
      </c>
      <c r="N15" s="10">
        <v>64.900000000000006</v>
      </c>
      <c r="O15" s="10">
        <v>6.9</v>
      </c>
      <c r="P15" s="10">
        <v>70.5</v>
      </c>
      <c r="Q15" s="10">
        <v>41.1</v>
      </c>
      <c r="R15" s="10">
        <v>74.7</v>
      </c>
      <c r="S15" s="10">
        <v>107.2</v>
      </c>
      <c r="T15" s="10">
        <v>71.099999999999994</v>
      </c>
      <c r="U15" s="10">
        <v>83</v>
      </c>
      <c r="V15" s="10">
        <v>71.099999999999994</v>
      </c>
      <c r="W15" s="10">
        <v>55.2</v>
      </c>
      <c r="X15" s="10">
        <v>21.1</v>
      </c>
      <c r="Y15" s="10">
        <v>34.799999999999997</v>
      </c>
      <c r="Z15" s="10">
        <v>42.3</v>
      </c>
      <c r="AA15" s="10">
        <v>99.8</v>
      </c>
      <c r="AB15" s="10">
        <v>67.099999999999994</v>
      </c>
      <c r="AC15" s="10">
        <v>46.6</v>
      </c>
      <c r="AD15" s="10">
        <v>107.2</v>
      </c>
      <c r="AE15" s="10">
        <v>70.599999999999994</v>
      </c>
      <c r="AF15" s="5">
        <f t="shared" si="0"/>
        <v>58.596551724137925</v>
      </c>
      <c r="AG15" s="5">
        <f t="shared" si="1"/>
        <v>32.360519185736855</v>
      </c>
      <c r="AH15" s="5">
        <f t="shared" si="2"/>
        <v>0.55225978719847524</v>
      </c>
      <c r="AJ15" s="10"/>
    </row>
    <row r="16" spans="1:36" x14ac:dyDescent="0.25">
      <c r="A16" s="43"/>
      <c r="B16" s="3">
        <v>2002</v>
      </c>
      <c r="C16" s="10">
        <v>152.5</v>
      </c>
      <c r="D16" s="10">
        <v>124</v>
      </c>
      <c r="E16" s="10">
        <v>64</v>
      </c>
      <c r="F16" s="10">
        <v>13.4</v>
      </c>
      <c r="G16" s="10">
        <v>109.8</v>
      </c>
      <c r="H16" s="10">
        <v>56.7</v>
      </c>
      <c r="I16" s="10">
        <v>145.30000000000001</v>
      </c>
      <c r="J16" s="10">
        <v>148.9</v>
      </c>
      <c r="K16" s="10">
        <v>16.600000000000001</v>
      </c>
      <c r="L16" s="10">
        <v>84.8</v>
      </c>
      <c r="M16" s="10">
        <v>117.6</v>
      </c>
      <c r="N16" s="10">
        <v>84.5</v>
      </c>
      <c r="O16" s="10">
        <v>131.69999999999999</v>
      </c>
      <c r="P16" s="10">
        <v>97.7</v>
      </c>
      <c r="Q16" s="10">
        <v>78</v>
      </c>
      <c r="R16" s="10">
        <v>95.3</v>
      </c>
      <c r="S16" s="10">
        <v>114.2</v>
      </c>
      <c r="T16" s="10">
        <v>27.2</v>
      </c>
      <c r="U16" s="10">
        <v>114.2</v>
      </c>
      <c r="V16" s="10">
        <v>27.2</v>
      </c>
      <c r="W16" s="10">
        <v>93.8</v>
      </c>
      <c r="X16" s="10">
        <v>56.1</v>
      </c>
      <c r="Y16" s="10">
        <v>149</v>
      </c>
      <c r="Z16" s="10">
        <v>63.4</v>
      </c>
      <c r="AA16" s="10">
        <v>72</v>
      </c>
      <c r="AB16" s="10">
        <v>109.8</v>
      </c>
      <c r="AC16" s="10">
        <v>149.80000000000001</v>
      </c>
      <c r="AD16" s="10">
        <v>114.2</v>
      </c>
      <c r="AE16" s="10">
        <v>183.9</v>
      </c>
      <c r="AF16" s="5">
        <f t="shared" si="0"/>
        <v>96.4</v>
      </c>
      <c r="AG16" s="5">
        <f t="shared" si="1"/>
        <v>44.211011879718029</v>
      </c>
      <c r="AH16" s="5">
        <f t="shared" si="2"/>
        <v>0.45862045518379696</v>
      </c>
      <c r="AJ16" s="10"/>
    </row>
    <row r="17" spans="1:38" x14ac:dyDescent="0.25">
      <c r="A17" s="43"/>
      <c r="B17" s="3">
        <v>2003</v>
      </c>
      <c r="C17" s="10">
        <v>57.6</v>
      </c>
      <c r="D17" s="10">
        <v>50.1</v>
      </c>
      <c r="E17" s="10">
        <v>47.2</v>
      </c>
      <c r="F17" s="10">
        <v>8.6999999999999993</v>
      </c>
      <c r="G17" s="10">
        <v>27.4</v>
      </c>
      <c r="H17" s="10">
        <v>22.6</v>
      </c>
      <c r="I17" s="10">
        <v>59.9</v>
      </c>
      <c r="J17" s="10">
        <v>67.099999999999994</v>
      </c>
      <c r="K17" s="10">
        <v>0.2</v>
      </c>
      <c r="L17" s="10">
        <v>29.6</v>
      </c>
      <c r="M17" s="10">
        <v>62.9</v>
      </c>
      <c r="N17" s="10">
        <v>70.400000000000006</v>
      </c>
      <c r="O17" s="10">
        <v>25.1</v>
      </c>
      <c r="P17" s="10">
        <v>46.6</v>
      </c>
      <c r="Q17" s="10">
        <v>29.8</v>
      </c>
      <c r="R17" s="10">
        <v>41.1</v>
      </c>
      <c r="S17" s="10">
        <v>53.9</v>
      </c>
      <c r="T17" s="10">
        <v>5</v>
      </c>
      <c r="U17" s="10">
        <v>53.9</v>
      </c>
      <c r="V17" s="10">
        <v>5</v>
      </c>
      <c r="W17" s="10">
        <v>57.8</v>
      </c>
      <c r="X17" s="10">
        <v>44.6</v>
      </c>
      <c r="Y17" s="10">
        <v>53.4</v>
      </c>
      <c r="Z17" s="10">
        <v>61.2</v>
      </c>
      <c r="AA17" s="10">
        <v>27.5</v>
      </c>
      <c r="AB17" s="10">
        <v>27.4</v>
      </c>
      <c r="AC17" s="10">
        <v>29.6</v>
      </c>
      <c r="AD17" s="10">
        <v>53.9</v>
      </c>
      <c r="AE17" s="10">
        <v>75.599999999999994</v>
      </c>
      <c r="AF17" s="5">
        <f t="shared" si="0"/>
        <v>41.210344827586205</v>
      </c>
      <c r="AG17" s="5">
        <f t="shared" si="1"/>
        <v>20.8665033149096</v>
      </c>
      <c r="AH17" s="5">
        <f t="shared" si="2"/>
        <v>0.50634139078937201</v>
      </c>
      <c r="AJ17" s="10"/>
    </row>
    <row r="18" spans="1:38" x14ac:dyDescent="0.25">
      <c r="A18" s="43"/>
      <c r="B18" s="3">
        <v>2004</v>
      </c>
      <c r="C18" s="10">
        <v>11.7</v>
      </c>
      <c r="D18" s="10">
        <v>101.8</v>
      </c>
      <c r="E18" s="10">
        <v>99.9</v>
      </c>
      <c r="F18" s="10">
        <v>21.4</v>
      </c>
      <c r="G18" s="10">
        <v>15.8</v>
      </c>
      <c r="H18" s="10">
        <v>44.4</v>
      </c>
      <c r="I18" s="10">
        <v>116.2</v>
      </c>
      <c r="J18" s="10">
        <v>6.2</v>
      </c>
      <c r="K18" s="10">
        <v>30.9</v>
      </c>
      <c r="L18" s="10">
        <v>54.4</v>
      </c>
      <c r="M18" s="10">
        <v>115.9</v>
      </c>
      <c r="N18" s="10">
        <v>67.599999999999994</v>
      </c>
      <c r="O18" s="10">
        <v>60.6</v>
      </c>
      <c r="P18" s="10">
        <v>111.7</v>
      </c>
      <c r="Q18" s="10">
        <v>52.8</v>
      </c>
      <c r="R18" s="10">
        <v>56.4</v>
      </c>
      <c r="S18" s="10">
        <v>92.5</v>
      </c>
      <c r="T18" s="10">
        <v>38.9</v>
      </c>
      <c r="U18" s="10">
        <v>92.5</v>
      </c>
      <c r="V18" s="10">
        <v>38.9</v>
      </c>
      <c r="W18" s="10">
        <v>89</v>
      </c>
      <c r="X18" s="10">
        <v>67.900000000000006</v>
      </c>
      <c r="Y18" s="10">
        <v>87.9</v>
      </c>
      <c r="Z18" s="10">
        <v>95.6</v>
      </c>
      <c r="AA18" s="10">
        <v>154.6</v>
      </c>
      <c r="AB18" s="10">
        <v>15.8</v>
      </c>
      <c r="AC18" s="10">
        <v>48.4</v>
      </c>
      <c r="AD18" s="10">
        <v>92.5</v>
      </c>
      <c r="AE18" s="10">
        <v>100.8</v>
      </c>
      <c r="AF18" s="5">
        <f t="shared" si="0"/>
        <v>68.379310344827587</v>
      </c>
      <c r="AG18" s="5">
        <f t="shared" si="1"/>
        <v>37.74205100141095</v>
      </c>
      <c r="AH18" s="5">
        <f t="shared" si="2"/>
        <v>0.55195132578967099</v>
      </c>
      <c r="AJ18" s="10"/>
    </row>
    <row r="19" spans="1:38" x14ac:dyDescent="0.25">
      <c r="A19" s="43"/>
      <c r="B19" s="3">
        <v>2005</v>
      </c>
      <c r="C19" s="10">
        <v>103</v>
      </c>
      <c r="D19" s="10">
        <v>85.3</v>
      </c>
      <c r="E19" s="10">
        <v>57</v>
      </c>
      <c r="F19" s="10">
        <v>10.7</v>
      </c>
      <c r="G19" s="10">
        <v>102.4</v>
      </c>
      <c r="H19" s="10">
        <v>97.1</v>
      </c>
      <c r="I19" s="10">
        <v>103.8</v>
      </c>
      <c r="J19" s="10">
        <v>110.6</v>
      </c>
      <c r="K19" s="10">
        <v>124.6</v>
      </c>
      <c r="L19" s="10">
        <v>57.8</v>
      </c>
      <c r="M19" s="10">
        <v>98.9</v>
      </c>
      <c r="N19" s="10">
        <v>82.4</v>
      </c>
      <c r="O19" s="10">
        <v>97.1</v>
      </c>
      <c r="P19" s="10">
        <v>123.3</v>
      </c>
      <c r="Q19" s="10">
        <v>81.599999999999994</v>
      </c>
      <c r="R19" s="10">
        <v>88.8</v>
      </c>
      <c r="S19" s="10">
        <v>135.5</v>
      </c>
      <c r="T19" s="10">
        <v>108.2</v>
      </c>
      <c r="U19" s="10">
        <v>130.80000000000001</v>
      </c>
      <c r="V19" s="10">
        <v>108.2</v>
      </c>
      <c r="W19" s="10">
        <v>90.4</v>
      </c>
      <c r="X19" s="10">
        <v>82.4</v>
      </c>
      <c r="Y19" s="10">
        <v>24.9</v>
      </c>
      <c r="Z19" s="10">
        <v>78.599999999999994</v>
      </c>
      <c r="AA19" s="10">
        <v>37.1</v>
      </c>
      <c r="AB19" s="10">
        <v>102.4</v>
      </c>
      <c r="AC19" s="10">
        <v>19.600000000000001</v>
      </c>
      <c r="AD19" s="10">
        <v>135.5</v>
      </c>
      <c r="AE19" s="10">
        <v>137.4</v>
      </c>
      <c r="AF19" s="5">
        <f t="shared" si="0"/>
        <v>90.18620689655171</v>
      </c>
      <c r="AG19" s="5">
        <f t="shared" si="1"/>
        <v>34.349783989110122</v>
      </c>
      <c r="AH19" s="5">
        <f t="shared" si="2"/>
        <v>0.38087624672485804</v>
      </c>
      <c r="AJ19" s="10"/>
    </row>
    <row r="20" spans="1:38" x14ac:dyDescent="0.25">
      <c r="A20" s="43"/>
      <c r="B20" s="3">
        <v>2006</v>
      </c>
      <c r="C20" s="10">
        <v>11.2</v>
      </c>
      <c r="D20" s="10">
        <v>61.4</v>
      </c>
      <c r="E20" s="10">
        <v>75.2</v>
      </c>
      <c r="F20" s="10">
        <v>4.0999999999999996</v>
      </c>
      <c r="G20" s="10">
        <v>35.700000000000003</v>
      </c>
      <c r="H20" s="10">
        <v>78.400000000000006</v>
      </c>
      <c r="I20" s="10">
        <v>70.5</v>
      </c>
      <c r="J20" s="10">
        <v>21</v>
      </c>
      <c r="K20" s="10">
        <v>78.7</v>
      </c>
      <c r="L20" s="10">
        <v>55.8</v>
      </c>
      <c r="M20" s="10">
        <v>73.8</v>
      </c>
      <c r="N20" s="10">
        <v>81.5</v>
      </c>
      <c r="O20" s="10">
        <v>81.7</v>
      </c>
      <c r="P20" s="10">
        <v>87.9</v>
      </c>
      <c r="Q20" s="10">
        <v>90.7</v>
      </c>
      <c r="R20" s="10">
        <v>106.5</v>
      </c>
      <c r="S20" s="10">
        <v>117.5</v>
      </c>
      <c r="T20" s="10">
        <v>100.6</v>
      </c>
      <c r="U20" s="10">
        <v>74.599999999999994</v>
      </c>
      <c r="V20" s="10">
        <v>100.6</v>
      </c>
      <c r="W20" s="10">
        <v>103.6</v>
      </c>
      <c r="X20" s="10">
        <v>74.8</v>
      </c>
      <c r="Y20" s="10">
        <v>58.7</v>
      </c>
      <c r="Z20" s="10">
        <v>47.6</v>
      </c>
      <c r="AA20" s="10">
        <v>72.7</v>
      </c>
      <c r="AB20" s="10">
        <v>35.700000000000003</v>
      </c>
      <c r="AC20" s="10">
        <v>83.5</v>
      </c>
      <c r="AD20" s="10">
        <v>117.5</v>
      </c>
      <c r="AE20" s="10">
        <v>97.9</v>
      </c>
      <c r="AF20" s="5">
        <f t="shared" si="0"/>
        <v>72.393103448275852</v>
      </c>
      <c r="AG20" s="5">
        <f t="shared" si="1"/>
        <v>29.49442963188724</v>
      </c>
      <c r="AH20" s="5">
        <f t="shared" si="2"/>
        <v>0.40742043408818235</v>
      </c>
      <c r="AJ20" s="10"/>
    </row>
    <row r="21" spans="1:38" x14ac:dyDescent="0.25">
      <c r="A21" s="43"/>
      <c r="B21" s="3">
        <v>2007</v>
      </c>
      <c r="C21" s="10">
        <v>106.1</v>
      </c>
      <c r="D21" s="10">
        <v>94.8</v>
      </c>
      <c r="E21" s="10">
        <v>62.7</v>
      </c>
      <c r="F21" s="10">
        <v>81.900000000000006</v>
      </c>
      <c r="G21" s="10">
        <v>150.5</v>
      </c>
      <c r="H21" s="10">
        <v>136.9</v>
      </c>
      <c r="I21" s="10">
        <v>60.7</v>
      </c>
      <c r="J21" s="10">
        <v>96</v>
      </c>
      <c r="K21" s="10">
        <v>141.5</v>
      </c>
      <c r="L21" s="10">
        <v>101.3</v>
      </c>
      <c r="M21" s="10">
        <v>95.4</v>
      </c>
      <c r="N21" s="10">
        <v>118.4</v>
      </c>
      <c r="O21" s="10">
        <v>91.6</v>
      </c>
      <c r="P21" s="10">
        <v>95</v>
      </c>
      <c r="Q21" s="10">
        <v>130.9</v>
      </c>
      <c r="R21" s="10">
        <v>121.8</v>
      </c>
      <c r="S21" s="10">
        <v>85.7</v>
      </c>
      <c r="T21" s="10">
        <v>110.6</v>
      </c>
      <c r="U21" s="10">
        <v>85.7</v>
      </c>
      <c r="V21" s="10">
        <v>110.6</v>
      </c>
      <c r="W21" s="10">
        <v>129.1</v>
      </c>
      <c r="X21" s="10">
        <v>4.8</v>
      </c>
      <c r="Y21" s="10">
        <v>58.5</v>
      </c>
      <c r="Z21" s="10">
        <v>71.7</v>
      </c>
      <c r="AA21" s="10">
        <v>76.7</v>
      </c>
      <c r="AB21" s="10">
        <v>150.5</v>
      </c>
      <c r="AC21" s="10">
        <v>98.6</v>
      </c>
      <c r="AD21" s="10">
        <v>85.7</v>
      </c>
      <c r="AE21" s="10">
        <v>64</v>
      </c>
      <c r="AF21" s="5">
        <f t="shared" si="0"/>
        <v>97.162068965517236</v>
      </c>
      <c r="AG21" s="5">
        <f t="shared" si="1"/>
        <v>31.788075187685255</v>
      </c>
      <c r="AH21" s="5">
        <f t="shared" si="2"/>
        <v>0.32716548264289047</v>
      </c>
      <c r="AJ21" s="10"/>
    </row>
    <row r="22" spans="1:38" x14ac:dyDescent="0.25">
      <c r="A22" s="43"/>
      <c r="B22" s="3">
        <v>2008</v>
      </c>
      <c r="C22" s="10">
        <v>38.4</v>
      </c>
      <c r="D22" s="10">
        <v>48.2</v>
      </c>
      <c r="E22" s="10">
        <v>37.6</v>
      </c>
      <c r="F22" s="10">
        <v>2.2000000000000002</v>
      </c>
      <c r="G22" s="10">
        <v>131.19999999999999</v>
      </c>
      <c r="H22" s="10">
        <v>35.700000000000003</v>
      </c>
      <c r="I22" s="10">
        <v>20</v>
      </c>
      <c r="J22" s="10">
        <v>36</v>
      </c>
      <c r="K22" s="10">
        <v>21.4</v>
      </c>
      <c r="L22" s="10">
        <v>46</v>
      </c>
      <c r="M22" s="10">
        <v>65.8</v>
      </c>
      <c r="N22" s="10">
        <v>18.600000000000001</v>
      </c>
      <c r="O22" s="10">
        <v>7</v>
      </c>
      <c r="P22" s="10">
        <v>31.3</v>
      </c>
      <c r="Q22" s="10">
        <v>42.9</v>
      </c>
      <c r="R22" s="10">
        <v>30.3</v>
      </c>
      <c r="S22" s="10">
        <v>10.9</v>
      </c>
      <c r="T22" s="10">
        <v>32.700000000000003</v>
      </c>
      <c r="U22" s="10">
        <v>10.9</v>
      </c>
      <c r="V22" s="10">
        <v>32.700000000000003</v>
      </c>
      <c r="W22" s="10">
        <v>12.9</v>
      </c>
      <c r="X22" s="10">
        <v>35.6</v>
      </c>
      <c r="Y22" s="10">
        <v>12.9</v>
      </c>
      <c r="Z22" s="10">
        <v>16.8</v>
      </c>
      <c r="AA22" s="10">
        <v>11.2</v>
      </c>
      <c r="AB22" s="10">
        <v>131.19999999999999</v>
      </c>
      <c r="AC22" s="10">
        <v>20.7</v>
      </c>
      <c r="AD22" s="10">
        <v>10.9</v>
      </c>
      <c r="AE22" s="10">
        <v>27.2</v>
      </c>
      <c r="AF22" s="5">
        <f t="shared" si="0"/>
        <v>33.765517241379307</v>
      </c>
      <c r="AG22" s="5">
        <f t="shared" si="1"/>
        <v>30.623593563764206</v>
      </c>
      <c r="AH22" s="5">
        <f t="shared" si="2"/>
        <v>0.90694874729285346</v>
      </c>
      <c r="AJ22" s="10"/>
    </row>
    <row r="23" spans="1:38" x14ac:dyDescent="0.25">
      <c r="A23" s="43"/>
      <c r="B23" s="3">
        <v>2009</v>
      </c>
      <c r="C23" s="10">
        <v>80.5</v>
      </c>
      <c r="D23" s="10">
        <v>65.400000000000006</v>
      </c>
      <c r="E23" s="10">
        <v>81.5</v>
      </c>
      <c r="F23" s="10">
        <v>56.9</v>
      </c>
      <c r="G23" s="10">
        <v>111.6</v>
      </c>
      <c r="H23" s="10">
        <v>55.3</v>
      </c>
      <c r="I23" s="10">
        <v>92.4</v>
      </c>
      <c r="J23" s="10">
        <v>54.9</v>
      </c>
      <c r="K23" s="10">
        <v>47.6</v>
      </c>
      <c r="L23" s="10">
        <v>52.6</v>
      </c>
      <c r="M23" s="10">
        <v>36.299999999999997</v>
      </c>
      <c r="N23" s="10">
        <v>46.9</v>
      </c>
      <c r="O23" s="10">
        <v>30</v>
      </c>
      <c r="P23" s="10">
        <v>47.3</v>
      </c>
      <c r="Q23" s="10">
        <v>58.1</v>
      </c>
      <c r="R23" s="10">
        <v>64</v>
      </c>
      <c r="S23" s="10">
        <v>57</v>
      </c>
      <c r="T23" s="10">
        <v>35.5</v>
      </c>
      <c r="U23" s="10">
        <v>57</v>
      </c>
      <c r="V23" s="10">
        <v>35.5</v>
      </c>
      <c r="W23" s="10">
        <v>48.8</v>
      </c>
      <c r="X23" s="10">
        <v>32.5</v>
      </c>
      <c r="Y23" s="10">
        <v>66.8</v>
      </c>
      <c r="Z23" s="10">
        <v>62.6</v>
      </c>
      <c r="AA23" s="10">
        <v>53.7</v>
      </c>
      <c r="AB23" s="10">
        <v>111.6</v>
      </c>
      <c r="AC23" s="10">
        <v>67.400000000000006</v>
      </c>
      <c r="AD23" s="10">
        <v>57</v>
      </c>
      <c r="AE23" s="10">
        <v>100.8</v>
      </c>
      <c r="AF23" s="5">
        <f t="shared" si="0"/>
        <v>60.948275862068961</v>
      </c>
      <c r="AG23" s="5">
        <f t="shared" si="1"/>
        <v>21.763478921769977</v>
      </c>
      <c r="AH23" s="5">
        <f t="shared" si="2"/>
        <v>0.35708112516624008</v>
      </c>
      <c r="AJ23" s="10"/>
    </row>
    <row r="24" spans="1:38" x14ac:dyDescent="0.25">
      <c r="A24" s="43"/>
      <c r="B24" s="3">
        <v>2010</v>
      </c>
      <c r="C24" s="10">
        <v>162.4</v>
      </c>
      <c r="D24" s="10">
        <v>91.8</v>
      </c>
      <c r="E24" s="10">
        <v>167</v>
      </c>
      <c r="F24" s="10">
        <v>39.299999999999997</v>
      </c>
      <c r="G24" s="10">
        <v>30.3</v>
      </c>
      <c r="H24" s="10">
        <v>124.6</v>
      </c>
      <c r="I24" s="10">
        <v>101.3</v>
      </c>
      <c r="J24" s="10">
        <v>144.5</v>
      </c>
      <c r="K24" s="10">
        <v>58.3</v>
      </c>
      <c r="L24" s="10">
        <v>49.6</v>
      </c>
      <c r="M24" s="10">
        <v>38.5</v>
      </c>
      <c r="N24" s="10">
        <v>112.4</v>
      </c>
      <c r="O24" s="10">
        <v>71.3</v>
      </c>
      <c r="P24" s="10">
        <v>103.2</v>
      </c>
      <c r="Q24" s="10">
        <v>45.1</v>
      </c>
      <c r="R24" s="10">
        <v>123.8</v>
      </c>
      <c r="S24" s="10">
        <v>66.099999999999994</v>
      </c>
      <c r="T24" s="10">
        <v>30.9</v>
      </c>
      <c r="U24" s="10">
        <v>65.3</v>
      </c>
      <c r="V24" s="10">
        <v>30.9</v>
      </c>
      <c r="W24" s="10">
        <v>72.599999999999994</v>
      </c>
      <c r="X24" s="10">
        <v>53.5</v>
      </c>
      <c r="Y24" s="10">
        <v>80</v>
      </c>
      <c r="Z24" s="10">
        <v>109.8</v>
      </c>
      <c r="AA24" s="10">
        <v>81.900000000000006</v>
      </c>
      <c r="AB24" s="10">
        <v>30.3</v>
      </c>
      <c r="AC24" s="10">
        <v>93</v>
      </c>
      <c r="AD24" s="10">
        <v>66.099999999999994</v>
      </c>
      <c r="AE24" s="10">
        <v>134.6</v>
      </c>
      <c r="AF24" s="5">
        <f t="shared" si="0"/>
        <v>82.013793103448265</v>
      </c>
      <c r="AG24" s="5">
        <f t="shared" si="1"/>
        <v>40.408872117553706</v>
      </c>
      <c r="AH24" s="5">
        <f t="shared" si="2"/>
        <v>0.49270824563112076</v>
      </c>
      <c r="AJ24" s="10"/>
    </row>
    <row r="25" spans="1:38" x14ac:dyDescent="0.25">
      <c r="B25" s="10" t="s">
        <v>1</v>
      </c>
      <c r="C25" s="5">
        <f>AVERAGE(C10:C24)</f>
        <v>89.193333333333356</v>
      </c>
      <c r="D25" s="5">
        <f t="shared" ref="D25:AE25" si="3">AVERAGE(D10:D24)</f>
        <v>73.393333333333331</v>
      </c>
      <c r="E25" s="5">
        <f t="shared" si="3"/>
        <v>65.293333333333337</v>
      </c>
      <c r="F25" s="5">
        <f t="shared" si="3"/>
        <v>20.946666666666665</v>
      </c>
      <c r="G25" s="5">
        <f t="shared" si="3"/>
        <v>72.573333333333323</v>
      </c>
      <c r="H25" s="5">
        <f t="shared" si="3"/>
        <v>58.72</v>
      </c>
      <c r="I25" s="5">
        <f t="shared" si="3"/>
        <v>86.906666666666666</v>
      </c>
      <c r="J25" s="5">
        <f t="shared" si="3"/>
        <v>80.15333333333335</v>
      </c>
      <c r="K25" s="5">
        <f t="shared" si="3"/>
        <v>62.833333333333329</v>
      </c>
      <c r="L25" s="5">
        <f t="shared" si="3"/>
        <v>62.319999999999986</v>
      </c>
      <c r="M25" s="5">
        <f t="shared" si="3"/>
        <v>65.499999999999986</v>
      </c>
      <c r="N25" s="5">
        <f t="shared" si="3"/>
        <v>75.686666666666667</v>
      </c>
      <c r="O25" s="5">
        <f t="shared" si="3"/>
        <v>56.446666666666673</v>
      </c>
      <c r="P25" s="5">
        <f t="shared" si="3"/>
        <v>76.599999999999994</v>
      </c>
      <c r="Q25" s="5">
        <f t="shared" si="3"/>
        <v>66.660000000000011</v>
      </c>
      <c r="R25" s="5">
        <f t="shared" si="3"/>
        <v>75.913333333333327</v>
      </c>
      <c r="S25" s="5">
        <f t="shared" si="3"/>
        <v>75.48666666666665</v>
      </c>
      <c r="T25" s="5">
        <f t="shared" si="3"/>
        <v>56.586666666666666</v>
      </c>
      <c r="U25" s="5">
        <f t="shared" si="3"/>
        <v>72.126666666666679</v>
      </c>
      <c r="V25" s="5">
        <f t="shared" si="3"/>
        <v>56.586666666666666</v>
      </c>
      <c r="W25" s="5">
        <f t="shared" si="3"/>
        <v>71.866666666666646</v>
      </c>
      <c r="X25" s="5">
        <f t="shared" si="3"/>
        <v>50.506666666666668</v>
      </c>
      <c r="Y25" s="5">
        <f t="shared" si="3"/>
        <v>65.693333333333328</v>
      </c>
      <c r="Z25" s="5">
        <f t="shared" si="3"/>
        <v>59.36</v>
      </c>
      <c r="AA25" s="5">
        <f t="shared" si="3"/>
        <v>72.273333333333355</v>
      </c>
      <c r="AB25" s="5">
        <f t="shared" si="3"/>
        <v>72.573333333333323</v>
      </c>
      <c r="AC25" s="5">
        <f t="shared" si="3"/>
        <v>63.213333333333338</v>
      </c>
      <c r="AD25" s="5">
        <f t="shared" si="3"/>
        <v>75.48666666666665</v>
      </c>
      <c r="AE25" s="5">
        <f t="shared" si="3"/>
        <v>107.26</v>
      </c>
      <c r="AF25" s="5">
        <f>AVERAGE(C10:AE24)</f>
        <v>68.557241379310341</v>
      </c>
      <c r="AG25" s="5">
        <f>_xlfn.STDEV.S(C10:AE24)</f>
        <v>36.439012386573822</v>
      </c>
      <c r="AH25" s="5">
        <f t="shared" si="2"/>
        <v>0.53151223201887221</v>
      </c>
    </row>
    <row r="26" spans="1:38" s="10" customFormat="1" x14ac:dyDescent="0.25">
      <c r="B26" s="10" t="s">
        <v>20</v>
      </c>
      <c r="C26" s="5">
        <f>_xlfn.STDEV.S(C10:C24)</f>
        <v>44.164586114517846</v>
      </c>
      <c r="D26" s="5">
        <f t="shared" ref="D26:AE26" si="4">_xlfn.STDEV.S(D10:D24)</f>
        <v>25.972910796406655</v>
      </c>
      <c r="E26" s="5">
        <f t="shared" si="4"/>
        <v>36.578769538523026</v>
      </c>
      <c r="F26" s="5">
        <f t="shared" si="4"/>
        <v>22.740142814813083</v>
      </c>
      <c r="G26" s="5">
        <f t="shared" si="4"/>
        <v>42.693985301824213</v>
      </c>
      <c r="H26" s="5">
        <f t="shared" si="4"/>
        <v>35.156247158730046</v>
      </c>
      <c r="I26" s="5">
        <f t="shared" si="4"/>
        <v>34.331357317153909</v>
      </c>
      <c r="J26" s="5">
        <f t="shared" si="4"/>
        <v>40.313518942456597</v>
      </c>
      <c r="K26" s="5">
        <f t="shared" si="4"/>
        <v>41.182532126873319</v>
      </c>
      <c r="L26" s="5">
        <f t="shared" si="4"/>
        <v>22.239707089540836</v>
      </c>
      <c r="M26" s="5">
        <f t="shared" si="4"/>
        <v>32.486634614429214</v>
      </c>
      <c r="N26" s="5">
        <f t="shared" si="4"/>
        <v>25.82119469037206</v>
      </c>
      <c r="O26" s="5">
        <f t="shared" si="4"/>
        <v>38.602051512223795</v>
      </c>
      <c r="P26" s="5">
        <f t="shared" si="4"/>
        <v>30.032981869937593</v>
      </c>
      <c r="Q26" s="5">
        <f t="shared" si="4"/>
        <v>30.087914042495051</v>
      </c>
      <c r="R26" s="5">
        <f t="shared" si="4"/>
        <v>29.103432950836101</v>
      </c>
      <c r="S26" s="5">
        <f t="shared" si="4"/>
        <v>34.330824688747668</v>
      </c>
      <c r="T26" s="5">
        <f t="shared" si="4"/>
        <v>36.646357579021739</v>
      </c>
      <c r="U26" s="5">
        <f t="shared" si="4"/>
        <v>33.693353873399047</v>
      </c>
      <c r="V26" s="5">
        <f t="shared" si="4"/>
        <v>36.646357579021739</v>
      </c>
      <c r="W26" s="5">
        <f t="shared" si="4"/>
        <v>27.811294382644203</v>
      </c>
      <c r="X26" s="5">
        <f t="shared" si="4"/>
        <v>26.134035461899291</v>
      </c>
      <c r="Y26" s="5">
        <f t="shared" si="4"/>
        <v>35.905002967486851</v>
      </c>
      <c r="Z26" s="5">
        <f t="shared" si="4"/>
        <v>27.054146764273639</v>
      </c>
      <c r="AA26" s="5">
        <f t="shared" si="4"/>
        <v>37.391069725779325</v>
      </c>
      <c r="AB26" s="5">
        <f t="shared" si="4"/>
        <v>42.693985301824213</v>
      </c>
      <c r="AC26" s="5">
        <f t="shared" si="4"/>
        <v>35.242260886341455</v>
      </c>
      <c r="AD26" s="5">
        <f t="shared" si="4"/>
        <v>34.330824688747668</v>
      </c>
      <c r="AE26" s="5">
        <f t="shared" si="4"/>
        <v>45.988908600723619</v>
      </c>
      <c r="AF26" s="5"/>
      <c r="AG26" s="5"/>
      <c r="AH26" s="5"/>
    </row>
    <row r="27" spans="1:38" s="10" customFormat="1" x14ac:dyDescent="0.25">
      <c r="B27" s="10" t="s">
        <v>21</v>
      </c>
      <c r="C27" s="5">
        <f>C26/C25</f>
        <v>0.49515568556526462</v>
      </c>
      <c r="D27" s="5">
        <f t="shared" ref="D27:AE27" si="5">D26/D25</f>
        <v>0.35388651280416006</v>
      </c>
      <c r="E27" s="5">
        <f t="shared" si="5"/>
        <v>0.56022211872355054</v>
      </c>
      <c r="F27" s="5">
        <f t="shared" si="5"/>
        <v>1.0856210764551122</v>
      </c>
      <c r="G27" s="5">
        <f t="shared" si="5"/>
        <v>0.58828750645541361</v>
      </c>
      <c r="H27" s="5">
        <f t="shared" si="5"/>
        <v>0.59870993117728277</v>
      </c>
      <c r="I27" s="5">
        <f t="shared" si="5"/>
        <v>0.39503709708293083</v>
      </c>
      <c r="J27" s="5">
        <f t="shared" si="5"/>
        <v>0.50295498971708297</v>
      </c>
      <c r="K27" s="5">
        <f t="shared" si="5"/>
        <v>0.65542491448604756</v>
      </c>
      <c r="L27" s="5">
        <f t="shared" si="5"/>
        <v>0.35686307910046278</v>
      </c>
      <c r="M27" s="5">
        <f t="shared" si="5"/>
        <v>0.49597915441876672</v>
      </c>
      <c r="N27" s="5">
        <f t="shared" si="5"/>
        <v>0.34115909482566803</v>
      </c>
      <c r="O27" s="5">
        <f t="shared" si="5"/>
        <v>0.68386768948075694</v>
      </c>
      <c r="P27" s="5">
        <f t="shared" si="5"/>
        <v>0.39207548133077802</v>
      </c>
      <c r="Q27" s="5">
        <f t="shared" si="5"/>
        <v>0.4513638470221279</v>
      </c>
      <c r="R27" s="5">
        <f t="shared" si="5"/>
        <v>0.38337709165060291</v>
      </c>
      <c r="S27" s="5">
        <f t="shared" si="5"/>
        <v>0.45479322646932363</v>
      </c>
      <c r="T27" s="5">
        <f t="shared" si="5"/>
        <v>0.64761470745208072</v>
      </c>
      <c r="U27" s="5">
        <f t="shared" si="5"/>
        <v>0.46714142536369868</v>
      </c>
      <c r="V27" s="5">
        <f t="shared" si="5"/>
        <v>0.64761470745208072</v>
      </c>
      <c r="W27" s="5">
        <f t="shared" si="5"/>
        <v>0.38698461571397325</v>
      </c>
      <c r="X27" s="5">
        <f t="shared" si="5"/>
        <v>0.51743734415059317</v>
      </c>
      <c r="Y27" s="5">
        <f t="shared" si="5"/>
        <v>0.5465547437713647</v>
      </c>
      <c r="Z27" s="5">
        <f t="shared" si="5"/>
        <v>0.45576392796956938</v>
      </c>
      <c r="AA27" s="5">
        <f t="shared" si="5"/>
        <v>0.51735637476864649</v>
      </c>
      <c r="AB27" s="5">
        <f t="shared" si="5"/>
        <v>0.58828750645541361</v>
      </c>
      <c r="AC27" s="5">
        <f t="shared" si="5"/>
        <v>0.55751309143126115</v>
      </c>
      <c r="AD27" s="5">
        <f t="shared" si="5"/>
        <v>0.45479322646932363</v>
      </c>
      <c r="AE27" s="5">
        <f t="shared" si="5"/>
        <v>0.4287610348752901</v>
      </c>
      <c r="AF27" s="5"/>
      <c r="AG27" s="5"/>
      <c r="AH27" s="5"/>
      <c r="AL27" s="32"/>
    </row>
    <row r="28" spans="1:38" s="10" customFormat="1" x14ac:dyDescent="0.25">
      <c r="AL28" s="32"/>
    </row>
    <row r="29" spans="1:38" x14ac:dyDescent="0.25">
      <c r="AL29" s="32"/>
    </row>
    <row r="30" spans="1:38" x14ac:dyDescent="0.25">
      <c r="AL30" s="32"/>
    </row>
    <row r="31" spans="1:38" x14ac:dyDescent="0.25">
      <c r="B31" s="10"/>
      <c r="C31" s="11">
        <v>1</v>
      </c>
      <c r="D31" s="11">
        <v>2</v>
      </c>
      <c r="E31" s="11">
        <v>3</v>
      </c>
      <c r="F31" s="11">
        <v>4</v>
      </c>
      <c r="G31" s="11">
        <v>5</v>
      </c>
      <c r="H31" s="11">
        <v>6</v>
      </c>
      <c r="I31" s="11">
        <v>7</v>
      </c>
      <c r="J31" s="11">
        <v>8</v>
      </c>
      <c r="K31" s="11">
        <v>9</v>
      </c>
      <c r="L31" s="11">
        <v>10</v>
      </c>
      <c r="M31" s="11">
        <v>11</v>
      </c>
      <c r="N31" s="11">
        <v>12</v>
      </c>
      <c r="O31" s="11">
        <v>13</v>
      </c>
      <c r="P31" s="11">
        <v>14</v>
      </c>
      <c r="Q31" s="11">
        <v>15</v>
      </c>
      <c r="R31" s="11">
        <v>16</v>
      </c>
      <c r="S31" s="11">
        <v>17</v>
      </c>
      <c r="T31" s="11">
        <v>18</v>
      </c>
      <c r="U31" s="11">
        <v>19</v>
      </c>
      <c r="V31" s="11">
        <v>20</v>
      </c>
      <c r="W31" s="11">
        <v>21</v>
      </c>
      <c r="X31" s="11">
        <v>22</v>
      </c>
      <c r="Y31" s="11">
        <v>23</v>
      </c>
      <c r="Z31" s="11">
        <v>24</v>
      </c>
      <c r="AA31" s="11">
        <v>25</v>
      </c>
      <c r="AB31" s="11">
        <v>26</v>
      </c>
      <c r="AC31" s="11">
        <v>27</v>
      </c>
      <c r="AD31" s="11">
        <v>28</v>
      </c>
      <c r="AE31" s="11">
        <v>29</v>
      </c>
      <c r="AL31" s="32"/>
    </row>
    <row r="32" spans="1:38" x14ac:dyDescent="0.25">
      <c r="A32" s="43" t="s">
        <v>27</v>
      </c>
      <c r="B32" s="3">
        <v>1996</v>
      </c>
      <c r="C32" s="10">
        <v>102.4</v>
      </c>
      <c r="D32" s="10">
        <v>92.6</v>
      </c>
      <c r="E32" s="10">
        <v>79.900000000000006</v>
      </c>
      <c r="F32" s="10">
        <v>108</v>
      </c>
      <c r="G32" s="10">
        <v>99.3</v>
      </c>
      <c r="H32" s="10">
        <v>41.5</v>
      </c>
      <c r="I32" s="10">
        <v>69.400000000000006</v>
      </c>
      <c r="J32" s="10">
        <v>98.5</v>
      </c>
      <c r="K32" s="10"/>
      <c r="L32" s="10">
        <v>64.3</v>
      </c>
      <c r="M32" s="10">
        <v>58.8</v>
      </c>
      <c r="N32" s="10">
        <v>74.400000000000006</v>
      </c>
      <c r="O32" s="10"/>
      <c r="P32" s="10">
        <v>78</v>
      </c>
      <c r="Q32" s="10">
        <v>72.900000000000006</v>
      </c>
      <c r="R32" s="10">
        <v>71.7</v>
      </c>
      <c r="S32" s="10">
        <v>71.3</v>
      </c>
      <c r="T32" s="10"/>
      <c r="U32" s="10">
        <v>71.3</v>
      </c>
      <c r="V32" s="10"/>
      <c r="W32" s="10">
        <v>55.4</v>
      </c>
      <c r="X32" s="10">
        <v>48.2</v>
      </c>
      <c r="Y32" s="10">
        <v>70.099999999999994</v>
      </c>
      <c r="Z32" s="10">
        <v>82.2</v>
      </c>
      <c r="AA32" s="10">
        <v>54.7</v>
      </c>
      <c r="AB32" s="10">
        <v>99.3</v>
      </c>
      <c r="AC32" s="10">
        <v>72.3</v>
      </c>
      <c r="AD32" s="10">
        <v>71.3</v>
      </c>
      <c r="AE32" s="10">
        <v>59.8</v>
      </c>
      <c r="AF32" s="5">
        <f>AVERAGE(C32:AE32)</f>
        <v>74.703999999999994</v>
      </c>
      <c r="AG32" s="5">
        <f>_xlfn.STDEV.S(C32:AE32)</f>
        <v>17.475589641935809</v>
      </c>
      <c r="AH32" s="5">
        <f>AG32/AF32</f>
        <v>0.23393111000663699</v>
      </c>
      <c r="AL32" s="32"/>
    </row>
    <row r="33" spans="1:38" x14ac:dyDescent="0.25">
      <c r="A33" s="43"/>
      <c r="B33" s="3">
        <v>1997</v>
      </c>
      <c r="C33" s="10">
        <v>87</v>
      </c>
      <c r="D33" s="10">
        <v>78.900000000000006</v>
      </c>
      <c r="E33" s="10">
        <v>42.2</v>
      </c>
      <c r="F33" s="10">
        <v>59.4</v>
      </c>
      <c r="G33" s="10">
        <v>60.6</v>
      </c>
      <c r="H33" s="10">
        <v>54.6</v>
      </c>
      <c r="I33" s="10">
        <v>123.7</v>
      </c>
      <c r="J33" s="10">
        <v>100.6</v>
      </c>
      <c r="K33" s="10"/>
      <c r="L33" s="10">
        <v>67.2</v>
      </c>
      <c r="M33" s="10">
        <v>79.099999999999994</v>
      </c>
      <c r="N33" s="10">
        <v>90.3</v>
      </c>
      <c r="O33" s="10"/>
      <c r="P33" s="10">
        <v>70.3</v>
      </c>
      <c r="Q33" s="10">
        <v>67.8</v>
      </c>
      <c r="R33" s="10">
        <v>92.8</v>
      </c>
      <c r="S33" s="10">
        <v>63.5</v>
      </c>
      <c r="T33" s="10"/>
      <c r="U33" s="10">
        <v>63.5</v>
      </c>
      <c r="V33" s="10"/>
      <c r="W33" s="10">
        <v>52.5</v>
      </c>
      <c r="X33" s="10">
        <v>89.7</v>
      </c>
      <c r="Y33" s="10">
        <v>120.6</v>
      </c>
      <c r="Z33" s="10">
        <v>58</v>
      </c>
      <c r="AA33" s="10">
        <v>132</v>
      </c>
      <c r="AB33" s="10">
        <v>60.6</v>
      </c>
      <c r="AC33" s="10">
        <v>96</v>
      </c>
      <c r="AD33" s="10">
        <v>63.5</v>
      </c>
      <c r="AE33" s="10">
        <v>21.2</v>
      </c>
      <c r="AF33" s="5">
        <f t="shared" ref="AF33:AF46" si="6">AVERAGE(C33:AE33)</f>
        <v>75.823999999999998</v>
      </c>
      <c r="AG33" s="5">
        <f t="shared" ref="AG33:AG46" si="7">_xlfn.STDEV.S(C33:AE33)</f>
        <v>25.89543524767765</v>
      </c>
      <c r="AH33" s="5">
        <f t="shared" ref="AH33:AH46" si="8">AG33/AF33</f>
        <v>0.34152030027006819</v>
      </c>
      <c r="AL33" s="13"/>
    </row>
    <row r="34" spans="1:38" x14ac:dyDescent="0.25">
      <c r="A34" s="43"/>
      <c r="B34" s="3">
        <v>1998</v>
      </c>
      <c r="C34" s="10">
        <v>121</v>
      </c>
      <c r="D34" s="10">
        <v>112.9</v>
      </c>
      <c r="E34" s="10">
        <v>73.099999999999994</v>
      </c>
      <c r="F34" s="10">
        <v>59.7</v>
      </c>
      <c r="G34" s="10">
        <v>39.799999999999997</v>
      </c>
      <c r="H34" s="10">
        <v>32.700000000000003</v>
      </c>
      <c r="I34" s="10">
        <v>135.19999999999999</v>
      </c>
      <c r="J34" s="10">
        <v>145.19999999999999</v>
      </c>
      <c r="K34" s="10"/>
      <c r="L34" s="10">
        <v>47.5</v>
      </c>
      <c r="M34" s="10">
        <v>45.3</v>
      </c>
      <c r="N34" s="10">
        <v>92.9</v>
      </c>
      <c r="O34" s="10"/>
      <c r="P34" s="10">
        <v>75</v>
      </c>
      <c r="Q34" s="10">
        <v>32.6</v>
      </c>
      <c r="R34" s="10">
        <v>78.7</v>
      </c>
      <c r="S34" s="10">
        <v>72.400000000000006</v>
      </c>
      <c r="T34" s="10"/>
      <c r="U34" s="10">
        <v>72.400000000000006</v>
      </c>
      <c r="V34" s="10"/>
      <c r="W34" s="10">
        <v>74.099999999999994</v>
      </c>
      <c r="X34" s="10">
        <v>30.5</v>
      </c>
      <c r="Y34" s="10">
        <v>69.599999999999994</v>
      </c>
      <c r="Z34" s="10">
        <v>46.2</v>
      </c>
      <c r="AA34" s="10">
        <v>70.099999999999994</v>
      </c>
      <c r="AB34" s="10">
        <v>39.799999999999997</v>
      </c>
      <c r="AC34" s="10">
        <v>60</v>
      </c>
      <c r="AD34" s="10">
        <v>72.400000000000006</v>
      </c>
      <c r="AE34" s="10">
        <v>88.2</v>
      </c>
      <c r="AF34" s="5">
        <f t="shared" si="6"/>
        <v>71.492000000000004</v>
      </c>
      <c r="AG34" s="5">
        <f t="shared" si="7"/>
        <v>31.19515079837462</v>
      </c>
      <c r="AH34" s="5">
        <f t="shared" si="8"/>
        <v>0.43634463713946481</v>
      </c>
      <c r="AL34" s="13"/>
    </row>
    <row r="35" spans="1:38" x14ac:dyDescent="0.25">
      <c r="A35" s="43"/>
      <c r="B35" s="3">
        <v>1999</v>
      </c>
      <c r="C35" s="10">
        <v>81.7</v>
      </c>
      <c r="D35" s="10">
        <v>100.5</v>
      </c>
      <c r="E35" s="10">
        <v>66.2</v>
      </c>
      <c r="F35" s="10">
        <v>33.5</v>
      </c>
      <c r="G35" s="10">
        <v>72.400000000000006</v>
      </c>
      <c r="H35" s="10">
        <v>31.4</v>
      </c>
      <c r="I35" s="10">
        <v>70.3</v>
      </c>
      <c r="J35" s="10">
        <v>79.400000000000006</v>
      </c>
      <c r="K35" s="10"/>
      <c r="L35" s="10">
        <v>84.6</v>
      </c>
      <c r="M35" s="10">
        <v>24.3</v>
      </c>
      <c r="N35" s="10">
        <v>73.2</v>
      </c>
      <c r="O35" s="10"/>
      <c r="P35" s="10">
        <v>37.1</v>
      </c>
      <c r="Q35" s="10">
        <v>92.1</v>
      </c>
      <c r="R35" s="10">
        <v>96.6</v>
      </c>
      <c r="S35" s="10">
        <v>62.6</v>
      </c>
      <c r="T35" s="10"/>
      <c r="U35" s="10">
        <v>62.6</v>
      </c>
      <c r="V35" s="10"/>
      <c r="W35" s="10">
        <v>76.3</v>
      </c>
      <c r="X35" s="10">
        <v>44.7</v>
      </c>
      <c r="Y35" s="10">
        <v>46.8</v>
      </c>
      <c r="Z35" s="10">
        <v>57.5</v>
      </c>
      <c r="AA35" s="10">
        <v>26.6</v>
      </c>
      <c r="AB35" s="10">
        <v>72.400000000000006</v>
      </c>
      <c r="AC35" s="10">
        <v>43.6</v>
      </c>
      <c r="AD35" s="10">
        <v>62.6</v>
      </c>
      <c r="AE35" s="10">
        <v>98.4</v>
      </c>
      <c r="AF35" s="5">
        <f t="shared" si="6"/>
        <v>63.895999999999994</v>
      </c>
      <c r="AG35" s="5">
        <f t="shared" si="7"/>
        <v>22.902137454831575</v>
      </c>
      <c r="AH35" s="5">
        <f t="shared" si="8"/>
        <v>0.35842834379040278</v>
      </c>
      <c r="AL35" s="13"/>
    </row>
    <row r="36" spans="1:38" x14ac:dyDescent="0.25">
      <c r="A36" s="43"/>
      <c r="B36" s="3">
        <v>2000</v>
      </c>
      <c r="C36" s="10">
        <v>98.5</v>
      </c>
      <c r="D36" s="10">
        <v>59.9</v>
      </c>
      <c r="E36" s="10">
        <v>27.6</v>
      </c>
      <c r="F36" s="10">
        <v>44.9</v>
      </c>
      <c r="G36" s="10">
        <v>36.299999999999997</v>
      </c>
      <c r="H36" s="10">
        <v>40.299999999999997</v>
      </c>
      <c r="I36" s="10">
        <v>27.1</v>
      </c>
      <c r="J36" s="10">
        <v>64.5</v>
      </c>
      <c r="K36" s="10"/>
      <c r="L36" s="10">
        <v>23.6</v>
      </c>
      <c r="M36" s="10">
        <v>39.1</v>
      </c>
      <c r="N36" s="10">
        <v>54.1</v>
      </c>
      <c r="O36" s="10"/>
      <c r="P36" s="10">
        <v>24.4</v>
      </c>
      <c r="Q36" s="10">
        <v>12</v>
      </c>
      <c r="R36" s="10">
        <v>27.6</v>
      </c>
      <c r="S36" s="10">
        <v>53.6</v>
      </c>
      <c r="T36" s="10"/>
      <c r="U36" s="10">
        <v>53.6</v>
      </c>
      <c r="V36" s="10"/>
      <c r="W36" s="10">
        <v>74.5</v>
      </c>
      <c r="X36" s="10">
        <v>28.2</v>
      </c>
      <c r="Y36" s="10">
        <v>60.7</v>
      </c>
      <c r="Z36" s="10">
        <v>41.8</v>
      </c>
      <c r="AA36" s="10">
        <v>53.1</v>
      </c>
      <c r="AB36" s="10">
        <v>36.299999999999997</v>
      </c>
      <c r="AC36" s="10">
        <v>54.4</v>
      </c>
      <c r="AD36" s="10">
        <v>53.6</v>
      </c>
      <c r="AE36" s="10">
        <v>58.1</v>
      </c>
      <c r="AF36" s="5">
        <f t="shared" si="6"/>
        <v>45.911999999999999</v>
      </c>
      <c r="AG36" s="5">
        <f t="shared" si="7"/>
        <v>18.917305128726277</v>
      </c>
      <c r="AH36" s="5">
        <f t="shared" si="8"/>
        <v>0.41203400262951467</v>
      </c>
      <c r="AL36" s="32"/>
    </row>
    <row r="37" spans="1:38" x14ac:dyDescent="0.25">
      <c r="A37" s="43"/>
      <c r="B37" s="3">
        <v>2001</v>
      </c>
      <c r="C37" s="10">
        <v>29.6</v>
      </c>
      <c r="D37" s="10">
        <v>18.399999999999999</v>
      </c>
      <c r="E37" s="10">
        <v>5.4</v>
      </c>
      <c r="F37" s="10">
        <v>51.5</v>
      </c>
      <c r="G37" s="10">
        <v>10.1</v>
      </c>
      <c r="H37" s="10">
        <v>4.9000000000000004</v>
      </c>
      <c r="I37" s="10">
        <v>83</v>
      </c>
      <c r="J37" s="10">
        <v>23.7</v>
      </c>
      <c r="K37" s="10"/>
      <c r="L37" s="10">
        <v>13.8</v>
      </c>
      <c r="M37" s="10">
        <v>30.4</v>
      </c>
      <c r="N37" s="10">
        <v>64.900000000000006</v>
      </c>
      <c r="O37" s="10"/>
      <c r="P37" s="10">
        <v>55</v>
      </c>
      <c r="Q37" s="10">
        <v>17.5</v>
      </c>
      <c r="R37" s="10">
        <v>61.8</v>
      </c>
      <c r="S37" s="10">
        <v>85</v>
      </c>
      <c r="T37" s="10"/>
      <c r="U37" s="10">
        <v>85</v>
      </c>
      <c r="V37" s="10"/>
      <c r="W37" s="10">
        <v>55.2</v>
      </c>
      <c r="X37" s="10">
        <v>51.1</v>
      </c>
      <c r="Y37" s="10">
        <v>35.700000000000003</v>
      </c>
      <c r="Z37" s="10">
        <v>9.8000000000000007</v>
      </c>
      <c r="AA37" s="10">
        <v>17.600000000000001</v>
      </c>
      <c r="AB37" s="10">
        <v>10.1</v>
      </c>
      <c r="AC37" s="10">
        <v>42.6</v>
      </c>
      <c r="AD37" s="10">
        <v>85</v>
      </c>
      <c r="AE37" s="10">
        <v>48.1</v>
      </c>
      <c r="AF37" s="5">
        <f t="shared" si="6"/>
        <v>39.808000000000007</v>
      </c>
      <c r="AG37" s="5">
        <f t="shared" si="7"/>
        <v>27.062380407741912</v>
      </c>
      <c r="AH37" s="5">
        <f t="shared" si="8"/>
        <v>0.67982265895653904</v>
      </c>
      <c r="AL37" s="32"/>
    </row>
    <row r="38" spans="1:38" x14ac:dyDescent="0.25">
      <c r="A38" s="43"/>
      <c r="B38" s="3">
        <v>2002</v>
      </c>
      <c r="C38" s="10">
        <v>109.3</v>
      </c>
      <c r="D38" s="10">
        <v>124</v>
      </c>
      <c r="E38" s="10">
        <v>64</v>
      </c>
      <c r="F38" s="10">
        <v>102.6</v>
      </c>
      <c r="G38" s="10">
        <v>79.2</v>
      </c>
      <c r="H38" s="10">
        <v>70.099999999999994</v>
      </c>
      <c r="I38" s="10">
        <v>145.30000000000001</v>
      </c>
      <c r="J38" s="10">
        <v>103.3</v>
      </c>
      <c r="K38" s="10"/>
      <c r="L38" s="10">
        <v>34.200000000000003</v>
      </c>
      <c r="M38" s="10">
        <v>79.8</v>
      </c>
      <c r="N38" s="10">
        <v>84.5</v>
      </c>
      <c r="O38" s="10"/>
      <c r="P38" s="10">
        <v>84</v>
      </c>
      <c r="Q38" s="10">
        <v>32.6</v>
      </c>
      <c r="R38" s="10">
        <v>62</v>
      </c>
      <c r="S38" s="10">
        <v>35.9</v>
      </c>
      <c r="T38" s="10"/>
      <c r="U38" s="10">
        <v>35.9</v>
      </c>
      <c r="V38" s="10"/>
      <c r="W38" s="10">
        <v>93.8</v>
      </c>
      <c r="X38" s="10">
        <v>76.8</v>
      </c>
      <c r="Y38" s="10">
        <v>152.6</v>
      </c>
      <c r="Z38" s="10">
        <v>82.1</v>
      </c>
      <c r="AA38" s="10">
        <v>120.7</v>
      </c>
      <c r="AB38" s="10">
        <v>79.2</v>
      </c>
      <c r="AC38" s="10">
        <v>200</v>
      </c>
      <c r="AD38" s="10">
        <v>35.9</v>
      </c>
      <c r="AE38" s="10">
        <v>89.6</v>
      </c>
      <c r="AF38" s="5">
        <f t="shared" si="6"/>
        <v>87.095999999999989</v>
      </c>
      <c r="AG38" s="5">
        <f t="shared" si="7"/>
        <v>40.503245548968081</v>
      </c>
      <c r="AH38" s="5">
        <f t="shared" si="8"/>
        <v>0.46504139741168465</v>
      </c>
      <c r="AL38" s="32"/>
    </row>
    <row r="39" spans="1:38" x14ac:dyDescent="0.25">
      <c r="A39" s="43"/>
      <c r="B39" s="3">
        <v>2003</v>
      </c>
      <c r="C39" s="10">
        <v>38.9</v>
      </c>
      <c r="D39" s="10">
        <v>50.1</v>
      </c>
      <c r="E39" s="10">
        <v>47.2</v>
      </c>
      <c r="F39" s="10">
        <v>65.099999999999994</v>
      </c>
      <c r="G39" s="10">
        <v>29.8</v>
      </c>
      <c r="H39" s="10">
        <v>24.1</v>
      </c>
      <c r="I39" s="10">
        <v>59.9</v>
      </c>
      <c r="J39" s="10">
        <v>37.9</v>
      </c>
      <c r="K39" s="10"/>
      <c r="L39" s="10">
        <v>24.9</v>
      </c>
      <c r="M39" s="10">
        <v>39.700000000000003</v>
      </c>
      <c r="N39" s="10">
        <v>98.8</v>
      </c>
      <c r="O39" s="10"/>
      <c r="P39" s="10">
        <v>46.6</v>
      </c>
      <c r="Q39" s="10">
        <v>17.7</v>
      </c>
      <c r="R39" s="10">
        <v>51</v>
      </c>
      <c r="S39" s="10">
        <v>53.9</v>
      </c>
      <c r="T39" s="10"/>
      <c r="U39" s="10">
        <v>53.9</v>
      </c>
      <c r="V39" s="10"/>
      <c r="W39" s="10">
        <v>92.5</v>
      </c>
      <c r="X39" s="10">
        <v>44.6</v>
      </c>
      <c r="Y39" s="10">
        <v>62.3</v>
      </c>
      <c r="Z39" s="10">
        <v>39.6</v>
      </c>
      <c r="AA39" s="10">
        <v>27.5</v>
      </c>
      <c r="AB39" s="10">
        <v>29.8</v>
      </c>
      <c r="AC39" s="10">
        <v>50.5</v>
      </c>
      <c r="AD39" s="10">
        <v>53.9</v>
      </c>
      <c r="AE39" s="10">
        <v>52.9</v>
      </c>
      <c r="AF39" s="5">
        <f t="shared" si="6"/>
        <v>47.724000000000004</v>
      </c>
      <c r="AG39" s="5">
        <f t="shared" si="7"/>
        <v>19.137295176347834</v>
      </c>
      <c r="AH39" s="5">
        <f t="shared" si="8"/>
        <v>0.40099939603444457</v>
      </c>
      <c r="AL39" s="32"/>
    </row>
    <row r="40" spans="1:38" x14ac:dyDescent="0.25">
      <c r="A40" s="43"/>
      <c r="B40" s="3">
        <v>2004</v>
      </c>
      <c r="C40" s="10">
        <v>111.2</v>
      </c>
      <c r="D40" s="10">
        <v>92.1</v>
      </c>
      <c r="E40" s="10">
        <v>99.9</v>
      </c>
      <c r="F40" s="10">
        <v>72.8</v>
      </c>
      <c r="G40" s="10">
        <v>50.8</v>
      </c>
      <c r="H40" s="10">
        <v>44.4</v>
      </c>
      <c r="I40" s="10">
        <v>117.6</v>
      </c>
      <c r="J40" s="10">
        <v>118.7</v>
      </c>
      <c r="K40" s="10"/>
      <c r="L40" s="10">
        <v>47.2</v>
      </c>
      <c r="M40" s="10">
        <v>77.099999999999994</v>
      </c>
      <c r="N40" s="10">
        <v>72.099999999999994</v>
      </c>
      <c r="O40" s="10"/>
      <c r="P40" s="10">
        <v>56.2</v>
      </c>
      <c r="Q40" s="10">
        <v>44.5</v>
      </c>
      <c r="R40" s="10">
        <v>55.5</v>
      </c>
      <c r="S40" s="10">
        <v>83.3</v>
      </c>
      <c r="T40" s="10"/>
      <c r="U40" s="10">
        <v>83.3</v>
      </c>
      <c r="V40" s="10"/>
      <c r="W40" s="10">
        <v>85.3</v>
      </c>
      <c r="X40" s="10">
        <v>60.3</v>
      </c>
      <c r="Y40" s="10">
        <v>108.1</v>
      </c>
      <c r="Z40" s="10">
        <v>80.599999999999994</v>
      </c>
      <c r="AA40" s="10">
        <v>154.6</v>
      </c>
      <c r="AB40" s="10">
        <v>50.8</v>
      </c>
      <c r="AC40" s="10">
        <v>70.8</v>
      </c>
      <c r="AD40" s="10">
        <v>83.3</v>
      </c>
      <c r="AE40" s="10">
        <v>33</v>
      </c>
      <c r="AF40" s="5">
        <f t="shared" si="6"/>
        <v>78.139999999999986</v>
      </c>
      <c r="AG40" s="5">
        <f t="shared" si="7"/>
        <v>28.893857478709933</v>
      </c>
      <c r="AH40" s="5">
        <f t="shared" si="8"/>
        <v>0.36977037981456279</v>
      </c>
      <c r="AL40" s="32"/>
    </row>
    <row r="41" spans="1:38" x14ac:dyDescent="0.25">
      <c r="A41" s="43"/>
      <c r="B41" s="3">
        <v>2005</v>
      </c>
      <c r="C41" s="10">
        <v>103.4</v>
      </c>
      <c r="D41" s="10">
        <v>85.3</v>
      </c>
      <c r="E41" s="10">
        <v>57</v>
      </c>
      <c r="F41" s="10">
        <v>74.5</v>
      </c>
      <c r="G41" s="10">
        <v>102.4</v>
      </c>
      <c r="H41" s="10">
        <v>80.7</v>
      </c>
      <c r="I41" s="10">
        <v>103.8</v>
      </c>
      <c r="J41" s="10">
        <v>122.7</v>
      </c>
      <c r="K41" s="10"/>
      <c r="L41" s="10">
        <v>64.7</v>
      </c>
      <c r="M41" s="10">
        <v>45.7</v>
      </c>
      <c r="N41" s="10">
        <v>82.4</v>
      </c>
      <c r="O41" s="10"/>
      <c r="P41" s="10">
        <v>100</v>
      </c>
      <c r="Q41" s="10">
        <v>93.1</v>
      </c>
      <c r="R41" s="10">
        <v>76.599999999999994</v>
      </c>
      <c r="S41" s="10">
        <v>130.4</v>
      </c>
      <c r="T41" s="10"/>
      <c r="U41" s="10">
        <v>130.4</v>
      </c>
      <c r="V41" s="10"/>
      <c r="W41" s="10">
        <v>90.4</v>
      </c>
      <c r="X41" s="10">
        <v>82.4</v>
      </c>
      <c r="Y41" s="10">
        <v>92</v>
      </c>
      <c r="Z41" s="10">
        <v>79.099999999999994</v>
      </c>
      <c r="AA41" s="10">
        <v>37.1</v>
      </c>
      <c r="AB41" s="10">
        <v>102.4</v>
      </c>
      <c r="AC41" s="10">
        <v>90.6</v>
      </c>
      <c r="AD41" s="10">
        <v>130.4</v>
      </c>
      <c r="AE41" s="10">
        <v>45.8</v>
      </c>
      <c r="AF41" s="5">
        <f t="shared" si="6"/>
        <v>88.132000000000005</v>
      </c>
      <c r="AG41" s="5">
        <f t="shared" si="7"/>
        <v>25.720075168371238</v>
      </c>
      <c r="AH41" s="5">
        <f t="shared" si="8"/>
        <v>0.29183582771718825</v>
      </c>
      <c r="AL41" s="32"/>
    </row>
    <row r="42" spans="1:38" x14ac:dyDescent="0.25">
      <c r="A42" s="43"/>
      <c r="B42" s="3">
        <v>2006</v>
      </c>
      <c r="C42" s="10">
        <v>108.8</v>
      </c>
      <c r="D42" s="10">
        <v>63.6</v>
      </c>
      <c r="E42" s="10">
        <v>75.2</v>
      </c>
      <c r="F42" s="10">
        <v>54.3</v>
      </c>
      <c r="G42" s="10">
        <v>91.3</v>
      </c>
      <c r="H42" s="10">
        <v>54.7</v>
      </c>
      <c r="I42" s="10">
        <v>70.5</v>
      </c>
      <c r="J42" s="10">
        <v>89.4</v>
      </c>
      <c r="K42" s="10"/>
      <c r="L42" s="10">
        <v>58.9</v>
      </c>
      <c r="M42" s="10">
        <v>69.3</v>
      </c>
      <c r="N42" s="10">
        <v>81.7</v>
      </c>
      <c r="O42" s="10"/>
      <c r="P42" s="10">
        <v>79.400000000000006</v>
      </c>
      <c r="Q42" s="10">
        <v>91.9</v>
      </c>
      <c r="R42" s="10">
        <v>74.400000000000006</v>
      </c>
      <c r="S42" s="10">
        <v>117.5</v>
      </c>
      <c r="T42" s="10"/>
      <c r="U42" s="10">
        <v>117.5</v>
      </c>
      <c r="V42" s="10"/>
      <c r="W42" s="10">
        <v>104.4</v>
      </c>
      <c r="X42" s="10">
        <v>63.5</v>
      </c>
      <c r="Y42" s="10">
        <v>58.7</v>
      </c>
      <c r="Z42" s="10">
        <v>47.6</v>
      </c>
      <c r="AA42" s="10">
        <v>72.7</v>
      </c>
      <c r="AB42" s="10">
        <v>91.3</v>
      </c>
      <c r="AC42" s="10">
        <v>71.099999999999994</v>
      </c>
      <c r="AD42" s="10">
        <v>117.5</v>
      </c>
      <c r="AE42" s="10">
        <v>77.099999999999994</v>
      </c>
      <c r="AF42" s="5">
        <f t="shared" si="6"/>
        <v>80.091999999999999</v>
      </c>
      <c r="AG42" s="5">
        <f t="shared" si="7"/>
        <v>20.738891002172689</v>
      </c>
      <c r="AH42" s="5">
        <f t="shared" si="8"/>
        <v>0.25893835841498142</v>
      </c>
      <c r="AL42" s="10"/>
    </row>
    <row r="43" spans="1:38" x14ac:dyDescent="0.25">
      <c r="A43" s="43"/>
      <c r="B43" s="3">
        <v>2007</v>
      </c>
      <c r="C43" s="10">
        <v>108.1</v>
      </c>
      <c r="D43" s="10">
        <v>94.8</v>
      </c>
      <c r="E43" s="10">
        <v>62.7</v>
      </c>
      <c r="F43" s="10">
        <v>4.5999999999999996</v>
      </c>
      <c r="G43" s="10">
        <v>96.5</v>
      </c>
      <c r="H43" s="10">
        <v>114.4</v>
      </c>
      <c r="I43" s="10">
        <v>60.7</v>
      </c>
      <c r="J43" s="10">
        <v>99</v>
      </c>
      <c r="K43" s="10"/>
      <c r="L43" s="10">
        <v>70.5</v>
      </c>
      <c r="M43" s="10">
        <v>95.4</v>
      </c>
      <c r="N43" s="10">
        <v>118.4</v>
      </c>
      <c r="O43" s="10"/>
      <c r="P43" s="10">
        <v>93.6</v>
      </c>
      <c r="Q43" s="10">
        <v>96.5</v>
      </c>
      <c r="R43" s="10">
        <v>121.3</v>
      </c>
      <c r="S43" s="10">
        <v>85.7</v>
      </c>
      <c r="T43" s="10"/>
      <c r="U43" s="10">
        <v>85.7</v>
      </c>
      <c r="V43" s="10"/>
      <c r="W43" s="10">
        <v>129.1</v>
      </c>
      <c r="X43" s="10">
        <v>95.4</v>
      </c>
      <c r="Y43" s="10">
        <v>97.7</v>
      </c>
      <c r="Z43" s="10">
        <v>68.5</v>
      </c>
      <c r="AA43" s="10">
        <v>76.7</v>
      </c>
      <c r="AB43" s="10">
        <v>96.5</v>
      </c>
      <c r="AC43" s="10">
        <v>154</v>
      </c>
      <c r="AD43" s="10">
        <v>85.7</v>
      </c>
      <c r="AE43" s="10">
        <v>8.6</v>
      </c>
      <c r="AF43" s="5">
        <f t="shared" si="6"/>
        <v>88.804000000000002</v>
      </c>
      <c r="AG43" s="5">
        <f t="shared" si="7"/>
        <v>32.44058004002602</v>
      </c>
      <c r="AH43" s="5">
        <f t="shared" si="8"/>
        <v>0.36530539209974799</v>
      </c>
      <c r="AL43" s="13"/>
    </row>
    <row r="44" spans="1:38" x14ac:dyDescent="0.25">
      <c r="A44" s="43"/>
      <c r="B44" s="3">
        <v>2008</v>
      </c>
      <c r="C44" s="10">
        <v>32.700000000000003</v>
      </c>
      <c r="D44" s="10">
        <v>87.4</v>
      </c>
      <c r="E44" s="10">
        <v>37.6</v>
      </c>
      <c r="F44" s="10">
        <v>2.2000000000000002</v>
      </c>
      <c r="G44" s="10">
        <v>48.4</v>
      </c>
      <c r="H44" s="10">
        <v>35.700000000000003</v>
      </c>
      <c r="I44" s="10">
        <v>20</v>
      </c>
      <c r="J44" s="10">
        <v>33.799999999999997</v>
      </c>
      <c r="K44" s="10"/>
      <c r="L44" s="10">
        <v>32.799999999999997</v>
      </c>
      <c r="M44" s="10">
        <v>55.7</v>
      </c>
      <c r="N44" s="10">
        <v>18.600000000000001</v>
      </c>
      <c r="O44" s="10"/>
      <c r="P44" s="10">
        <v>18.3</v>
      </c>
      <c r="Q44" s="10">
        <v>31.2</v>
      </c>
      <c r="R44" s="10">
        <v>11.1</v>
      </c>
      <c r="S44" s="10">
        <v>10.9</v>
      </c>
      <c r="T44" s="10"/>
      <c r="U44" s="10">
        <v>10.9</v>
      </c>
      <c r="V44" s="10"/>
      <c r="W44" s="10">
        <v>12.9</v>
      </c>
      <c r="X44" s="10">
        <v>35.6</v>
      </c>
      <c r="Y44" s="10">
        <v>34</v>
      </c>
      <c r="Z44" s="10">
        <v>42.5</v>
      </c>
      <c r="AA44" s="10">
        <v>45.3</v>
      </c>
      <c r="AB44" s="10">
        <v>48.4</v>
      </c>
      <c r="AC44" s="10">
        <v>45.8</v>
      </c>
      <c r="AD44" s="10">
        <v>10.9</v>
      </c>
      <c r="AE44" s="10">
        <v>32.700000000000003</v>
      </c>
      <c r="AF44" s="5">
        <f t="shared" si="6"/>
        <v>31.815999999999995</v>
      </c>
      <c r="AG44" s="5">
        <f t="shared" si="7"/>
        <v>18.539994606255966</v>
      </c>
      <c r="AH44" s="5">
        <f t="shared" si="8"/>
        <v>0.58272550308825655</v>
      </c>
      <c r="AL44" s="13"/>
    </row>
    <row r="45" spans="1:38" x14ac:dyDescent="0.25">
      <c r="A45" s="43"/>
      <c r="B45" s="3">
        <v>2009</v>
      </c>
      <c r="C45" s="10">
        <v>77.3</v>
      </c>
      <c r="D45" s="10">
        <v>73.099999999999994</v>
      </c>
      <c r="E45" s="10">
        <v>81.5</v>
      </c>
      <c r="F45" s="10">
        <v>56.9</v>
      </c>
      <c r="G45" s="10">
        <v>59.5</v>
      </c>
      <c r="H45" s="10">
        <v>51.5</v>
      </c>
      <c r="I45" s="10">
        <v>92.4</v>
      </c>
      <c r="J45" s="10">
        <v>54.3</v>
      </c>
      <c r="K45" s="10"/>
      <c r="L45" s="10">
        <v>50.5</v>
      </c>
      <c r="M45" s="10">
        <v>36.299999999999997</v>
      </c>
      <c r="N45" s="10">
        <v>46.9</v>
      </c>
      <c r="O45" s="10"/>
      <c r="P45" s="10">
        <v>46.3</v>
      </c>
      <c r="Q45" s="10">
        <v>58.9</v>
      </c>
      <c r="R45" s="10">
        <v>62.8</v>
      </c>
      <c r="S45" s="10">
        <v>57</v>
      </c>
      <c r="T45" s="10"/>
      <c r="U45" s="10">
        <v>57</v>
      </c>
      <c r="V45" s="10"/>
      <c r="W45" s="10">
        <v>48.8</v>
      </c>
      <c r="X45" s="10">
        <v>32.5</v>
      </c>
      <c r="Y45" s="10">
        <v>72.400000000000006</v>
      </c>
      <c r="Z45" s="10">
        <v>62.6</v>
      </c>
      <c r="AA45" s="10">
        <v>53.7</v>
      </c>
      <c r="AB45" s="10">
        <v>59.5</v>
      </c>
      <c r="AC45" s="10">
        <v>77.2</v>
      </c>
      <c r="AD45" s="10">
        <v>57</v>
      </c>
      <c r="AE45" s="10">
        <v>96.3</v>
      </c>
      <c r="AF45" s="5">
        <f t="shared" si="6"/>
        <v>60.887999999999984</v>
      </c>
      <c r="AG45" s="5">
        <f t="shared" si="7"/>
        <v>15.573436786186114</v>
      </c>
      <c r="AH45" s="5">
        <f t="shared" si="8"/>
        <v>0.25577185629657928</v>
      </c>
      <c r="AL45" s="32"/>
    </row>
    <row r="46" spans="1:38" x14ac:dyDescent="0.25">
      <c r="A46" s="43"/>
      <c r="B46" s="3">
        <v>2010</v>
      </c>
      <c r="C46" s="10">
        <v>157.6</v>
      </c>
      <c r="D46" s="10">
        <v>133</v>
      </c>
      <c r="E46" s="10">
        <v>167</v>
      </c>
      <c r="F46" s="10">
        <v>39.299999999999997</v>
      </c>
      <c r="G46" s="10">
        <v>91.3</v>
      </c>
      <c r="H46" s="10">
        <v>110.3</v>
      </c>
      <c r="I46" s="10">
        <v>101.3</v>
      </c>
      <c r="J46" s="10">
        <v>138.30000000000001</v>
      </c>
      <c r="K46" s="10"/>
      <c r="L46" s="10">
        <v>103.9</v>
      </c>
      <c r="M46" s="10">
        <v>60.6</v>
      </c>
      <c r="N46" s="10">
        <v>66.900000000000006</v>
      </c>
      <c r="O46" s="10"/>
      <c r="P46" s="10">
        <v>82.4</v>
      </c>
      <c r="Q46" s="10">
        <v>94</v>
      </c>
      <c r="R46" s="10">
        <v>113.5</v>
      </c>
      <c r="S46" s="10">
        <v>66.099999999999994</v>
      </c>
      <c r="T46" s="10"/>
      <c r="U46" s="10">
        <v>66.099999999999994</v>
      </c>
      <c r="V46" s="10"/>
      <c r="W46" s="10">
        <v>37.799999999999997</v>
      </c>
      <c r="X46" s="10">
        <v>53.5</v>
      </c>
      <c r="Y46" s="10">
        <v>121.3</v>
      </c>
      <c r="Z46" s="10">
        <v>105.8</v>
      </c>
      <c r="AA46" s="10">
        <v>92.1</v>
      </c>
      <c r="AB46" s="10">
        <v>91.3</v>
      </c>
      <c r="AC46" s="10">
        <v>109.8</v>
      </c>
      <c r="AD46" s="10">
        <v>66.099999999999994</v>
      </c>
      <c r="AE46" s="10">
        <v>100.3</v>
      </c>
      <c r="AF46" s="5">
        <f t="shared" si="6"/>
        <v>94.783999999999992</v>
      </c>
      <c r="AG46" s="5">
        <f t="shared" si="7"/>
        <v>33.504921031593753</v>
      </c>
      <c r="AH46" s="5">
        <f t="shared" si="8"/>
        <v>0.35348709731171668</v>
      </c>
      <c r="AL46" s="32"/>
    </row>
    <row r="47" spans="1:38" s="10" customFormat="1" x14ac:dyDescent="0.25">
      <c r="A47" s="15"/>
      <c r="B47" s="10" t="s">
        <v>1</v>
      </c>
      <c r="C47" s="5">
        <f>AVERAGE(C32:C46)</f>
        <v>91.166666666666657</v>
      </c>
      <c r="D47" s="5">
        <f t="shared" ref="D47" si="9">AVERAGE(D32:D46)</f>
        <v>84.44</v>
      </c>
      <c r="E47" s="5">
        <f t="shared" ref="E47" si="10">AVERAGE(E32:E46)</f>
        <v>65.76666666666668</v>
      </c>
      <c r="F47" s="5">
        <f t="shared" ref="F47" si="11">AVERAGE(F32:F46)</f>
        <v>55.286666666666662</v>
      </c>
      <c r="G47" s="5">
        <f t="shared" ref="G47" si="12">AVERAGE(G32:G46)</f>
        <v>64.513333333333335</v>
      </c>
      <c r="H47" s="5">
        <f t="shared" ref="H47" si="13">AVERAGE(H32:H46)</f>
        <v>52.75333333333333</v>
      </c>
      <c r="I47" s="5">
        <f t="shared" ref="I47" si="14">AVERAGE(I32:I46)</f>
        <v>85.346666666666664</v>
      </c>
      <c r="J47" s="5">
        <f t="shared" ref="J47" si="15">AVERAGE(J32:J46)</f>
        <v>87.286666666666662</v>
      </c>
      <c r="K47" s="5"/>
      <c r="L47" s="5">
        <f t="shared" ref="L47" si="16">AVERAGE(L32:L46)</f>
        <v>52.573333333333331</v>
      </c>
      <c r="M47" s="5">
        <f t="shared" ref="M47" si="17">AVERAGE(M32:M46)</f>
        <v>55.773333333333333</v>
      </c>
      <c r="N47" s="5">
        <f t="shared" ref="N47" si="18">AVERAGE(N32:N46)</f>
        <v>74.673333333333346</v>
      </c>
      <c r="O47" s="5"/>
      <c r="P47" s="5">
        <f t="shared" ref="P47" si="19">AVERAGE(P32:P46)</f>
        <v>63.106666666666662</v>
      </c>
      <c r="Q47" s="5">
        <f t="shared" ref="Q47" si="20">AVERAGE(Q32:Q46)</f>
        <v>57.019999999999996</v>
      </c>
      <c r="R47" s="5">
        <f t="shared" ref="R47" si="21">AVERAGE(R32:R46)</f>
        <v>70.493333333333339</v>
      </c>
      <c r="S47" s="5">
        <f t="shared" ref="S47" si="22">AVERAGE(S32:S46)</f>
        <v>69.94</v>
      </c>
      <c r="T47" s="5"/>
      <c r="U47" s="5">
        <f t="shared" ref="U47" si="23">AVERAGE(U32:U46)</f>
        <v>69.94</v>
      </c>
      <c r="V47" s="5"/>
      <c r="W47" s="5">
        <f t="shared" ref="W47" si="24">AVERAGE(W32:W46)</f>
        <v>72.199999999999989</v>
      </c>
      <c r="X47" s="5">
        <f t="shared" ref="X47" si="25">AVERAGE(X32:X46)</f>
        <v>55.800000000000004</v>
      </c>
      <c r="Y47" s="5">
        <f t="shared" ref="Y47" si="26">AVERAGE(Y32:Y46)</f>
        <v>80.173333333333332</v>
      </c>
      <c r="Z47" s="5">
        <f t="shared" ref="Z47" si="27">AVERAGE(Z32:Z46)</f>
        <v>60.260000000000005</v>
      </c>
      <c r="AA47" s="5">
        <f t="shared" ref="AA47" si="28">AVERAGE(AA32:AA46)</f>
        <v>68.966666666666669</v>
      </c>
      <c r="AB47" s="5">
        <f t="shared" ref="AB47" si="29">AVERAGE(AB32:AB46)</f>
        <v>64.513333333333335</v>
      </c>
      <c r="AC47" s="5">
        <f t="shared" ref="AC47" si="30">AVERAGE(AC32:AC46)</f>
        <v>82.58</v>
      </c>
      <c r="AD47" s="5">
        <f t="shared" ref="AD47" si="31">AVERAGE(AD32:AD46)</f>
        <v>69.94</v>
      </c>
      <c r="AE47" s="5">
        <f t="shared" ref="AE47" si="32">AVERAGE(AE32:AE46)</f>
        <v>60.673333333333332</v>
      </c>
      <c r="AF47" s="5">
        <f>AVERAGE(C32:AE46)</f>
        <v>68.607466666666653</v>
      </c>
      <c r="AG47" s="5">
        <f>_xlfn.STDEV.S(C32:AE46)</f>
        <v>31.875917480487029</v>
      </c>
      <c r="AH47" s="5">
        <f t="shared" ref="AH47" si="33">AG47/AF47</f>
        <v>0.46461295000671016</v>
      </c>
      <c r="AL47" s="32"/>
    </row>
    <row r="48" spans="1:38" s="10" customFormat="1" x14ac:dyDescent="0.25">
      <c r="A48" s="15"/>
      <c r="B48" s="10" t="s">
        <v>20</v>
      </c>
      <c r="C48" s="5">
        <f>_xlfn.STDEV.S(C32:C46)</f>
        <v>35.051730478306105</v>
      </c>
      <c r="D48" s="5">
        <f t="shared" ref="D48:AE48" si="34">_xlfn.STDEV.S(D32:D46)</f>
        <v>29.239620869146542</v>
      </c>
      <c r="E48" s="5">
        <f t="shared" si="34"/>
        <v>36.729895699487599</v>
      </c>
      <c r="F48" s="5">
        <f t="shared" si="34"/>
        <v>29.361268624466753</v>
      </c>
      <c r="G48" s="5">
        <f t="shared" si="34"/>
        <v>28.588605788886959</v>
      </c>
      <c r="H48" s="5">
        <f t="shared" si="34"/>
        <v>30.253686119372698</v>
      </c>
      <c r="I48" s="5">
        <f t="shared" si="34"/>
        <v>36.703714616734167</v>
      </c>
      <c r="J48" s="5">
        <f t="shared" si="34"/>
        <v>37.712234973104806</v>
      </c>
      <c r="K48" s="5"/>
      <c r="L48" s="5">
        <f t="shared" si="34"/>
        <v>24.518432327730988</v>
      </c>
      <c r="M48" s="5">
        <f t="shared" si="34"/>
        <v>20.913169694397521</v>
      </c>
      <c r="N48" s="5">
        <f t="shared" si="34"/>
        <v>23.573304110087452</v>
      </c>
      <c r="O48" s="5"/>
      <c r="P48" s="5">
        <f t="shared" si="34"/>
        <v>24.829057477844305</v>
      </c>
      <c r="Q48" s="5">
        <f t="shared" si="34"/>
        <v>31.845479607450905</v>
      </c>
      <c r="R48" s="5">
        <f t="shared" si="34"/>
        <v>29.167605971269513</v>
      </c>
      <c r="S48" s="5">
        <f t="shared" si="34"/>
        <v>29.307722044344768</v>
      </c>
      <c r="T48" s="5"/>
      <c r="U48" s="5">
        <f t="shared" si="34"/>
        <v>29.307722044344768</v>
      </c>
      <c r="V48" s="5"/>
      <c r="W48" s="5">
        <f t="shared" si="34"/>
        <v>29.140546126856155</v>
      </c>
      <c r="X48" s="5">
        <f t="shared" si="34"/>
        <v>21.765044058240324</v>
      </c>
      <c r="Y48" s="5">
        <f t="shared" si="34"/>
        <v>34.283887649753957</v>
      </c>
      <c r="Z48" s="5">
        <f t="shared" si="34"/>
        <v>23.715871719769666</v>
      </c>
      <c r="AA48" s="5">
        <f t="shared" si="34"/>
        <v>40.540714396881604</v>
      </c>
      <c r="AB48" s="5">
        <f t="shared" si="34"/>
        <v>28.588605788886959</v>
      </c>
      <c r="AC48" s="5">
        <f t="shared" si="34"/>
        <v>43.982548487196254</v>
      </c>
      <c r="AD48" s="5">
        <f t="shared" si="34"/>
        <v>29.307722044344768</v>
      </c>
      <c r="AE48" s="5">
        <f t="shared" si="34"/>
        <v>29.751769855317999</v>
      </c>
      <c r="AF48" s="5"/>
      <c r="AG48" s="5"/>
      <c r="AH48" s="5"/>
      <c r="AL48" s="32"/>
    </row>
    <row r="49" spans="1:38" s="10" customFormat="1" x14ac:dyDescent="0.25">
      <c r="A49" s="15"/>
      <c r="B49" s="10" t="s">
        <v>21</v>
      </c>
      <c r="C49" s="5">
        <f>C48/C47</f>
        <v>0.38447967617886042</v>
      </c>
      <c r="D49" s="5">
        <f t="shared" ref="D49:AE49" si="35">D48/D47</f>
        <v>0.34627689328690836</v>
      </c>
      <c r="E49" s="5">
        <f t="shared" si="35"/>
        <v>0.55848802381380014</v>
      </c>
      <c r="F49" s="5">
        <f t="shared" si="35"/>
        <v>0.5310732296720142</v>
      </c>
      <c r="G49" s="5">
        <f t="shared" si="35"/>
        <v>0.44314259257342603</v>
      </c>
      <c r="H49" s="5">
        <f t="shared" si="35"/>
        <v>0.57349335497357579</v>
      </c>
      <c r="I49" s="5">
        <f t="shared" si="35"/>
        <v>0.43005445965553235</v>
      </c>
      <c r="J49" s="5">
        <f t="shared" si="35"/>
        <v>0.43205035102464839</v>
      </c>
      <c r="K49" s="5"/>
      <c r="L49" s="5">
        <f t="shared" si="35"/>
        <v>0.46636632629465485</v>
      </c>
      <c r="M49" s="5">
        <f t="shared" si="35"/>
        <v>0.37496718314124172</v>
      </c>
      <c r="N49" s="5">
        <f t="shared" si="35"/>
        <v>0.31568570810759017</v>
      </c>
      <c r="O49" s="5"/>
      <c r="P49" s="5">
        <f t="shared" si="35"/>
        <v>0.39344587171737228</v>
      </c>
      <c r="Q49" s="5">
        <f t="shared" si="35"/>
        <v>0.55849666095143646</v>
      </c>
      <c r="R49" s="5">
        <f t="shared" si="35"/>
        <v>0.41376403401649581</v>
      </c>
      <c r="S49" s="5">
        <f t="shared" si="35"/>
        <v>0.41904092142328808</v>
      </c>
      <c r="T49" s="5"/>
      <c r="U49" s="5">
        <f t="shared" si="35"/>
        <v>0.41904092142328808</v>
      </c>
      <c r="V49" s="5"/>
      <c r="W49" s="5">
        <f t="shared" si="35"/>
        <v>0.40360867211712131</v>
      </c>
      <c r="X49" s="5">
        <f t="shared" si="35"/>
        <v>0.39005455301505954</v>
      </c>
      <c r="Y49" s="5">
        <f t="shared" si="35"/>
        <v>0.42762208111284666</v>
      </c>
      <c r="Z49" s="5">
        <f t="shared" si="35"/>
        <v>0.39355910587072129</v>
      </c>
      <c r="AA49" s="5">
        <f t="shared" si="35"/>
        <v>0.5878305615787569</v>
      </c>
      <c r="AB49" s="5">
        <f t="shared" si="35"/>
        <v>0.44314259257342603</v>
      </c>
      <c r="AC49" s="5">
        <f t="shared" si="35"/>
        <v>0.5326053340663145</v>
      </c>
      <c r="AD49" s="5">
        <f t="shared" si="35"/>
        <v>0.41904092142328808</v>
      </c>
      <c r="AE49" s="5">
        <f t="shared" si="35"/>
        <v>0.49035990312028349</v>
      </c>
      <c r="AF49" s="5"/>
      <c r="AG49" s="5"/>
      <c r="AH49" s="5"/>
      <c r="AL49" s="32"/>
    </row>
    <row r="50" spans="1:38" x14ac:dyDescent="0.25">
      <c r="AL50" s="32"/>
    </row>
    <row r="53" spans="1:38" x14ac:dyDescent="0.25">
      <c r="B53" s="10"/>
      <c r="C53" s="11">
        <v>1</v>
      </c>
      <c r="D53" s="11">
        <v>2</v>
      </c>
      <c r="E53" s="11">
        <v>3</v>
      </c>
      <c r="F53" s="11">
        <v>4</v>
      </c>
      <c r="G53" s="11">
        <v>5</v>
      </c>
      <c r="H53" s="11">
        <v>6</v>
      </c>
      <c r="I53" s="11">
        <v>7</v>
      </c>
      <c r="J53" s="11">
        <v>8</v>
      </c>
      <c r="K53" s="11">
        <v>9</v>
      </c>
      <c r="L53" s="11">
        <v>10</v>
      </c>
      <c r="M53" s="11">
        <v>11</v>
      </c>
      <c r="N53" s="11">
        <v>12</v>
      </c>
      <c r="O53" s="11">
        <v>13</v>
      </c>
      <c r="P53" s="11">
        <v>14</v>
      </c>
      <c r="Q53" s="11">
        <v>15</v>
      </c>
      <c r="R53" s="11">
        <v>16</v>
      </c>
      <c r="S53" s="11">
        <v>17</v>
      </c>
      <c r="T53" s="11">
        <v>18</v>
      </c>
      <c r="U53" s="11">
        <v>19</v>
      </c>
      <c r="V53" s="11">
        <v>20</v>
      </c>
      <c r="W53" s="11">
        <v>21</v>
      </c>
      <c r="X53" s="11">
        <v>22</v>
      </c>
      <c r="Y53" s="11">
        <v>23</v>
      </c>
      <c r="Z53" s="11">
        <v>24</v>
      </c>
      <c r="AA53" s="11">
        <v>25</v>
      </c>
      <c r="AB53" s="11">
        <v>26</v>
      </c>
      <c r="AC53" s="11">
        <v>27</v>
      </c>
      <c r="AD53" s="11">
        <v>28</v>
      </c>
      <c r="AE53" s="11">
        <v>29</v>
      </c>
    </row>
    <row r="54" spans="1:38" x14ac:dyDescent="0.25">
      <c r="A54" s="43" t="s">
        <v>53</v>
      </c>
      <c r="B54" s="3">
        <v>1996</v>
      </c>
      <c r="C54" s="16">
        <v>98.3</v>
      </c>
      <c r="D54" s="16">
        <v>94.4</v>
      </c>
      <c r="E54" s="16">
        <v>80.3</v>
      </c>
      <c r="F54" s="16">
        <v>79.5</v>
      </c>
      <c r="G54" s="16">
        <v>97.2</v>
      </c>
      <c r="H54" s="16">
        <v>50.6</v>
      </c>
      <c r="I54" s="16">
        <v>68</v>
      </c>
      <c r="J54" s="16">
        <v>98.5</v>
      </c>
      <c r="K54" s="16">
        <v>92.6</v>
      </c>
      <c r="L54" s="16">
        <v>82.4</v>
      </c>
      <c r="M54" s="16">
        <v>77.2</v>
      </c>
      <c r="N54" s="16">
        <v>91.8</v>
      </c>
      <c r="O54" s="16">
        <v>84</v>
      </c>
      <c r="P54" s="16">
        <v>92.6</v>
      </c>
      <c r="Q54" s="16">
        <v>97.2</v>
      </c>
      <c r="R54" s="16">
        <v>71.7</v>
      </c>
      <c r="S54" s="16">
        <v>65.8</v>
      </c>
      <c r="T54" s="16">
        <v>104.1</v>
      </c>
      <c r="U54" s="16">
        <v>65.8</v>
      </c>
      <c r="V54" s="16">
        <v>104.1</v>
      </c>
      <c r="W54" s="16">
        <v>60.4</v>
      </c>
      <c r="X54" s="16">
        <v>71.2</v>
      </c>
      <c r="Y54" s="16">
        <v>68</v>
      </c>
      <c r="Z54" s="16">
        <v>80.900000000000006</v>
      </c>
      <c r="AA54" s="16">
        <v>88</v>
      </c>
      <c r="AB54" s="16">
        <v>97.2</v>
      </c>
      <c r="AC54" s="16">
        <v>92.7</v>
      </c>
      <c r="AD54" s="16">
        <v>65.8</v>
      </c>
      <c r="AE54" s="5">
        <v>85.5</v>
      </c>
      <c r="AF54" s="5">
        <f>AVERAGE(C54:AE54)</f>
        <v>82.958620689655163</v>
      </c>
      <c r="AG54" s="5">
        <f>_xlfn.STDEV.S(C54:AE54)</f>
        <v>14.281119334916571</v>
      </c>
      <c r="AH54" s="5">
        <f>AG54/AF54</f>
        <v>0.17214750216667246</v>
      </c>
    </row>
    <row r="55" spans="1:38" x14ac:dyDescent="0.25">
      <c r="A55" s="43"/>
      <c r="B55" s="3">
        <v>1997</v>
      </c>
      <c r="C55" s="16">
        <v>101.1</v>
      </c>
      <c r="D55" s="16">
        <v>88.4</v>
      </c>
      <c r="E55" s="16">
        <v>48.5</v>
      </c>
      <c r="F55" s="16">
        <v>57.7</v>
      </c>
      <c r="G55" s="16">
        <v>119.7</v>
      </c>
      <c r="H55" s="16">
        <v>75.8</v>
      </c>
      <c r="I55" s="16">
        <v>139.69999999999999</v>
      </c>
      <c r="J55" s="16">
        <v>126.9</v>
      </c>
      <c r="K55" s="16">
        <v>148.5</v>
      </c>
      <c r="L55" s="16">
        <v>118.7</v>
      </c>
      <c r="M55" s="16">
        <v>128.19999999999999</v>
      </c>
      <c r="N55" s="16">
        <v>133.1</v>
      </c>
      <c r="O55" s="16">
        <v>109.8</v>
      </c>
      <c r="P55" s="16">
        <v>148.5</v>
      </c>
      <c r="Q55" s="16">
        <v>119.7</v>
      </c>
      <c r="R55" s="16">
        <v>104</v>
      </c>
      <c r="S55" s="16">
        <v>126.1</v>
      </c>
      <c r="T55" s="16">
        <v>121</v>
      </c>
      <c r="U55" s="16">
        <v>126.1</v>
      </c>
      <c r="V55" s="16">
        <v>121</v>
      </c>
      <c r="W55" s="16">
        <v>110.9</v>
      </c>
      <c r="X55" s="16">
        <v>120.7</v>
      </c>
      <c r="Y55" s="16">
        <v>139.69999999999999</v>
      </c>
      <c r="Z55" s="16">
        <v>102.6</v>
      </c>
      <c r="AA55" s="16">
        <v>93.9</v>
      </c>
      <c r="AB55" s="16">
        <v>119.7</v>
      </c>
      <c r="AC55" s="16">
        <v>98.9</v>
      </c>
      <c r="AD55" s="16">
        <v>128.80000000000001</v>
      </c>
      <c r="AE55" s="5">
        <v>130.80000000000001</v>
      </c>
      <c r="AF55" s="5">
        <f t="shared" ref="AF55:AF68" si="36">AVERAGE(C55:AE55)</f>
        <v>114.08620689655173</v>
      </c>
      <c r="AG55" s="5">
        <f t="shared" ref="AG55:AG68" si="37">_xlfn.STDEV.S(C55:AE55)</f>
        <v>23.994682805898204</v>
      </c>
      <c r="AH55" s="5">
        <f t="shared" ref="AH55:AH69" si="38">AG55/AF55</f>
        <v>0.21032062909809518</v>
      </c>
    </row>
    <row r="56" spans="1:38" x14ac:dyDescent="0.25">
      <c r="A56" s="43"/>
      <c r="B56" s="3">
        <v>1998</v>
      </c>
      <c r="C56" s="16">
        <v>84.8</v>
      </c>
      <c r="D56" s="16">
        <v>85</v>
      </c>
      <c r="E56" s="16">
        <v>84.7</v>
      </c>
      <c r="F56" s="16">
        <v>66.599999999999994</v>
      </c>
      <c r="G56" s="16">
        <v>123</v>
      </c>
      <c r="H56" s="16">
        <v>75.099999999999994</v>
      </c>
      <c r="I56" s="16">
        <v>94.6</v>
      </c>
      <c r="J56" s="16">
        <v>109</v>
      </c>
      <c r="K56" s="16">
        <v>185.2</v>
      </c>
      <c r="L56" s="16">
        <v>149.6</v>
      </c>
      <c r="M56" s="16">
        <v>157.9</v>
      </c>
      <c r="N56" s="16">
        <v>178.4</v>
      </c>
      <c r="O56" s="16">
        <v>146.5</v>
      </c>
      <c r="P56" s="16">
        <v>185.2</v>
      </c>
      <c r="Q56" s="16">
        <v>123</v>
      </c>
      <c r="R56" s="16">
        <v>88.1</v>
      </c>
      <c r="S56" s="16">
        <v>172.9</v>
      </c>
      <c r="T56" s="16">
        <v>135.69999999999999</v>
      </c>
      <c r="U56" s="16">
        <v>172.9</v>
      </c>
      <c r="V56" s="16">
        <v>135.69999999999999</v>
      </c>
      <c r="W56" s="16">
        <v>153.69999999999999</v>
      </c>
      <c r="X56" s="16">
        <v>159.5</v>
      </c>
      <c r="Y56" s="16">
        <v>94.6</v>
      </c>
      <c r="Z56" s="16">
        <v>128.69999999999999</v>
      </c>
      <c r="AA56" s="16">
        <v>145.30000000000001</v>
      </c>
      <c r="AB56" s="16">
        <v>123</v>
      </c>
      <c r="AC56" s="16">
        <v>79.7</v>
      </c>
      <c r="AD56" s="16">
        <v>159.9</v>
      </c>
      <c r="AE56" s="5">
        <v>107.5</v>
      </c>
      <c r="AF56" s="5">
        <f t="shared" si="36"/>
        <v>127.7862068965517</v>
      </c>
      <c r="AG56" s="5">
        <f t="shared" si="37"/>
        <v>36.389183284302078</v>
      </c>
      <c r="AH56" s="5">
        <f t="shared" si="38"/>
        <v>0.28476612748792712</v>
      </c>
    </row>
    <row r="57" spans="1:38" x14ac:dyDescent="0.25">
      <c r="A57" s="43"/>
      <c r="B57" s="3">
        <v>1999</v>
      </c>
      <c r="C57" s="16">
        <v>95.2</v>
      </c>
      <c r="D57" s="16">
        <v>92.3</v>
      </c>
      <c r="E57" s="16">
        <v>76.3</v>
      </c>
      <c r="F57" s="16">
        <v>60.6</v>
      </c>
      <c r="G57" s="16">
        <v>69.8</v>
      </c>
      <c r="H57" s="16">
        <v>60.2</v>
      </c>
      <c r="I57" s="16">
        <v>79.400000000000006</v>
      </c>
      <c r="J57" s="16">
        <v>97.1</v>
      </c>
      <c r="K57" s="16">
        <v>85.4</v>
      </c>
      <c r="L57" s="16">
        <v>53.5</v>
      </c>
      <c r="M57" s="16">
        <v>65.2</v>
      </c>
      <c r="N57" s="16">
        <v>65.2</v>
      </c>
      <c r="O57" s="16">
        <v>70.8</v>
      </c>
      <c r="P57" s="16">
        <v>85.4</v>
      </c>
      <c r="Q57" s="16">
        <v>69.8</v>
      </c>
      <c r="R57" s="16">
        <v>58.5</v>
      </c>
      <c r="S57" s="16">
        <v>69.099999999999994</v>
      </c>
      <c r="T57" s="16">
        <v>80.5</v>
      </c>
      <c r="U57" s="16">
        <v>69.099999999999994</v>
      </c>
      <c r="V57" s="16">
        <v>80.5</v>
      </c>
      <c r="W57" s="16">
        <v>82.3</v>
      </c>
      <c r="X57" s="16">
        <v>78</v>
      </c>
      <c r="Y57" s="16">
        <v>79.400000000000006</v>
      </c>
      <c r="Z57" s="16">
        <v>65.400000000000006</v>
      </c>
      <c r="AA57" s="16">
        <v>76.8</v>
      </c>
      <c r="AB57" s="16">
        <v>69.8</v>
      </c>
      <c r="AC57" s="16">
        <v>71.400000000000006</v>
      </c>
      <c r="AD57" s="16">
        <v>73</v>
      </c>
      <c r="AE57" s="5">
        <v>93.9</v>
      </c>
      <c r="AF57" s="5">
        <f t="shared" si="36"/>
        <v>74.962068965517247</v>
      </c>
      <c r="AG57" s="5">
        <f t="shared" si="37"/>
        <v>11.285496817758768</v>
      </c>
      <c r="AH57" s="5">
        <f t="shared" si="38"/>
        <v>0.15054943084548703</v>
      </c>
    </row>
    <row r="58" spans="1:38" x14ac:dyDescent="0.25">
      <c r="A58" s="43"/>
      <c r="B58" s="3">
        <v>2000</v>
      </c>
      <c r="C58" s="16">
        <v>84.3</v>
      </c>
      <c r="D58" s="16">
        <v>65.7</v>
      </c>
      <c r="E58" s="16">
        <v>67.099999999999994</v>
      </c>
      <c r="F58" s="16">
        <v>67.8</v>
      </c>
      <c r="G58" s="16">
        <v>114</v>
      </c>
      <c r="H58" s="16">
        <v>53.6</v>
      </c>
      <c r="I58" s="16">
        <v>41.7</v>
      </c>
      <c r="J58" s="16">
        <v>54.1</v>
      </c>
      <c r="K58" s="16">
        <v>145</v>
      </c>
      <c r="L58" s="16">
        <v>115.8</v>
      </c>
      <c r="M58" s="16">
        <v>119.4</v>
      </c>
      <c r="N58" s="16">
        <v>126.8</v>
      </c>
      <c r="O58" s="16">
        <v>132.9</v>
      </c>
      <c r="P58" s="16">
        <v>145</v>
      </c>
      <c r="Q58" s="16">
        <v>114</v>
      </c>
      <c r="R58" s="16">
        <v>54.2</v>
      </c>
      <c r="S58" s="16">
        <v>118.8</v>
      </c>
      <c r="T58" s="16">
        <v>137.69999999999999</v>
      </c>
      <c r="U58" s="16">
        <v>118.8</v>
      </c>
      <c r="V58" s="16">
        <v>137.69999999999999</v>
      </c>
      <c r="W58" s="16">
        <v>152.9</v>
      </c>
      <c r="X58" s="16">
        <v>130.5</v>
      </c>
      <c r="Y58" s="16">
        <v>41.7</v>
      </c>
      <c r="Z58" s="16">
        <v>108.4</v>
      </c>
      <c r="AA58" s="16">
        <v>103.4</v>
      </c>
      <c r="AB58" s="16">
        <v>114</v>
      </c>
      <c r="AC58" s="16">
        <v>29.3</v>
      </c>
      <c r="AD58" s="16">
        <v>114.3</v>
      </c>
      <c r="AE58" s="5">
        <v>50.6</v>
      </c>
      <c r="AF58" s="5">
        <f t="shared" si="36"/>
        <v>98.603448275862078</v>
      </c>
      <c r="AG58" s="5">
        <f t="shared" si="37"/>
        <v>37.181547677372514</v>
      </c>
      <c r="AH58" s="5">
        <f t="shared" si="38"/>
        <v>0.37708161659164285</v>
      </c>
    </row>
    <row r="59" spans="1:38" x14ac:dyDescent="0.25">
      <c r="A59" s="43"/>
      <c r="B59" s="3">
        <v>2001</v>
      </c>
      <c r="C59" s="16">
        <v>131.5</v>
      </c>
      <c r="D59" s="16">
        <v>134.9</v>
      </c>
      <c r="E59" s="16">
        <v>122.3</v>
      </c>
      <c r="F59" s="16">
        <v>179.8</v>
      </c>
      <c r="G59" s="16">
        <v>136.30000000000001</v>
      </c>
      <c r="H59" s="16">
        <v>95</v>
      </c>
      <c r="I59" s="16">
        <v>157.6</v>
      </c>
      <c r="J59" s="16">
        <v>124.7</v>
      </c>
      <c r="K59" s="16">
        <v>263.5</v>
      </c>
      <c r="L59" s="16">
        <v>122.9</v>
      </c>
      <c r="M59" s="16">
        <v>167.2</v>
      </c>
      <c r="N59" s="16">
        <v>164.5</v>
      </c>
      <c r="O59" s="16">
        <v>150.5</v>
      </c>
      <c r="P59" s="16">
        <v>263.5</v>
      </c>
      <c r="Q59" s="16">
        <v>136.30000000000001</v>
      </c>
      <c r="R59" s="16">
        <v>83.4</v>
      </c>
      <c r="S59" s="16">
        <v>173.2</v>
      </c>
      <c r="T59" s="16">
        <v>209.8</v>
      </c>
      <c r="U59" s="16">
        <v>173.2</v>
      </c>
      <c r="V59" s="16">
        <v>209.8</v>
      </c>
      <c r="W59" s="16">
        <v>192.4</v>
      </c>
      <c r="X59" s="16">
        <v>149.69999999999999</v>
      </c>
      <c r="Y59" s="16">
        <v>157.6</v>
      </c>
      <c r="Z59" s="16">
        <v>124.5</v>
      </c>
      <c r="AA59" s="16">
        <v>180.9</v>
      </c>
      <c r="AB59" s="16">
        <v>136.30000000000001</v>
      </c>
      <c r="AC59" s="16">
        <v>77.599999999999994</v>
      </c>
      <c r="AD59" s="16">
        <v>165.9</v>
      </c>
      <c r="AE59" s="5">
        <v>163</v>
      </c>
      <c r="AF59" s="5">
        <f t="shared" si="36"/>
        <v>156.82068965517243</v>
      </c>
      <c r="AG59" s="5">
        <f t="shared" si="37"/>
        <v>43.897603085478934</v>
      </c>
      <c r="AH59" s="5">
        <f t="shared" si="38"/>
        <v>0.27992226779517326</v>
      </c>
    </row>
    <row r="60" spans="1:38" x14ac:dyDescent="0.25">
      <c r="A60" s="43"/>
      <c r="B60" s="3">
        <v>2002</v>
      </c>
      <c r="C60" s="16">
        <v>163</v>
      </c>
      <c r="D60" s="16">
        <v>137.6</v>
      </c>
      <c r="E60" s="16">
        <v>102.3</v>
      </c>
      <c r="F60" s="16">
        <v>130</v>
      </c>
      <c r="G60" s="16">
        <v>123.7</v>
      </c>
      <c r="H60" s="16">
        <v>107.6</v>
      </c>
      <c r="I60" s="16">
        <v>168.9</v>
      </c>
      <c r="J60" s="16">
        <v>150.5</v>
      </c>
      <c r="K60" s="16">
        <v>246.6</v>
      </c>
      <c r="L60" s="16">
        <v>152.5</v>
      </c>
      <c r="M60" s="16">
        <v>134.19999999999999</v>
      </c>
      <c r="N60" s="16">
        <v>136.69999999999999</v>
      </c>
      <c r="O60" s="16">
        <v>138.30000000000001</v>
      </c>
      <c r="P60" s="16">
        <v>246.6</v>
      </c>
      <c r="Q60" s="16">
        <v>123.7</v>
      </c>
      <c r="R60" s="16">
        <v>111.5</v>
      </c>
      <c r="S60" s="16">
        <v>170.8</v>
      </c>
      <c r="T60" s="16">
        <v>194.3</v>
      </c>
      <c r="U60" s="16">
        <v>170.8</v>
      </c>
      <c r="V60" s="16">
        <v>194.3</v>
      </c>
      <c r="W60" s="16">
        <v>162.69999999999999</v>
      </c>
      <c r="X60" s="16">
        <v>141.9</v>
      </c>
      <c r="Y60" s="16">
        <v>168.9</v>
      </c>
      <c r="Z60" s="16">
        <v>130.9</v>
      </c>
      <c r="AA60" s="16">
        <v>193.7</v>
      </c>
      <c r="AB60" s="16">
        <v>123.7</v>
      </c>
      <c r="AC60" s="16">
        <v>189.2</v>
      </c>
      <c r="AD60" s="16">
        <v>179.2</v>
      </c>
      <c r="AE60" s="5">
        <v>180.8</v>
      </c>
      <c r="AF60" s="5">
        <f t="shared" si="36"/>
        <v>157.75517241379313</v>
      </c>
      <c r="AG60" s="5">
        <f t="shared" si="37"/>
        <v>36.44272988644439</v>
      </c>
      <c r="AH60" s="5">
        <f t="shared" si="38"/>
        <v>0.23100814590633392</v>
      </c>
    </row>
    <row r="61" spans="1:38" x14ac:dyDescent="0.25">
      <c r="A61" s="43"/>
      <c r="B61" s="3">
        <v>2003</v>
      </c>
      <c r="C61" s="16">
        <v>46.4</v>
      </c>
      <c r="D61" s="16">
        <v>54.5</v>
      </c>
      <c r="E61" s="16">
        <v>30.9</v>
      </c>
      <c r="F61" s="16">
        <v>76.2</v>
      </c>
      <c r="G61" s="16">
        <v>32.4</v>
      </c>
      <c r="H61" s="16">
        <v>24.1</v>
      </c>
      <c r="I61" s="16">
        <v>64.900000000000006</v>
      </c>
      <c r="J61" s="16">
        <v>43.7</v>
      </c>
      <c r="K61" s="16">
        <v>59.3</v>
      </c>
      <c r="L61" s="16">
        <v>34.9</v>
      </c>
      <c r="M61" s="16">
        <v>55</v>
      </c>
      <c r="N61" s="16">
        <v>121.5</v>
      </c>
      <c r="O61" s="16">
        <v>51.8</v>
      </c>
      <c r="P61" s="16">
        <v>59.3</v>
      </c>
      <c r="Q61" s="16">
        <v>32.4</v>
      </c>
      <c r="R61" s="16">
        <v>36.700000000000003</v>
      </c>
      <c r="S61" s="16">
        <v>64.8</v>
      </c>
      <c r="T61" s="16">
        <v>51.9</v>
      </c>
      <c r="U61" s="16">
        <v>64.8</v>
      </c>
      <c r="V61" s="16">
        <v>51.9</v>
      </c>
      <c r="W61" s="16">
        <v>112</v>
      </c>
      <c r="X61" s="16">
        <v>60.6</v>
      </c>
      <c r="Y61" s="16">
        <v>64.900000000000006</v>
      </c>
      <c r="Z61" s="16">
        <v>38.5</v>
      </c>
      <c r="AA61" s="16">
        <v>43.8</v>
      </c>
      <c r="AB61" s="16">
        <v>32.4</v>
      </c>
      <c r="AC61" s="16">
        <v>50.5</v>
      </c>
      <c r="AD61" s="16">
        <v>84</v>
      </c>
      <c r="AE61" s="5">
        <v>71.3</v>
      </c>
      <c r="AF61" s="5">
        <f t="shared" si="36"/>
        <v>55.703448275862065</v>
      </c>
      <c r="AG61" s="5">
        <f t="shared" si="37"/>
        <v>22.460735307239439</v>
      </c>
      <c r="AH61" s="5">
        <f t="shared" si="38"/>
        <v>0.40321983651723647</v>
      </c>
    </row>
    <row r="62" spans="1:38" x14ac:dyDescent="0.25">
      <c r="A62" s="43"/>
      <c r="B62" s="3">
        <v>2004</v>
      </c>
      <c r="C62" s="16">
        <v>125.2</v>
      </c>
      <c r="D62" s="16">
        <v>115.1</v>
      </c>
      <c r="E62" s="16">
        <v>109.2</v>
      </c>
      <c r="F62" s="16">
        <v>77.900000000000006</v>
      </c>
      <c r="G62" s="16">
        <v>93.3</v>
      </c>
      <c r="H62" s="16">
        <v>68.8</v>
      </c>
      <c r="I62" s="16">
        <v>120.7</v>
      </c>
      <c r="J62" s="16">
        <v>131.9</v>
      </c>
      <c r="K62" s="16">
        <v>161.9</v>
      </c>
      <c r="L62" s="16">
        <v>78.599999999999994</v>
      </c>
      <c r="M62" s="16">
        <v>115.5</v>
      </c>
      <c r="N62" s="16">
        <v>69.7</v>
      </c>
      <c r="O62" s="16">
        <v>79.5</v>
      </c>
      <c r="P62" s="16">
        <v>161.9</v>
      </c>
      <c r="Q62" s="16">
        <v>93.3</v>
      </c>
      <c r="R62" s="16">
        <v>67.099999999999994</v>
      </c>
      <c r="S62" s="16">
        <v>85.6</v>
      </c>
      <c r="T62" s="16">
        <v>155</v>
      </c>
      <c r="U62" s="16">
        <v>85.6</v>
      </c>
      <c r="V62" s="16">
        <v>155</v>
      </c>
      <c r="W62" s="16">
        <v>63.2</v>
      </c>
      <c r="X62" s="16">
        <v>108.8</v>
      </c>
      <c r="Y62" s="16">
        <v>120.7</v>
      </c>
      <c r="Z62" s="16">
        <v>107.7</v>
      </c>
      <c r="AA62" s="16">
        <v>181.2</v>
      </c>
      <c r="AB62" s="16">
        <v>93.3</v>
      </c>
      <c r="AC62" s="16">
        <v>70.8</v>
      </c>
      <c r="AD62" s="16">
        <v>90.9</v>
      </c>
      <c r="AE62" s="5">
        <v>112.3</v>
      </c>
      <c r="AF62" s="5">
        <f t="shared" si="36"/>
        <v>106.88620689655171</v>
      </c>
      <c r="AG62" s="5">
        <f t="shared" si="37"/>
        <v>32.437673469262904</v>
      </c>
      <c r="AH62" s="5">
        <f t="shared" si="38"/>
        <v>0.30347857231623199</v>
      </c>
    </row>
    <row r="63" spans="1:38" x14ac:dyDescent="0.25">
      <c r="A63" s="43"/>
      <c r="B63" s="3">
        <v>2005</v>
      </c>
      <c r="C63" s="16">
        <v>89.8</v>
      </c>
      <c r="D63" s="16">
        <v>84</v>
      </c>
      <c r="E63" s="16">
        <v>83.8</v>
      </c>
      <c r="F63" s="16">
        <v>82</v>
      </c>
      <c r="G63" s="16">
        <v>49.7</v>
      </c>
      <c r="H63" s="16">
        <v>67.400000000000006</v>
      </c>
      <c r="I63" s="16">
        <v>107.1</v>
      </c>
      <c r="J63" s="16">
        <v>94</v>
      </c>
      <c r="K63" s="16">
        <v>101</v>
      </c>
      <c r="L63" s="16">
        <v>72.2</v>
      </c>
      <c r="M63" s="16">
        <v>90.2</v>
      </c>
      <c r="N63" s="16">
        <v>104.2</v>
      </c>
      <c r="O63" s="16">
        <v>83.2</v>
      </c>
      <c r="P63" s="16">
        <v>101</v>
      </c>
      <c r="Q63" s="16">
        <v>49.7</v>
      </c>
      <c r="R63" s="16">
        <v>63.8</v>
      </c>
      <c r="S63" s="16">
        <v>57.4</v>
      </c>
      <c r="T63" s="16">
        <v>63.1</v>
      </c>
      <c r="U63" s="16">
        <v>57.4</v>
      </c>
      <c r="V63" s="16">
        <v>63.1</v>
      </c>
      <c r="W63" s="16">
        <v>105.9</v>
      </c>
      <c r="X63" s="16">
        <v>94.5</v>
      </c>
      <c r="Y63" s="16">
        <v>107.1</v>
      </c>
      <c r="Z63" s="16">
        <v>83.5</v>
      </c>
      <c r="AA63" s="16">
        <v>54.1</v>
      </c>
      <c r="AB63" s="16">
        <v>49.7</v>
      </c>
      <c r="AC63" s="16">
        <v>98.2</v>
      </c>
      <c r="AD63" s="16">
        <v>77.7</v>
      </c>
      <c r="AE63" s="5">
        <v>137.4</v>
      </c>
      <c r="AF63" s="5">
        <f t="shared" si="36"/>
        <v>81.8</v>
      </c>
      <c r="AG63" s="5">
        <f t="shared" si="37"/>
        <v>21.800819119604551</v>
      </c>
      <c r="AH63" s="5">
        <f t="shared" si="38"/>
        <v>0.26651368116875979</v>
      </c>
    </row>
    <row r="64" spans="1:38" x14ac:dyDescent="0.25">
      <c r="A64" s="43"/>
      <c r="B64" s="3">
        <v>2006</v>
      </c>
      <c r="C64" s="16">
        <v>89</v>
      </c>
      <c r="D64" s="16">
        <v>57.4</v>
      </c>
      <c r="E64" s="16">
        <v>46.3</v>
      </c>
      <c r="F64" s="16">
        <v>85.9</v>
      </c>
      <c r="G64" s="16">
        <v>71.400000000000006</v>
      </c>
      <c r="H64" s="16">
        <v>87.5</v>
      </c>
      <c r="I64" s="16">
        <v>71.7</v>
      </c>
      <c r="J64" s="16">
        <v>67.400000000000006</v>
      </c>
      <c r="K64" s="16">
        <v>41.1</v>
      </c>
      <c r="L64" s="16">
        <v>42.1</v>
      </c>
      <c r="M64" s="16">
        <v>56.1</v>
      </c>
      <c r="N64" s="16">
        <v>98.7</v>
      </c>
      <c r="O64" s="16">
        <v>121.4</v>
      </c>
      <c r="P64" s="16">
        <v>41.1</v>
      </c>
      <c r="Q64" s="16">
        <v>71.400000000000006</v>
      </c>
      <c r="R64" s="16">
        <v>97.6</v>
      </c>
      <c r="S64" s="16">
        <v>75.2</v>
      </c>
      <c r="T64" s="16">
        <v>56.2</v>
      </c>
      <c r="U64" s="16">
        <v>75.2</v>
      </c>
      <c r="V64" s="16">
        <v>56.2</v>
      </c>
      <c r="W64" s="16">
        <v>130.69999999999999</v>
      </c>
      <c r="X64" s="16">
        <v>101.6</v>
      </c>
      <c r="Y64" s="16">
        <v>71.7</v>
      </c>
      <c r="Z64" s="16">
        <v>37.5</v>
      </c>
      <c r="AA64" s="16">
        <v>49.4</v>
      </c>
      <c r="AB64" s="16">
        <v>71.400000000000006</v>
      </c>
      <c r="AC64" s="16">
        <v>92.3</v>
      </c>
      <c r="AD64" s="16">
        <v>85.5</v>
      </c>
      <c r="AE64" s="5">
        <v>100.8</v>
      </c>
      <c r="AF64" s="5">
        <f t="shared" si="36"/>
        <v>74.131034482758636</v>
      </c>
      <c r="AG64" s="5">
        <f t="shared" si="37"/>
        <v>24.141163770152751</v>
      </c>
      <c r="AH64" s="5">
        <f t="shared" si="38"/>
        <v>0.32565529320607944</v>
      </c>
    </row>
    <row r="65" spans="1:34" x14ac:dyDescent="0.25">
      <c r="A65" s="43"/>
      <c r="B65" s="3">
        <v>2007</v>
      </c>
      <c r="C65" s="16">
        <v>275.60000000000002</v>
      </c>
      <c r="D65" s="16">
        <v>190.6</v>
      </c>
      <c r="E65" s="16">
        <v>166.4</v>
      </c>
      <c r="F65" s="16">
        <v>155.19999999999999</v>
      </c>
      <c r="G65" s="16">
        <v>241.2</v>
      </c>
      <c r="H65" s="16">
        <v>168.2</v>
      </c>
      <c r="I65" s="16">
        <v>187.3</v>
      </c>
      <c r="J65" s="16">
        <v>230.6</v>
      </c>
      <c r="K65" s="16">
        <v>314.2</v>
      </c>
      <c r="L65" s="16">
        <v>202.6</v>
      </c>
      <c r="M65" s="16">
        <v>211.9</v>
      </c>
      <c r="N65" s="16">
        <v>239.9</v>
      </c>
      <c r="O65" s="16">
        <v>232</v>
      </c>
      <c r="P65" s="16">
        <v>314.2</v>
      </c>
      <c r="Q65" s="16">
        <v>241.2</v>
      </c>
      <c r="R65" s="16">
        <v>191.4</v>
      </c>
      <c r="S65" s="16">
        <v>250.9</v>
      </c>
      <c r="T65" s="16">
        <v>227.8</v>
      </c>
      <c r="U65" s="16">
        <v>250.9</v>
      </c>
      <c r="V65" s="16">
        <v>227.8</v>
      </c>
      <c r="W65" s="16">
        <v>252.1</v>
      </c>
      <c r="X65" s="16">
        <v>236.8</v>
      </c>
      <c r="Y65" s="16">
        <v>187.3</v>
      </c>
      <c r="Z65" s="16">
        <v>170.5</v>
      </c>
      <c r="AA65" s="16">
        <v>236.5</v>
      </c>
      <c r="AB65" s="16">
        <v>241.2</v>
      </c>
      <c r="AC65" s="16">
        <v>177.2</v>
      </c>
      <c r="AD65" s="16">
        <v>238.3</v>
      </c>
      <c r="AE65" s="5">
        <v>207.2</v>
      </c>
      <c r="AF65" s="5">
        <f t="shared" si="36"/>
        <v>223.00000000000003</v>
      </c>
      <c r="AG65" s="5">
        <f t="shared" si="37"/>
        <v>40.053473186300501</v>
      </c>
      <c r="AH65" s="5">
        <f t="shared" si="38"/>
        <v>0.17961198738251344</v>
      </c>
    </row>
    <row r="66" spans="1:34" x14ac:dyDescent="0.25">
      <c r="A66" s="43"/>
      <c r="B66" s="3">
        <v>2008</v>
      </c>
      <c r="C66" s="16">
        <v>183.9</v>
      </c>
      <c r="D66" s="16">
        <v>143.4</v>
      </c>
      <c r="E66" s="16">
        <v>134.30000000000001</v>
      </c>
      <c r="F66" s="16">
        <v>113.6</v>
      </c>
      <c r="G66" s="16">
        <v>165.8</v>
      </c>
      <c r="H66" s="16">
        <v>112.5</v>
      </c>
      <c r="I66" s="16">
        <v>98.3</v>
      </c>
      <c r="J66" s="16">
        <v>145.1</v>
      </c>
      <c r="K66" s="16">
        <v>166.9</v>
      </c>
      <c r="L66" s="16">
        <v>176.2</v>
      </c>
      <c r="M66" s="16">
        <v>133.19999999999999</v>
      </c>
      <c r="N66" s="16">
        <v>179</v>
      </c>
      <c r="O66" s="16">
        <v>180.5</v>
      </c>
      <c r="P66" s="16">
        <v>166.9</v>
      </c>
      <c r="Q66" s="16">
        <v>165.8</v>
      </c>
      <c r="R66" s="16">
        <v>105.2</v>
      </c>
      <c r="S66" s="16">
        <v>135.9</v>
      </c>
      <c r="T66" s="16">
        <v>133.19999999999999</v>
      </c>
      <c r="U66" s="16">
        <v>135.9</v>
      </c>
      <c r="V66" s="16">
        <v>133.19999999999999</v>
      </c>
      <c r="W66" s="16">
        <v>176.9</v>
      </c>
      <c r="X66" s="16">
        <v>144.80000000000001</v>
      </c>
      <c r="Y66" s="16">
        <v>98.3</v>
      </c>
      <c r="Z66" s="16">
        <v>136.69999999999999</v>
      </c>
      <c r="AA66" s="16">
        <v>159.30000000000001</v>
      </c>
      <c r="AB66" s="16">
        <v>165.8</v>
      </c>
      <c r="AC66" s="16">
        <v>62</v>
      </c>
      <c r="AD66" s="16">
        <v>128.6</v>
      </c>
      <c r="AE66" s="5">
        <v>142.4</v>
      </c>
      <c r="AF66" s="5">
        <f t="shared" si="36"/>
        <v>142.19310344827588</v>
      </c>
      <c r="AG66" s="5">
        <f t="shared" si="37"/>
        <v>29.323161628340273</v>
      </c>
      <c r="AH66" s="5">
        <f t="shared" si="38"/>
        <v>0.20622070211025992</v>
      </c>
    </row>
    <row r="67" spans="1:34" x14ac:dyDescent="0.25">
      <c r="A67" s="43"/>
      <c r="B67" s="3">
        <v>2009</v>
      </c>
      <c r="C67" s="16">
        <v>74.8</v>
      </c>
      <c r="D67" s="16">
        <v>64.900000000000006</v>
      </c>
      <c r="E67" s="16">
        <v>64.7</v>
      </c>
      <c r="F67" s="16">
        <v>99.3</v>
      </c>
      <c r="G67" s="16">
        <v>35</v>
      </c>
      <c r="H67" s="16">
        <v>52.4</v>
      </c>
      <c r="I67" s="16">
        <v>90.1</v>
      </c>
      <c r="J67" s="16">
        <v>50</v>
      </c>
      <c r="K67" s="16">
        <v>34.9</v>
      </c>
      <c r="L67" s="16">
        <v>33.5</v>
      </c>
      <c r="M67" s="16">
        <v>18.399999999999999</v>
      </c>
      <c r="N67" s="16">
        <v>44.3</v>
      </c>
      <c r="O67" s="16">
        <v>33.6</v>
      </c>
      <c r="P67" s="16">
        <v>34.9</v>
      </c>
      <c r="Q67" s="16">
        <v>35</v>
      </c>
      <c r="R67" s="16">
        <v>26.1</v>
      </c>
      <c r="S67" s="16">
        <v>28</v>
      </c>
      <c r="T67" s="16">
        <v>55.4</v>
      </c>
      <c r="U67" s="16">
        <v>28</v>
      </c>
      <c r="V67" s="16">
        <v>55.4</v>
      </c>
      <c r="W67" s="16">
        <v>44.9</v>
      </c>
      <c r="X67" s="16">
        <v>35.299999999999997</v>
      </c>
      <c r="Y67" s="16">
        <v>90.1</v>
      </c>
      <c r="Z67" s="16">
        <v>43.2</v>
      </c>
      <c r="AA67" s="16">
        <v>32</v>
      </c>
      <c r="AB67" s="16">
        <v>35</v>
      </c>
      <c r="AC67" s="16">
        <v>83.9</v>
      </c>
      <c r="AD67" s="16">
        <v>24.4</v>
      </c>
      <c r="AE67" s="5">
        <v>111.2</v>
      </c>
      <c r="AF67" s="5">
        <f t="shared" si="36"/>
        <v>50.300000000000004</v>
      </c>
      <c r="AG67" s="5">
        <f t="shared" si="37"/>
        <v>24.760250402611053</v>
      </c>
      <c r="AH67" s="5">
        <f t="shared" si="38"/>
        <v>0.4922514990578738</v>
      </c>
    </row>
    <row r="68" spans="1:34" x14ac:dyDescent="0.25">
      <c r="A68" s="43"/>
      <c r="B68" s="3">
        <v>2010</v>
      </c>
      <c r="C68" s="16">
        <v>115.5</v>
      </c>
      <c r="D68" s="16">
        <v>81.7</v>
      </c>
      <c r="E68" s="16">
        <v>119.5</v>
      </c>
      <c r="F68" s="16">
        <v>141.19999999999999</v>
      </c>
      <c r="G68" s="16">
        <v>70.099999999999994</v>
      </c>
      <c r="H68" s="16">
        <v>120.5</v>
      </c>
      <c r="I68" s="16">
        <v>80.099999999999994</v>
      </c>
      <c r="J68" s="16">
        <v>112.6</v>
      </c>
      <c r="K68" s="16">
        <v>103.9</v>
      </c>
      <c r="L68" s="16">
        <v>94.5</v>
      </c>
      <c r="M68" s="16">
        <v>42.9</v>
      </c>
      <c r="N68" s="16">
        <v>60.1</v>
      </c>
      <c r="O68" s="16">
        <v>74.900000000000006</v>
      </c>
      <c r="P68" s="16">
        <v>103.9</v>
      </c>
      <c r="Q68" s="16">
        <v>70.099999999999994</v>
      </c>
      <c r="R68" s="16">
        <v>96.8</v>
      </c>
      <c r="S68" s="16">
        <v>51</v>
      </c>
      <c r="T68" s="16">
        <v>83.8</v>
      </c>
      <c r="U68" s="16">
        <v>51</v>
      </c>
      <c r="V68" s="16">
        <v>83.8</v>
      </c>
      <c r="W68" s="16">
        <v>54.9</v>
      </c>
      <c r="X68" s="16">
        <v>44.9</v>
      </c>
      <c r="Y68" s="16">
        <v>80.099999999999994</v>
      </c>
      <c r="Z68" s="16">
        <v>97.6</v>
      </c>
      <c r="AA68" s="16">
        <v>105.2</v>
      </c>
      <c r="AB68" s="16">
        <v>70.099999999999994</v>
      </c>
      <c r="AC68" s="16">
        <v>102.9</v>
      </c>
      <c r="AD68" s="16">
        <v>52.5</v>
      </c>
      <c r="AE68" s="5">
        <v>87.2</v>
      </c>
      <c r="AF68" s="5">
        <f t="shared" si="36"/>
        <v>84.596551724137925</v>
      </c>
      <c r="AG68" s="5">
        <f t="shared" si="37"/>
        <v>25.520796600288634</v>
      </c>
      <c r="AH68" s="5">
        <f t="shared" si="38"/>
        <v>0.3016765586794809</v>
      </c>
    </row>
    <row r="69" spans="1:34" x14ac:dyDescent="0.25">
      <c r="B69" s="10" t="s">
        <v>1</v>
      </c>
      <c r="C69" s="5">
        <f>AVERAGE(C54:C68)</f>
        <v>117.22666666666666</v>
      </c>
      <c r="D69" s="5">
        <f t="shared" ref="D69" si="39">AVERAGE(D54:D68)</f>
        <v>99.326666666666682</v>
      </c>
      <c r="E69" s="5">
        <f t="shared" ref="E69" si="40">AVERAGE(E54:E68)</f>
        <v>89.106666666666655</v>
      </c>
      <c r="F69" s="5">
        <f t="shared" ref="F69" si="41">AVERAGE(F54:F68)</f>
        <v>98.22</v>
      </c>
      <c r="G69" s="5">
        <f t="shared" ref="G69" si="42">AVERAGE(G54:G68)</f>
        <v>102.83999999999999</v>
      </c>
      <c r="H69" s="5">
        <f t="shared" ref="H69" si="43">AVERAGE(H54:H68)</f>
        <v>81.286666666666662</v>
      </c>
      <c r="I69" s="5">
        <f t="shared" ref="I69" si="44">AVERAGE(I54:I68)</f>
        <v>104.67333333333332</v>
      </c>
      <c r="J69" s="5">
        <f t="shared" ref="J69" si="45">AVERAGE(J54:J68)</f>
        <v>109.07333333333332</v>
      </c>
      <c r="K69" s="5">
        <f t="shared" ref="K69" si="46">AVERAGE(K54:K68)</f>
        <v>143.33333333333334</v>
      </c>
      <c r="L69" s="5">
        <f t="shared" ref="L69" si="47">AVERAGE(L54:L68)</f>
        <v>102</v>
      </c>
      <c r="M69" s="5">
        <f t="shared" ref="M69" si="48">AVERAGE(M54:M68)</f>
        <v>104.83333333333334</v>
      </c>
      <c r="N69" s="5">
        <f t="shared" ref="N69" si="49">AVERAGE(N54:N68)</f>
        <v>120.92666666666668</v>
      </c>
      <c r="O69" s="5">
        <f t="shared" ref="O69" si="50">AVERAGE(O54:O68)</f>
        <v>112.64666666666668</v>
      </c>
      <c r="P69" s="5">
        <f t="shared" ref="P69" si="51">AVERAGE(P54:P68)</f>
        <v>143.33333333333334</v>
      </c>
      <c r="Q69" s="5">
        <f t="shared" ref="Q69" si="52">AVERAGE(Q54:Q68)</f>
        <v>102.83999999999999</v>
      </c>
      <c r="R69" s="5">
        <f t="shared" ref="R69" si="53">AVERAGE(R54:R68)</f>
        <v>83.74</v>
      </c>
      <c r="S69" s="5">
        <f t="shared" ref="S69" si="54">AVERAGE(S54:S68)</f>
        <v>109.7</v>
      </c>
      <c r="T69" s="5">
        <f t="shared" ref="T69" si="55">AVERAGE(T54:T68)</f>
        <v>120.63333333333334</v>
      </c>
      <c r="U69" s="5">
        <f t="shared" ref="U69" si="56">AVERAGE(U54:U68)</f>
        <v>109.7</v>
      </c>
      <c r="V69" s="5">
        <f t="shared" ref="V69" si="57">AVERAGE(V54:V68)</f>
        <v>120.63333333333334</v>
      </c>
      <c r="W69" s="5">
        <f t="shared" ref="W69" si="58">AVERAGE(W54:W68)</f>
        <v>123.72666666666669</v>
      </c>
      <c r="X69" s="5">
        <f t="shared" ref="X69" si="59">AVERAGE(X54:X68)</f>
        <v>111.91999999999999</v>
      </c>
      <c r="Y69" s="5">
        <f t="shared" ref="Y69" si="60">AVERAGE(Y54:Y68)</f>
        <v>104.67333333333332</v>
      </c>
      <c r="Z69" s="5">
        <f t="shared" ref="Z69" si="61">AVERAGE(Z54:Z68)</f>
        <v>97.106666666666655</v>
      </c>
      <c r="AA69" s="5">
        <f t="shared" ref="AA69" si="62">AVERAGE(AA54:AA68)</f>
        <v>116.23333333333333</v>
      </c>
      <c r="AB69" s="5">
        <f t="shared" ref="AB69" si="63">AVERAGE(AB54:AB68)</f>
        <v>102.83999999999999</v>
      </c>
      <c r="AC69" s="5">
        <f t="shared" ref="AC69" si="64">AVERAGE(AC54:AC68)</f>
        <v>91.773333333333341</v>
      </c>
      <c r="AD69" s="5">
        <f t="shared" ref="AD69" si="65">AVERAGE(AD54:AD68)</f>
        <v>111.25333333333333</v>
      </c>
      <c r="AE69" s="5">
        <f t="shared" ref="AE69" si="66">AVERAGE(AE54:AE68)</f>
        <v>118.79333333333335</v>
      </c>
      <c r="AF69" s="5">
        <f>AVERAGE(C54:AE68)</f>
        <v>108.77218390804605</v>
      </c>
      <c r="AG69" s="5">
        <f>_xlfn.STDEV.S(C54:AE68)</f>
        <v>53.404865098483974</v>
      </c>
      <c r="AH69" s="5">
        <f t="shared" si="38"/>
        <v>0.49097906449714607</v>
      </c>
    </row>
    <row r="70" spans="1:34" x14ac:dyDescent="0.25">
      <c r="B70" s="10" t="s">
        <v>20</v>
      </c>
      <c r="C70" s="5">
        <f>_xlfn.STDEV.S(C54:C68)</f>
        <v>55.740117210736742</v>
      </c>
      <c r="D70" s="5">
        <f t="shared" ref="D70:AE70" si="67">_xlfn.STDEV.S(D54:D68)</f>
        <v>38.059642417557946</v>
      </c>
      <c r="E70" s="5">
        <f t="shared" si="67"/>
        <v>36.701994236722101</v>
      </c>
      <c r="F70" s="5">
        <f t="shared" si="67"/>
        <v>37.457026805966031</v>
      </c>
      <c r="G70" s="5">
        <f t="shared" si="67"/>
        <v>54.208694610999189</v>
      </c>
      <c r="H70" s="5">
        <f t="shared" si="67"/>
        <v>35.51629136580776</v>
      </c>
      <c r="I70" s="5">
        <f t="shared" si="67"/>
        <v>42.105199316994309</v>
      </c>
      <c r="J70" s="5">
        <f t="shared" si="67"/>
        <v>47.721460680953726</v>
      </c>
      <c r="K70" s="5">
        <f t="shared" si="67"/>
        <v>82.604969295926466</v>
      </c>
      <c r="L70" s="5">
        <f t="shared" si="67"/>
        <v>52.344381605997476</v>
      </c>
      <c r="M70" s="5">
        <f t="shared" si="67"/>
        <v>53.064161522587284</v>
      </c>
      <c r="N70" s="5">
        <f t="shared" si="67"/>
        <v>53.50843013243891</v>
      </c>
      <c r="O70" s="5">
        <f t="shared" si="67"/>
        <v>52.4365721156341</v>
      </c>
      <c r="P70" s="5">
        <f t="shared" si="67"/>
        <v>82.604969295926466</v>
      </c>
      <c r="Q70" s="5">
        <f t="shared" si="67"/>
        <v>54.208694610999189</v>
      </c>
      <c r="R70" s="5">
        <f t="shared" si="67"/>
        <v>39.168442107682303</v>
      </c>
      <c r="S70" s="5">
        <f t="shared" si="67"/>
        <v>61.501370484149135</v>
      </c>
      <c r="T70" s="5">
        <f t="shared" si="67"/>
        <v>57.570883844758406</v>
      </c>
      <c r="U70" s="5">
        <f t="shared" si="67"/>
        <v>61.501370484149135</v>
      </c>
      <c r="V70" s="5">
        <f t="shared" si="67"/>
        <v>57.570883844758406</v>
      </c>
      <c r="W70" s="5">
        <f t="shared" si="67"/>
        <v>58.737107602637401</v>
      </c>
      <c r="X70" s="5">
        <f t="shared" si="67"/>
        <v>52.039012837897502</v>
      </c>
      <c r="Y70" s="5">
        <f t="shared" si="67"/>
        <v>42.105199316994309</v>
      </c>
      <c r="Z70" s="5">
        <f t="shared" si="67"/>
        <v>39.153224035588089</v>
      </c>
      <c r="AA70" s="5">
        <f t="shared" si="67"/>
        <v>62.890842697789445</v>
      </c>
      <c r="AB70" s="5">
        <f t="shared" si="67"/>
        <v>54.208694610999189</v>
      </c>
      <c r="AC70" s="5">
        <f t="shared" si="67"/>
        <v>42.057061011825112</v>
      </c>
      <c r="AD70" s="5">
        <f t="shared" si="67"/>
        <v>56.187999057585579</v>
      </c>
      <c r="AE70" s="5">
        <f t="shared" si="67"/>
        <v>42.127162372082495</v>
      </c>
      <c r="AF70" s="5"/>
      <c r="AG70" s="5"/>
      <c r="AH70" s="5"/>
    </row>
    <row r="71" spans="1:34" x14ac:dyDescent="0.25">
      <c r="B71" s="10" t="s">
        <v>21</v>
      </c>
      <c r="C71" s="5">
        <f>C70/C69</f>
        <v>0.47549008084682165</v>
      </c>
      <c r="D71" s="5">
        <f t="shared" ref="D71:AE71" si="68">D70/D69</f>
        <v>0.38317647913508901</v>
      </c>
      <c r="E71" s="5">
        <f t="shared" si="68"/>
        <v>0.41188830880654764</v>
      </c>
      <c r="F71" s="5">
        <f t="shared" si="68"/>
        <v>0.38135844844192662</v>
      </c>
      <c r="G71" s="5">
        <f t="shared" si="68"/>
        <v>0.52711682818941263</v>
      </c>
      <c r="H71" s="5">
        <f t="shared" si="68"/>
        <v>0.43692640899460056</v>
      </c>
      <c r="I71" s="5">
        <f t="shared" si="68"/>
        <v>0.40225335313350408</v>
      </c>
      <c r="J71" s="5">
        <f t="shared" si="68"/>
        <v>0.43751721179286474</v>
      </c>
      <c r="K71" s="5">
        <f t="shared" si="68"/>
        <v>0.5763137392739055</v>
      </c>
      <c r="L71" s="5">
        <f t="shared" si="68"/>
        <v>0.51318021182350471</v>
      </c>
      <c r="M71" s="5">
        <f t="shared" si="68"/>
        <v>0.50617642151911557</v>
      </c>
      <c r="N71" s="5">
        <f t="shared" si="68"/>
        <v>0.4424866045463276</v>
      </c>
      <c r="O71" s="5">
        <f t="shared" si="68"/>
        <v>0.46549599439812478</v>
      </c>
      <c r="P71" s="5">
        <f t="shared" si="68"/>
        <v>0.5763137392739055</v>
      </c>
      <c r="Q71" s="5">
        <f t="shared" si="68"/>
        <v>0.52711682818941263</v>
      </c>
      <c r="R71" s="5">
        <f t="shared" si="68"/>
        <v>0.46773874023981737</v>
      </c>
      <c r="S71" s="5">
        <f t="shared" si="68"/>
        <v>0.56063236539789552</v>
      </c>
      <c r="T71" s="5">
        <f t="shared" si="68"/>
        <v>0.47723860606320861</v>
      </c>
      <c r="U71" s="5">
        <f t="shared" si="68"/>
        <v>0.56063236539789552</v>
      </c>
      <c r="V71" s="5">
        <f t="shared" si="68"/>
        <v>0.47723860606320861</v>
      </c>
      <c r="W71" s="5">
        <f t="shared" si="68"/>
        <v>0.47473280566817222</v>
      </c>
      <c r="X71" s="5">
        <f t="shared" si="68"/>
        <v>0.46496616188257245</v>
      </c>
      <c r="Y71" s="5">
        <f t="shared" si="68"/>
        <v>0.40225335313350408</v>
      </c>
      <c r="Z71" s="5">
        <f t="shared" si="68"/>
        <v>0.40319810554292285</v>
      </c>
      <c r="AA71" s="5">
        <f t="shared" si="68"/>
        <v>0.54107406966839211</v>
      </c>
      <c r="AB71" s="5">
        <f t="shared" si="68"/>
        <v>0.52711682818941263</v>
      </c>
      <c r="AC71" s="5">
        <f t="shared" si="68"/>
        <v>0.45827104109935829</v>
      </c>
      <c r="AD71" s="5">
        <f t="shared" si="68"/>
        <v>0.50504553323572854</v>
      </c>
      <c r="AE71" s="5">
        <f t="shared" si="68"/>
        <v>0.35462564430172139</v>
      </c>
      <c r="AF71" s="5"/>
      <c r="AG71" s="5"/>
      <c r="AH71" s="5"/>
    </row>
  </sheetData>
  <mergeCells count="8">
    <mergeCell ref="A54:A68"/>
    <mergeCell ref="AL27:AL32"/>
    <mergeCell ref="AL36:AL41"/>
    <mergeCell ref="AL45:AL50"/>
    <mergeCell ref="B1:AE2"/>
    <mergeCell ref="A10:A24"/>
    <mergeCell ref="C8:AE8"/>
    <mergeCell ref="A32:A46"/>
  </mergeCells>
  <pageMargins left="0.7" right="0.7" top="0.78740157499999996" bottom="0.78740157499999996"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9"/>
  <sheetViews>
    <sheetView workbookViewId="0">
      <selection activeCell="E24" sqref="E24"/>
    </sheetView>
  </sheetViews>
  <sheetFormatPr defaultRowHeight="15" x14ac:dyDescent="0.25"/>
  <sheetData>
    <row r="1" spans="1:30" x14ac:dyDescent="0.25">
      <c r="A1" s="10"/>
      <c r="B1" s="11">
        <v>1</v>
      </c>
      <c r="C1" s="11">
        <v>2</v>
      </c>
      <c r="D1" s="11">
        <v>3</v>
      </c>
      <c r="E1" s="11">
        <v>4</v>
      </c>
      <c r="F1" s="11">
        <v>5</v>
      </c>
      <c r="G1" s="11">
        <v>6</v>
      </c>
      <c r="H1" s="11">
        <v>7</v>
      </c>
      <c r="I1" s="11">
        <v>8</v>
      </c>
      <c r="J1" s="11">
        <v>9</v>
      </c>
      <c r="K1" s="11">
        <v>10</v>
      </c>
      <c r="L1" s="11">
        <v>11</v>
      </c>
      <c r="M1" s="11">
        <v>12</v>
      </c>
      <c r="N1" s="11">
        <v>13</v>
      </c>
      <c r="O1" s="11">
        <v>14</v>
      </c>
      <c r="P1" s="11">
        <v>15</v>
      </c>
      <c r="Q1" s="11">
        <v>16</v>
      </c>
      <c r="R1" s="11">
        <v>17</v>
      </c>
      <c r="S1" s="11">
        <v>18</v>
      </c>
      <c r="T1" s="11">
        <v>19</v>
      </c>
      <c r="U1" s="11">
        <v>20</v>
      </c>
      <c r="V1" s="11">
        <v>21</v>
      </c>
      <c r="W1" s="11">
        <v>22</v>
      </c>
      <c r="X1" s="11">
        <v>23</v>
      </c>
      <c r="Y1" s="11">
        <v>24</v>
      </c>
      <c r="Z1" s="11">
        <v>25</v>
      </c>
      <c r="AA1" s="11">
        <v>26</v>
      </c>
      <c r="AB1" s="11">
        <v>27</v>
      </c>
      <c r="AC1" s="11">
        <v>28</v>
      </c>
      <c r="AD1" s="11">
        <v>29</v>
      </c>
    </row>
    <row r="2" spans="1:30" x14ac:dyDescent="0.25">
      <c r="A2" s="3">
        <v>1996</v>
      </c>
      <c r="B2" s="10">
        <v>76.150000000000006</v>
      </c>
      <c r="C2" s="10">
        <v>74.23</v>
      </c>
      <c r="D2" s="10">
        <v>85.71</v>
      </c>
      <c r="E2" s="10">
        <v>65.8</v>
      </c>
      <c r="F2" s="10">
        <v>77.2</v>
      </c>
      <c r="G2" s="10">
        <v>60.61</v>
      </c>
      <c r="H2" s="10">
        <v>89.12</v>
      </c>
      <c r="I2" s="10">
        <v>85.42</v>
      </c>
      <c r="J2" s="10">
        <v>85.11</v>
      </c>
      <c r="K2" s="10">
        <v>85.41</v>
      </c>
      <c r="L2" s="10">
        <v>85.47</v>
      </c>
      <c r="M2" s="10">
        <v>82.8</v>
      </c>
      <c r="N2" s="10">
        <v>87.95</v>
      </c>
      <c r="O2" s="10">
        <v>89.29</v>
      </c>
      <c r="P2" s="10">
        <v>96.93</v>
      </c>
      <c r="Q2" s="10">
        <v>63.74</v>
      </c>
      <c r="R2" s="10">
        <v>78.22</v>
      </c>
      <c r="S2" s="10">
        <v>91.92</v>
      </c>
      <c r="T2" s="10">
        <v>116.99</v>
      </c>
      <c r="U2" s="10">
        <v>78.23</v>
      </c>
      <c r="V2" s="10">
        <v>69.56</v>
      </c>
      <c r="W2" s="10">
        <v>79.319999999999993</v>
      </c>
      <c r="X2" s="10">
        <v>88.88</v>
      </c>
      <c r="Y2" s="10">
        <v>89.3</v>
      </c>
      <c r="Z2" s="10">
        <v>108.16</v>
      </c>
      <c r="AA2" s="10">
        <v>111.71</v>
      </c>
      <c r="AB2" s="10">
        <v>115.55</v>
      </c>
      <c r="AC2" s="10">
        <v>98.39</v>
      </c>
      <c r="AD2" s="10">
        <v>106.95</v>
      </c>
    </row>
    <row r="3" spans="1:30" x14ac:dyDescent="0.25">
      <c r="A3" s="3">
        <v>1997</v>
      </c>
      <c r="B3" s="10">
        <v>75.83</v>
      </c>
      <c r="C3" s="10">
        <v>73.88</v>
      </c>
      <c r="D3" s="10">
        <v>81.3</v>
      </c>
      <c r="E3" s="10">
        <v>77.66</v>
      </c>
      <c r="F3" s="10">
        <v>79.709999999999994</v>
      </c>
      <c r="G3" s="10">
        <v>85.02</v>
      </c>
      <c r="H3" s="10">
        <v>89.44</v>
      </c>
      <c r="I3" s="10">
        <v>92.21</v>
      </c>
      <c r="J3" s="10">
        <v>85.46</v>
      </c>
      <c r="K3" s="10">
        <v>94.79</v>
      </c>
      <c r="L3" s="10">
        <v>87.09</v>
      </c>
      <c r="M3" s="10">
        <v>78.34</v>
      </c>
      <c r="N3" s="10">
        <v>93.77</v>
      </c>
      <c r="O3" s="10">
        <v>97.92</v>
      </c>
      <c r="P3" s="10">
        <v>101.36</v>
      </c>
      <c r="Q3" s="10">
        <v>59.56</v>
      </c>
      <c r="R3" s="10">
        <v>80.77</v>
      </c>
      <c r="S3" s="10">
        <v>97.04</v>
      </c>
      <c r="T3" s="10">
        <v>108.34</v>
      </c>
      <c r="U3" s="10">
        <v>89.58</v>
      </c>
      <c r="V3" s="10">
        <v>75.900000000000006</v>
      </c>
      <c r="W3" s="10">
        <v>71.11</v>
      </c>
      <c r="X3" s="10">
        <v>97.07</v>
      </c>
      <c r="Y3" s="10">
        <v>95.52</v>
      </c>
      <c r="Z3" s="10">
        <v>120.86</v>
      </c>
      <c r="AA3" s="10">
        <v>100.84</v>
      </c>
      <c r="AB3" s="10">
        <v>117.96</v>
      </c>
      <c r="AC3" s="10">
        <v>81.459999999999994</v>
      </c>
      <c r="AD3" s="10">
        <v>103.31</v>
      </c>
    </row>
    <row r="4" spans="1:30" x14ac:dyDescent="0.25">
      <c r="A4" s="3">
        <v>1998</v>
      </c>
      <c r="B4" s="10">
        <v>80.7</v>
      </c>
      <c r="C4" s="10">
        <v>88.7</v>
      </c>
      <c r="D4" s="10">
        <v>88.99</v>
      </c>
      <c r="E4" s="10">
        <v>65.03</v>
      </c>
      <c r="F4" s="10">
        <v>81.63</v>
      </c>
      <c r="G4" s="10">
        <v>82.24</v>
      </c>
      <c r="H4" s="10">
        <v>91.17</v>
      </c>
      <c r="I4" s="10">
        <v>91.01</v>
      </c>
      <c r="J4" s="10">
        <v>90.81</v>
      </c>
      <c r="K4" s="10">
        <v>90.66</v>
      </c>
      <c r="L4" s="10">
        <v>84.72</v>
      </c>
      <c r="M4" s="10">
        <v>88.57</v>
      </c>
      <c r="N4" s="10">
        <v>95.9</v>
      </c>
      <c r="O4" s="10">
        <v>96.05</v>
      </c>
      <c r="P4" s="10">
        <v>95.4</v>
      </c>
      <c r="Q4" s="10">
        <v>68.98</v>
      </c>
      <c r="R4" s="10">
        <v>75.62</v>
      </c>
      <c r="S4" s="10">
        <v>78.81</v>
      </c>
      <c r="T4" s="10">
        <v>99.79</v>
      </c>
      <c r="U4" s="10">
        <v>86.23</v>
      </c>
      <c r="V4" s="10">
        <v>47.38</v>
      </c>
      <c r="W4" s="10">
        <v>77.3</v>
      </c>
      <c r="X4" s="10">
        <v>92.47</v>
      </c>
      <c r="Y4" s="10">
        <v>90.27</v>
      </c>
      <c r="Z4" s="10">
        <v>112.75</v>
      </c>
      <c r="AA4" s="10">
        <v>116.46</v>
      </c>
      <c r="AB4" s="10">
        <v>117.58</v>
      </c>
      <c r="AC4" s="10">
        <v>109.22</v>
      </c>
      <c r="AD4" s="10">
        <v>101.87</v>
      </c>
    </row>
    <row r="5" spans="1:30" x14ac:dyDescent="0.25">
      <c r="A5" s="3">
        <v>1999</v>
      </c>
      <c r="B5" s="10">
        <v>83.58</v>
      </c>
      <c r="C5" s="10">
        <v>83.38</v>
      </c>
      <c r="D5" s="10">
        <v>86.68</v>
      </c>
      <c r="E5" s="10">
        <v>59.49</v>
      </c>
      <c r="F5" s="10">
        <v>83.14</v>
      </c>
      <c r="G5" s="10">
        <v>77.349999999999994</v>
      </c>
      <c r="H5" s="10">
        <v>86.8</v>
      </c>
      <c r="I5" s="10">
        <v>82.3</v>
      </c>
      <c r="J5" s="10">
        <v>79.66</v>
      </c>
      <c r="K5" s="10">
        <v>81.94</v>
      </c>
      <c r="L5" s="10">
        <v>81.239999999999995</v>
      </c>
      <c r="M5" s="10">
        <v>69.61</v>
      </c>
      <c r="N5" s="10">
        <v>71.319999999999993</v>
      </c>
      <c r="O5" s="10">
        <v>86.88</v>
      </c>
      <c r="P5" s="10">
        <v>73.03</v>
      </c>
      <c r="Q5" s="10">
        <v>78.400000000000006</v>
      </c>
      <c r="R5" s="10">
        <v>75.06</v>
      </c>
      <c r="S5" s="10">
        <v>77.069999999999993</v>
      </c>
      <c r="T5" s="10">
        <v>103.14</v>
      </c>
      <c r="U5" s="10">
        <v>78.38</v>
      </c>
      <c r="V5" s="10">
        <v>69.77</v>
      </c>
      <c r="W5" s="10">
        <v>79.2</v>
      </c>
      <c r="X5" s="10">
        <v>77.38</v>
      </c>
      <c r="Y5" s="10">
        <v>86.45</v>
      </c>
      <c r="Z5" s="10">
        <v>102.35</v>
      </c>
      <c r="AA5" s="10">
        <v>114.89</v>
      </c>
      <c r="AB5" s="10">
        <v>115.4</v>
      </c>
      <c r="AC5" s="10">
        <v>85.29</v>
      </c>
      <c r="AD5" s="10">
        <v>98.03</v>
      </c>
    </row>
    <row r="6" spans="1:30" x14ac:dyDescent="0.25">
      <c r="A6" s="3">
        <v>2000</v>
      </c>
      <c r="B6" s="10">
        <v>83.45</v>
      </c>
      <c r="C6" s="10">
        <v>90.66</v>
      </c>
      <c r="D6" s="10">
        <v>93.68</v>
      </c>
      <c r="E6" s="10">
        <v>86.56</v>
      </c>
      <c r="F6" s="10">
        <v>90.76</v>
      </c>
      <c r="G6" s="10">
        <v>79.36</v>
      </c>
      <c r="H6" s="10">
        <v>95.43</v>
      </c>
      <c r="I6" s="10">
        <v>96.39</v>
      </c>
      <c r="J6" s="10">
        <v>82.51</v>
      </c>
      <c r="K6" s="10">
        <v>82.22</v>
      </c>
      <c r="L6" s="10">
        <v>90.76</v>
      </c>
      <c r="M6" s="10">
        <v>71.64</v>
      </c>
      <c r="N6" s="10">
        <v>96.75</v>
      </c>
      <c r="O6" s="10">
        <v>70.709999999999994</v>
      </c>
      <c r="P6" s="10">
        <v>93.66</v>
      </c>
      <c r="Q6" s="10">
        <v>65.81</v>
      </c>
      <c r="R6" s="10">
        <v>78.510000000000005</v>
      </c>
      <c r="S6" s="10">
        <v>83.34</v>
      </c>
      <c r="T6" s="10">
        <v>109.65</v>
      </c>
      <c r="U6" s="10">
        <v>87.52</v>
      </c>
      <c r="V6" s="10">
        <v>73.73</v>
      </c>
      <c r="W6" s="10">
        <v>75.98</v>
      </c>
      <c r="X6" s="10">
        <v>93.04</v>
      </c>
      <c r="Y6" s="10">
        <v>93</v>
      </c>
      <c r="Z6" s="10">
        <v>126.64</v>
      </c>
      <c r="AA6" s="10">
        <v>115.12</v>
      </c>
      <c r="AB6" s="10">
        <v>115.42</v>
      </c>
      <c r="AC6" s="10">
        <v>111.15</v>
      </c>
      <c r="AD6" s="10">
        <v>117.09</v>
      </c>
    </row>
    <row r="7" spans="1:30" x14ac:dyDescent="0.25">
      <c r="A7" s="3">
        <v>2001</v>
      </c>
      <c r="B7" s="10">
        <v>88.43</v>
      </c>
      <c r="C7" s="10">
        <v>98.55</v>
      </c>
      <c r="D7" s="10">
        <v>81.47</v>
      </c>
      <c r="E7" s="10">
        <v>82.52</v>
      </c>
      <c r="F7" s="10">
        <v>71.069999999999993</v>
      </c>
      <c r="G7" s="10">
        <v>79.98</v>
      </c>
      <c r="H7" s="10">
        <v>87.55</v>
      </c>
      <c r="I7" s="10">
        <v>87.18</v>
      </c>
      <c r="J7" s="10">
        <v>82.96</v>
      </c>
      <c r="K7" s="10">
        <v>83.3</v>
      </c>
      <c r="L7" s="10">
        <v>93.99</v>
      </c>
      <c r="M7" s="10">
        <v>86.58</v>
      </c>
      <c r="N7" s="10">
        <v>101.87</v>
      </c>
      <c r="O7" s="10">
        <v>100.74</v>
      </c>
      <c r="P7" s="10">
        <v>67.2</v>
      </c>
      <c r="Q7" s="10">
        <v>66.23</v>
      </c>
      <c r="R7" s="10">
        <v>87.96</v>
      </c>
      <c r="S7" s="10">
        <v>87.21</v>
      </c>
      <c r="T7" s="10">
        <v>90.65</v>
      </c>
      <c r="U7" s="10">
        <v>83.47</v>
      </c>
      <c r="V7" s="10">
        <v>68.540000000000006</v>
      </c>
      <c r="W7" s="10">
        <v>67.88</v>
      </c>
      <c r="X7" s="10">
        <v>90.29</v>
      </c>
      <c r="Y7" s="10">
        <v>87</v>
      </c>
      <c r="Z7" s="10">
        <v>107.04</v>
      </c>
      <c r="AA7" s="10">
        <v>111.25</v>
      </c>
      <c r="AB7" s="10">
        <v>113.44</v>
      </c>
      <c r="AC7" s="10">
        <v>100.32</v>
      </c>
      <c r="AD7" s="10">
        <v>99.55</v>
      </c>
    </row>
    <row r="8" spans="1:30" x14ac:dyDescent="0.25">
      <c r="A8" s="3">
        <v>2002</v>
      </c>
      <c r="B8" s="10">
        <v>88.4</v>
      </c>
      <c r="C8" s="10">
        <v>96.03</v>
      </c>
      <c r="D8" s="10">
        <v>98.06</v>
      </c>
      <c r="E8" s="10">
        <v>80.39</v>
      </c>
      <c r="F8" s="10">
        <v>101.39</v>
      </c>
      <c r="G8" s="10">
        <v>85.49</v>
      </c>
      <c r="H8" s="10">
        <v>93.98</v>
      </c>
      <c r="I8" s="10">
        <v>96.77</v>
      </c>
      <c r="J8" s="10">
        <v>96.46</v>
      </c>
      <c r="K8" s="10">
        <v>82.6</v>
      </c>
      <c r="L8" s="10">
        <v>94.7</v>
      </c>
      <c r="M8" s="10">
        <v>96.33</v>
      </c>
      <c r="N8" s="10">
        <v>103.72</v>
      </c>
      <c r="O8" s="10">
        <v>91.86</v>
      </c>
      <c r="P8" s="10">
        <v>101.51</v>
      </c>
      <c r="Q8" s="10">
        <v>73.099999999999994</v>
      </c>
      <c r="R8" s="10">
        <v>87.03</v>
      </c>
      <c r="S8" s="10">
        <v>93.97</v>
      </c>
      <c r="T8" s="10">
        <v>99.98</v>
      </c>
      <c r="U8" s="10">
        <v>83.47</v>
      </c>
      <c r="V8" s="10">
        <v>77.52</v>
      </c>
      <c r="W8" s="10">
        <v>81.36</v>
      </c>
      <c r="X8" s="10">
        <v>82.41</v>
      </c>
      <c r="Y8" s="10">
        <v>94.28</v>
      </c>
      <c r="Z8" s="10">
        <v>115.74</v>
      </c>
      <c r="AA8" s="10">
        <v>113.88</v>
      </c>
      <c r="AB8" s="10">
        <v>112.95</v>
      </c>
      <c r="AC8" s="10">
        <v>98.38</v>
      </c>
      <c r="AD8" s="10">
        <v>112.71</v>
      </c>
    </row>
    <row r="9" spans="1:30" x14ac:dyDescent="0.25">
      <c r="A9" s="3">
        <v>2003</v>
      </c>
      <c r="B9" s="10">
        <v>66.58</v>
      </c>
      <c r="C9" s="10">
        <v>80.02</v>
      </c>
      <c r="D9" s="10">
        <v>71.349999999999994</v>
      </c>
      <c r="E9" s="10">
        <v>67.75</v>
      </c>
      <c r="F9" s="10">
        <v>64.599999999999994</v>
      </c>
      <c r="G9" s="10">
        <v>70</v>
      </c>
      <c r="H9" s="10">
        <v>87.71</v>
      </c>
      <c r="I9" s="10">
        <v>83.46</v>
      </c>
      <c r="J9" s="10">
        <v>76.02</v>
      </c>
      <c r="K9" s="10">
        <v>78.25</v>
      </c>
      <c r="L9" s="10">
        <v>75.98</v>
      </c>
      <c r="M9" s="10">
        <v>62.94</v>
      </c>
      <c r="N9" s="10">
        <v>81.05</v>
      </c>
      <c r="O9" s="10">
        <v>79.38</v>
      </c>
      <c r="P9" s="10">
        <v>74.540000000000006</v>
      </c>
      <c r="Q9" s="10">
        <v>62.79</v>
      </c>
      <c r="R9" s="10">
        <v>68.41</v>
      </c>
      <c r="S9" s="10">
        <v>63.23</v>
      </c>
      <c r="T9" s="10">
        <v>90.11</v>
      </c>
      <c r="U9" s="10">
        <v>82.29</v>
      </c>
      <c r="V9" s="10">
        <v>55.31</v>
      </c>
      <c r="W9" s="10">
        <v>79.5</v>
      </c>
      <c r="X9" s="10">
        <v>61.03</v>
      </c>
      <c r="Y9" s="10">
        <v>76.86</v>
      </c>
      <c r="Z9" s="10">
        <v>98.53</v>
      </c>
      <c r="AA9" s="10">
        <v>90</v>
      </c>
      <c r="AB9" s="10">
        <v>86.07</v>
      </c>
      <c r="AC9" s="10">
        <v>76.55</v>
      </c>
      <c r="AD9" s="10">
        <v>91.97</v>
      </c>
    </row>
    <row r="10" spans="1:30" x14ac:dyDescent="0.25">
      <c r="A10" s="3">
        <v>2004</v>
      </c>
      <c r="B10" s="10">
        <v>68.05</v>
      </c>
      <c r="C10" s="10">
        <v>75.099999999999994</v>
      </c>
      <c r="D10" s="10">
        <v>67.150000000000006</v>
      </c>
      <c r="E10" s="10">
        <v>63.91</v>
      </c>
      <c r="F10" s="10">
        <v>73.31</v>
      </c>
      <c r="G10" s="10">
        <v>69.62</v>
      </c>
      <c r="H10" s="10">
        <v>78.94</v>
      </c>
      <c r="I10" s="10">
        <v>81.150000000000006</v>
      </c>
      <c r="J10" s="10">
        <v>96.36</v>
      </c>
      <c r="K10" s="10">
        <v>76.7</v>
      </c>
      <c r="L10" s="10">
        <v>85.27</v>
      </c>
      <c r="M10" s="10">
        <v>74.53</v>
      </c>
      <c r="N10" s="10">
        <v>87.14</v>
      </c>
      <c r="O10" s="10">
        <v>81.069999999999993</v>
      </c>
      <c r="P10" s="10">
        <v>75.209999999999994</v>
      </c>
      <c r="Q10" s="10">
        <v>49.08</v>
      </c>
      <c r="R10" s="10">
        <v>73.540000000000006</v>
      </c>
      <c r="S10" s="10">
        <v>81.209999999999994</v>
      </c>
      <c r="T10" s="10">
        <v>94.62</v>
      </c>
      <c r="U10" s="10">
        <v>77.040000000000006</v>
      </c>
      <c r="V10" s="10">
        <v>68.69</v>
      </c>
      <c r="W10" s="10">
        <v>59.45</v>
      </c>
      <c r="X10" s="10">
        <v>77.86</v>
      </c>
      <c r="Y10" s="10">
        <v>68.73</v>
      </c>
      <c r="Z10" s="10">
        <v>108.33</v>
      </c>
      <c r="AA10" s="10">
        <v>92.03</v>
      </c>
      <c r="AB10" s="10">
        <v>94.09</v>
      </c>
      <c r="AC10" s="10">
        <v>85.41</v>
      </c>
      <c r="AD10" s="10">
        <v>85.63</v>
      </c>
    </row>
    <row r="11" spans="1:30" x14ac:dyDescent="0.25">
      <c r="A11" s="3">
        <v>2005</v>
      </c>
      <c r="B11" s="10">
        <v>93.53</v>
      </c>
      <c r="C11" s="10">
        <v>90.58</v>
      </c>
      <c r="D11" s="10">
        <v>94.44</v>
      </c>
      <c r="E11" s="10">
        <v>78.88</v>
      </c>
      <c r="F11" s="10">
        <v>88.73</v>
      </c>
      <c r="G11" s="10">
        <v>90.53</v>
      </c>
      <c r="H11" s="10">
        <v>102.36</v>
      </c>
      <c r="I11" s="10">
        <v>93.44</v>
      </c>
      <c r="J11" s="10">
        <v>87.39</v>
      </c>
      <c r="K11" s="10">
        <v>82.43</v>
      </c>
      <c r="L11" s="10">
        <v>97.4</v>
      </c>
      <c r="M11" s="10">
        <v>73.14</v>
      </c>
      <c r="N11" s="10">
        <v>93.05</v>
      </c>
      <c r="O11" s="10">
        <v>97.49</v>
      </c>
      <c r="P11" s="10">
        <v>99.78</v>
      </c>
      <c r="Q11" s="10">
        <v>74.790000000000006</v>
      </c>
      <c r="R11" s="10">
        <v>73.400000000000006</v>
      </c>
      <c r="S11" s="10">
        <v>92</v>
      </c>
      <c r="T11" s="10">
        <v>94.73</v>
      </c>
      <c r="U11" s="10">
        <v>86.85</v>
      </c>
      <c r="V11" s="10">
        <v>76.08</v>
      </c>
      <c r="W11" s="10">
        <v>83.82</v>
      </c>
      <c r="X11" s="10">
        <v>99.21</v>
      </c>
      <c r="Y11" s="10">
        <v>85.11</v>
      </c>
      <c r="Z11" s="10">
        <v>119.52</v>
      </c>
      <c r="AA11" s="10">
        <v>113.66</v>
      </c>
      <c r="AB11" s="10">
        <v>118.41</v>
      </c>
      <c r="AC11" s="10">
        <v>93.38</v>
      </c>
      <c r="AD11" s="10">
        <v>109.7</v>
      </c>
    </row>
    <row r="12" spans="1:30" x14ac:dyDescent="0.25">
      <c r="A12" s="3">
        <v>2006</v>
      </c>
      <c r="B12" s="10">
        <v>72.8</v>
      </c>
      <c r="C12" s="10">
        <v>85.37</v>
      </c>
      <c r="D12" s="10">
        <v>79.430000000000007</v>
      </c>
      <c r="E12" s="10">
        <v>53.34</v>
      </c>
      <c r="F12" s="10">
        <v>57.54</v>
      </c>
      <c r="G12" s="10">
        <v>79.349999999999994</v>
      </c>
      <c r="H12" s="10">
        <v>91.89</v>
      </c>
      <c r="I12" s="10">
        <v>89.54</v>
      </c>
      <c r="J12" s="10">
        <v>89.81</v>
      </c>
      <c r="K12" s="10">
        <v>86.54</v>
      </c>
      <c r="L12" s="10">
        <v>92.76</v>
      </c>
      <c r="M12" s="10">
        <v>82.97</v>
      </c>
      <c r="N12" s="10">
        <v>97.63</v>
      </c>
      <c r="O12" s="10">
        <v>91.71</v>
      </c>
      <c r="P12" s="10">
        <v>83.63</v>
      </c>
      <c r="Q12" s="10">
        <v>67.53</v>
      </c>
      <c r="R12" s="10">
        <v>84.41</v>
      </c>
      <c r="S12" s="10">
        <v>83.75</v>
      </c>
      <c r="T12" s="10">
        <v>100.85</v>
      </c>
      <c r="U12" s="10">
        <v>85.53</v>
      </c>
      <c r="V12" s="10">
        <v>72.06</v>
      </c>
      <c r="W12" s="10">
        <v>77.42</v>
      </c>
      <c r="X12" s="10">
        <v>84.27</v>
      </c>
      <c r="Y12" s="10">
        <v>89.59</v>
      </c>
      <c r="Z12" s="10">
        <v>114.52</v>
      </c>
      <c r="AA12" s="10">
        <v>104.09</v>
      </c>
      <c r="AB12" s="10">
        <v>115.93</v>
      </c>
      <c r="AC12" s="10">
        <v>96.14</v>
      </c>
      <c r="AD12" s="10">
        <v>97.76</v>
      </c>
    </row>
    <row r="13" spans="1:30" x14ac:dyDescent="0.25">
      <c r="A13" s="3">
        <v>2007</v>
      </c>
      <c r="B13" s="10">
        <v>76.28</v>
      </c>
      <c r="C13" s="10">
        <v>83.75</v>
      </c>
      <c r="D13" s="10">
        <v>81.12</v>
      </c>
      <c r="E13" s="10">
        <v>58.71</v>
      </c>
      <c r="F13" s="10">
        <v>87.26</v>
      </c>
      <c r="G13" s="10">
        <v>81.56</v>
      </c>
      <c r="H13" s="10">
        <v>94.52</v>
      </c>
      <c r="I13" s="10">
        <v>90.33</v>
      </c>
      <c r="J13" s="10">
        <v>83.97</v>
      </c>
      <c r="K13" s="10">
        <v>82.58</v>
      </c>
      <c r="L13" s="10">
        <v>87.99</v>
      </c>
      <c r="M13" s="10">
        <v>79.349999999999994</v>
      </c>
      <c r="N13" s="10">
        <v>45.51</v>
      </c>
      <c r="O13" s="10">
        <v>81.5</v>
      </c>
      <c r="P13" s="10">
        <v>77.040000000000006</v>
      </c>
      <c r="Q13" s="10">
        <v>62.49</v>
      </c>
      <c r="R13" s="10">
        <v>84.74</v>
      </c>
      <c r="S13" s="10">
        <v>86.11</v>
      </c>
      <c r="T13" s="10">
        <v>90.78</v>
      </c>
      <c r="U13" s="10">
        <v>80.67</v>
      </c>
      <c r="V13" s="10">
        <v>69.19</v>
      </c>
      <c r="W13" s="10">
        <v>76.430000000000007</v>
      </c>
      <c r="X13" s="10">
        <v>86.58</v>
      </c>
      <c r="Y13" s="10">
        <v>87.37</v>
      </c>
      <c r="Z13" s="10">
        <v>99.51</v>
      </c>
      <c r="AA13" s="10">
        <v>104.02</v>
      </c>
      <c r="AB13" s="10">
        <v>109.05</v>
      </c>
      <c r="AC13" s="10">
        <v>100.61</v>
      </c>
      <c r="AD13" s="10">
        <v>109.42</v>
      </c>
    </row>
    <row r="14" spans="1:30" x14ac:dyDescent="0.25">
      <c r="A14" s="3">
        <v>2008</v>
      </c>
      <c r="B14" s="10">
        <v>76.75</v>
      </c>
      <c r="C14" s="10">
        <v>74.73</v>
      </c>
      <c r="D14" s="10">
        <v>77.319999999999993</v>
      </c>
      <c r="E14" s="10">
        <v>63.67</v>
      </c>
      <c r="F14" s="10">
        <v>69.47</v>
      </c>
      <c r="G14" s="10">
        <v>71.17</v>
      </c>
      <c r="H14" s="10">
        <v>81.349999999999994</v>
      </c>
      <c r="I14" s="10">
        <v>79.02</v>
      </c>
      <c r="J14" s="10">
        <v>80.069999999999993</v>
      </c>
      <c r="K14" s="10">
        <v>70.12</v>
      </c>
      <c r="L14" s="10">
        <v>76.55</v>
      </c>
      <c r="M14" s="10">
        <v>69.59</v>
      </c>
      <c r="N14" s="10">
        <v>80.010000000000005</v>
      </c>
      <c r="O14" s="10">
        <v>76.599999999999994</v>
      </c>
      <c r="P14" s="10">
        <v>72.760000000000005</v>
      </c>
      <c r="Q14" s="10">
        <v>67.459999999999994</v>
      </c>
      <c r="R14" s="10">
        <v>78.39</v>
      </c>
      <c r="S14" s="10">
        <v>63.38</v>
      </c>
      <c r="T14" s="10">
        <v>82.29</v>
      </c>
      <c r="U14" s="10">
        <v>82.16</v>
      </c>
      <c r="V14" s="10">
        <v>58.5</v>
      </c>
      <c r="W14" s="10">
        <v>68.819999999999993</v>
      </c>
      <c r="X14" s="10">
        <v>76.150000000000006</v>
      </c>
      <c r="Y14" s="10">
        <v>71.94</v>
      </c>
      <c r="Z14" s="10">
        <v>96.21</v>
      </c>
      <c r="AA14" s="10">
        <v>93.74</v>
      </c>
      <c r="AB14" s="10">
        <v>95.36</v>
      </c>
      <c r="AC14" s="10">
        <v>86.87</v>
      </c>
      <c r="AD14" s="10">
        <v>87.28</v>
      </c>
    </row>
    <row r="15" spans="1:30" x14ac:dyDescent="0.25">
      <c r="A15" s="3">
        <v>2009</v>
      </c>
      <c r="B15" s="10">
        <v>90.13</v>
      </c>
      <c r="C15" s="10">
        <v>102.72</v>
      </c>
      <c r="D15" s="10">
        <v>101.01</v>
      </c>
      <c r="E15" s="10">
        <v>83.44</v>
      </c>
      <c r="F15" s="10">
        <v>97.09</v>
      </c>
      <c r="G15" s="10">
        <v>76.790000000000006</v>
      </c>
      <c r="H15" s="10">
        <v>91.27</v>
      </c>
      <c r="I15" s="10">
        <v>97.01</v>
      </c>
      <c r="J15" s="10">
        <v>91.05</v>
      </c>
      <c r="K15" s="10">
        <v>93.17</v>
      </c>
      <c r="L15" s="10">
        <v>96.59</v>
      </c>
      <c r="M15" s="10">
        <v>87.78</v>
      </c>
      <c r="N15" s="10">
        <v>111.83</v>
      </c>
      <c r="O15" s="10">
        <v>103.66</v>
      </c>
      <c r="P15" s="10">
        <v>96.2</v>
      </c>
      <c r="Q15" s="10">
        <v>71.650000000000006</v>
      </c>
      <c r="R15" s="10">
        <v>58.32</v>
      </c>
      <c r="S15" s="10">
        <v>85.9</v>
      </c>
      <c r="T15" s="10">
        <v>119.59</v>
      </c>
      <c r="U15" s="10">
        <v>84</v>
      </c>
      <c r="V15" s="10">
        <v>64.540000000000006</v>
      </c>
      <c r="W15" s="10">
        <v>81.95</v>
      </c>
      <c r="X15" s="10">
        <v>81.7</v>
      </c>
      <c r="Y15" s="10">
        <v>100.02</v>
      </c>
      <c r="Z15" s="10">
        <v>132</v>
      </c>
      <c r="AA15" s="10">
        <v>131.87</v>
      </c>
      <c r="AB15" s="10">
        <v>128.68</v>
      </c>
      <c r="AC15" s="10">
        <v>107.14</v>
      </c>
      <c r="AD15" s="10">
        <v>112.84</v>
      </c>
    </row>
    <row r="16" spans="1:30" x14ac:dyDescent="0.25">
      <c r="A16" s="3">
        <v>2010</v>
      </c>
      <c r="B16" s="10">
        <v>86.5</v>
      </c>
      <c r="C16" s="10">
        <v>92.4</v>
      </c>
      <c r="D16" s="10">
        <v>90.5</v>
      </c>
      <c r="E16" s="10">
        <v>79.400000000000006</v>
      </c>
      <c r="F16" s="10">
        <v>86.7</v>
      </c>
      <c r="G16" s="10">
        <v>86</v>
      </c>
      <c r="H16" s="10">
        <v>91.6</v>
      </c>
      <c r="I16" s="10">
        <v>89.5</v>
      </c>
      <c r="J16" s="10">
        <v>82.76</v>
      </c>
      <c r="K16" s="10">
        <v>87.72</v>
      </c>
      <c r="L16" s="10">
        <v>81.48</v>
      </c>
      <c r="M16" s="10">
        <v>81.16</v>
      </c>
      <c r="N16" s="10">
        <v>101.51</v>
      </c>
      <c r="O16" s="10">
        <v>84.78</v>
      </c>
      <c r="P16" s="10">
        <v>86.86</v>
      </c>
      <c r="Q16" s="10">
        <v>75.23</v>
      </c>
      <c r="R16" s="10">
        <v>91.3</v>
      </c>
      <c r="S16" s="10">
        <v>83.92</v>
      </c>
      <c r="T16" s="10">
        <v>103.2</v>
      </c>
      <c r="U16" s="10">
        <v>85.07</v>
      </c>
      <c r="V16" s="10">
        <v>59.93</v>
      </c>
      <c r="W16" s="10">
        <v>76.099999999999994</v>
      </c>
      <c r="X16" s="10">
        <v>95</v>
      </c>
      <c r="Y16" s="10">
        <v>93</v>
      </c>
      <c r="Z16" s="10">
        <v>109</v>
      </c>
      <c r="AA16" s="10">
        <v>119.5</v>
      </c>
      <c r="AB16" s="10">
        <v>115.7</v>
      </c>
      <c r="AC16" s="10">
        <v>105</v>
      </c>
      <c r="AD16" s="10">
        <v>106.5</v>
      </c>
    </row>
    <row r="35" spans="4:35" x14ac:dyDescent="0.25">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row>
    <row r="36" spans="4:35" x14ac:dyDescent="0.25">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row>
    <row r="37" spans="4:35" x14ac:dyDescent="0.25">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row>
    <row r="38" spans="4:35" x14ac:dyDescent="0.25">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row>
    <row r="39" spans="4:35" x14ac:dyDescent="0.25">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row>
    <row r="40" spans="4:35" x14ac:dyDescent="0.25">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row>
    <row r="41" spans="4:35" x14ac:dyDescent="0.25">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row>
    <row r="42" spans="4:35" x14ac:dyDescent="0.2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row>
    <row r="43" spans="4:35" x14ac:dyDescent="0.2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row>
    <row r="44" spans="4:35" x14ac:dyDescent="0.2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row>
    <row r="45" spans="4:35" x14ac:dyDescent="0.2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row>
    <row r="46" spans="4:35" x14ac:dyDescent="0.2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row>
    <row r="47" spans="4:35" x14ac:dyDescent="0.2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row>
    <row r="48" spans="4:35" x14ac:dyDescent="0.2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row>
    <row r="49" spans="4:35" x14ac:dyDescent="0.2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2"/>
  <sheetViews>
    <sheetView workbookViewId="0">
      <selection activeCell="O13" sqref="O13"/>
    </sheetView>
  </sheetViews>
  <sheetFormatPr defaultColWidth="9" defaultRowHeight="15" x14ac:dyDescent="0.25"/>
  <cols>
    <col min="5" max="5" width="23.28515625" bestFit="1" customWidth="1"/>
    <col min="8" max="9" width="9.140625" style="10"/>
    <col min="10" max="10" width="10.42578125" bestFit="1" customWidth="1"/>
    <col min="11" max="11" width="10.85546875" customWidth="1"/>
    <col min="15" max="15" width="10.7109375" bestFit="1" customWidth="1"/>
  </cols>
  <sheetData>
    <row r="2" spans="1:16" x14ac:dyDescent="0.25">
      <c r="A2" t="s">
        <v>22</v>
      </c>
    </row>
    <row r="4" spans="1:16" x14ac:dyDescent="0.25">
      <c r="A4" t="s">
        <v>24</v>
      </c>
    </row>
    <row r="5" spans="1:16" x14ac:dyDescent="0.25">
      <c r="F5" s="36"/>
      <c r="G5" s="36"/>
      <c r="H5" s="17"/>
      <c r="I5" s="17"/>
      <c r="J5" s="36"/>
      <c r="K5" s="36"/>
    </row>
    <row r="6" spans="1:16" x14ac:dyDescent="0.25">
      <c r="F6" t="s">
        <v>46</v>
      </c>
      <c r="G6" t="s">
        <v>47</v>
      </c>
      <c r="H6" s="10" t="s">
        <v>23</v>
      </c>
      <c r="J6" t="s">
        <v>48</v>
      </c>
      <c r="K6" t="s">
        <v>47</v>
      </c>
      <c r="L6" t="s">
        <v>23</v>
      </c>
      <c r="N6" s="10" t="s">
        <v>46</v>
      </c>
      <c r="O6" s="10" t="s">
        <v>48</v>
      </c>
      <c r="P6" s="10" t="s">
        <v>23</v>
      </c>
    </row>
    <row r="7" spans="1:16" x14ac:dyDescent="0.25">
      <c r="E7" t="s">
        <v>7</v>
      </c>
      <c r="F7">
        <v>14</v>
      </c>
      <c r="G7">
        <v>12</v>
      </c>
      <c r="H7" s="10">
        <f>F7+G7</f>
        <v>26</v>
      </c>
      <c r="J7">
        <v>14</v>
      </c>
      <c r="K7">
        <v>10</v>
      </c>
      <c r="L7">
        <f>J7+K7</f>
        <v>24</v>
      </c>
      <c r="N7" s="10">
        <v>17</v>
      </c>
      <c r="O7" s="10">
        <v>10</v>
      </c>
      <c r="P7" s="10">
        <f>N7+O7</f>
        <v>27</v>
      </c>
    </row>
    <row r="8" spans="1:16" x14ac:dyDescent="0.25">
      <c r="E8">
        <v>0.5</v>
      </c>
      <c r="F8">
        <v>16</v>
      </c>
      <c r="G8">
        <v>10</v>
      </c>
      <c r="H8" s="10">
        <f t="shared" ref="H8:H12" si="0">F8+G8</f>
        <v>26</v>
      </c>
      <c r="J8">
        <v>15</v>
      </c>
      <c r="K8">
        <v>9</v>
      </c>
      <c r="L8" s="10">
        <f t="shared" ref="L8:L12" si="1">J8+K8</f>
        <v>24</v>
      </c>
      <c r="N8" s="10">
        <v>16</v>
      </c>
      <c r="O8" s="10">
        <v>11</v>
      </c>
      <c r="P8" s="10">
        <f t="shared" ref="P8:P12" si="2">N8+O8</f>
        <v>27</v>
      </c>
    </row>
    <row r="9" spans="1:16" x14ac:dyDescent="0.25">
      <c r="E9">
        <v>1</v>
      </c>
      <c r="F9">
        <v>16</v>
      </c>
      <c r="G9">
        <v>10</v>
      </c>
      <c r="H9" s="10">
        <f t="shared" si="0"/>
        <v>26</v>
      </c>
      <c r="J9">
        <v>16</v>
      </c>
      <c r="K9">
        <v>8</v>
      </c>
      <c r="L9" s="10">
        <f t="shared" si="1"/>
        <v>24</v>
      </c>
      <c r="N9" s="10">
        <v>14</v>
      </c>
      <c r="O9" s="10">
        <v>13</v>
      </c>
      <c r="P9" s="10">
        <f t="shared" si="2"/>
        <v>27</v>
      </c>
    </row>
    <row r="10" spans="1:16" x14ac:dyDescent="0.25">
      <c r="E10">
        <v>2</v>
      </c>
      <c r="F10">
        <v>17</v>
      </c>
      <c r="G10">
        <v>9</v>
      </c>
      <c r="H10" s="10">
        <f t="shared" si="0"/>
        <v>26</v>
      </c>
      <c r="J10">
        <v>15</v>
      </c>
      <c r="K10">
        <v>9</v>
      </c>
      <c r="L10" s="10">
        <f t="shared" si="1"/>
        <v>24</v>
      </c>
      <c r="N10" s="10">
        <v>15</v>
      </c>
      <c r="O10" s="10">
        <v>12</v>
      </c>
      <c r="P10" s="10">
        <f t="shared" si="2"/>
        <v>27</v>
      </c>
    </row>
    <row r="11" spans="1:16" x14ac:dyDescent="0.25">
      <c r="E11">
        <v>3</v>
      </c>
      <c r="F11">
        <v>18</v>
      </c>
      <c r="G11">
        <v>8</v>
      </c>
      <c r="H11" s="10">
        <f t="shared" si="0"/>
        <v>26</v>
      </c>
      <c r="J11">
        <v>15</v>
      </c>
      <c r="K11">
        <v>9</v>
      </c>
      <c r="L11" s="10">
        <f t="shared" si="1"/>
        <v>24</v>
      </c>
      <c r="N11" s="10">
        <v>16</v>
      </c>
      <c r="O11" s="10">
        <v>11</v>
      </c>
      <c r="P11" s="10">
        <f t="shared" si="2"/>
        <v>27</v>
      </c>
    </row>
    <row r="12" spans="1:16" x14ac:dyDescent="0.25">
      <c r="E12" t="s">
        <v>8</v>
      </c>
      <c r="F12">
        <v>18</v>
      </c>
      <c r="G12">
        <v>8</v>
      </c>
      <c r="H12" s="10">
        <f t="shared" si="0"/>
        <v>26</v>
      </c>
      <c r="J12">
        <v>15</v>
      </c>
      <c r="K12">
        <v>9</v>
      </c>
      <c r="L12" s="10">
        <f t="shared" si="1"/>
        <v>24</v>
      </c>
      <c r="N12" s="10">
        <v>15</v>
      </c>
      <c r="O12" s="10">
        <v>12</v>
      </c>
      <c r="P12" s="10">
        <f t="shared" si="2"/>
        <v>27</v>
      </c>
    </row>
  </sheetData>
  <mergeCells count="2">
    <mergeCell ref="F5:G5"/>
    <mergeCell ref="J5:K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540B42E7A6BF468CC3F3C824473588" ma:contentTypeVersion="0" ma:contentTypeDescription="Create a new document." ma:contentTypeScope="" ma:versionID="94a0666c1f28d8ff00058e0ff65786a1">
  <xsd:schema xmlns:xsd="http://www.w3.org/2001/XMLSchema" xmlns:xs="http://www.w3.org/2001/XMLSchema" xmlns:p="http://schemas.microsoft.com/office/2006/metadata/properties" targetNamespace="http://schemas.microsoft.com/office/2006/metadata/properties" ma:root="true" ma:fieldsID="067e30616eeadeb776f014c5fbcfd81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B4C644-4522-49A0-9CF3-19D80DB4D188}">
  <ds:schemaRefs>
    <ds:schemaRef ds:uri="http://schemas.microsoft.com/office/2006/metadata/properties"/>
    <ds:schemaRef ds:uri="http://purl.org/dc/term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87788A6C-77B3-4A71-B3E6-A72E3538C945}">
  <ds:schemaRefs>
    <ds:schemaRef ds:uri="http://schemas.microsoft.com/sharepoint/v3/contenttype/forms"/>
  </ds:schemaRefs>
</ds:datastoreItem>
</file>

<file path=customXml/itemProps3.xml><?xml version="1.0" encoding="utf-8"?>
<ds:datastoreItem xmlns:ds="http://schemas.openxmlformats.org/officeDocument/2006/customXml" ds:itemID="{D1DE4785-376A-4AE8-B11E-39C5490A8A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Quantile Regression Results</vt:lpstr>
      <vt:lpstr>Number of Payouts</vt:lpstr>
      <vt:lpstr>Payouts</vt:lpstr>
      <vt:lpstr>Premiums</vt:lpstr>
      <vt:lpstr>Strike Level</vt:lpstr>
      <vt:lpstr>Dates</vt:lpstr>
      <vt:lpstr>Precipitation</vt:lpstr>
      <vt:lpstr>Yield</vt:lpstr>
      <vt:lpstr>Number of Farms with highest EU</vt:lpstr>
      <vt:lpstr>Risk Premium Change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HIWI</dc:creator>
  <cp:lastModifiedBy>Dalhaus  Tobias</cp:lastModifiedBy>
  <dcterms:created xsi:type="dcterms:W3CDTF">2015-12-16T13:51:19Z</dcterms:created>
  <dcterms:modified xsi:type="dcterms:W3CDTF">2016-10-06T13:58:14Z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0x01010093540B42E7A6BF468CC3F3C824473588</vt:lpwstr>
  </property>
</Properties>
</file>