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ntrats\PRODIGE\Révision 301018\Response to reviewers\Article révisé\Submitted 10-30-18\Nouvelles révisions Quality check\11-06-18\"/>
    </mc:Choice>
  </mc:AlternateContent>
  <bookViews>
    <workbookView xWindow="0" yWindow="0" windowWidth="24260" windowHeight="1184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4" i="1" l="1"/>
  <c r="R44" i="1"/>
  <c r="Q44" i="1"/>
  <c r="O44" i="1"/>
  <c r="N44" i="1"/>
  <c r="K44" i="1"/>
  <c r="J44" i="1"/>
  <c r="I44" i="1"/>
  <c r="H44" i="1"/>
  <c r="G44" i="1"/>
  <c r="F44" i="1"/>
  <c r="E44" i="1"/>
  <c r="D44" i="1"/>
  <c r="P44" i="1"/>
  <c r="L44" i="1"/>
</calcChain>
</file>

<file path=xl/sharedStrings.xml><?xml version="1.0" encoding="utf-8"?>
<sst xmlns="http://schemas.openxmlformats.org/spreadsheetml/2006/main" count="297" uniqueCount="220">
  <si>
    <t>Accession Number</t>
  </si>
  <si>
    <t>CDX99015.1</t>
  </si>
  <si>
    <t>XP_013648226.1</t>
  </si>
  <si>
    <t>XP_013641680.1</t>
  </si>
  <si>
    <t>CDY14845.1</t>
  </si>
  <si>
    <t>ABQ42337.1</t>
  </si>
  <si>
    <t>CDX82249.1</t>
  </si>
  <si>
    <t>XP_013681845.1</t>
  </si>
  <si>
    <t>XP_013655533.1</t>
  </si>
  <si>
    <t>XP_013746924.1</t>
  </si>
  <si>
    <t>XP_013752513.1</t>
  </si>
  <si>
    <t>XP_013657455.1</t>
  </si>
  <si>
    <t>CDY24772.1</t>
  </si>
  <si>
    <t>NP_001303148.1</t>
  </si>
  <si>
    <t>XP_013641965.1</t>
  </si>
  <si>
    <t>CDY34239.1</t>
  </si>
  <si>
    <t>CDY21098.1</t>
  </si>
  <si>
    <t>XP_013663290.1</t>
  </si>
  <si>
    <t>CDY22058.1</t>
  </si>
  <si>
    <t>CDY04569.1</t>
  </si>
  <si>
    <t>XP_013664846.1</t>
  </si>
  <si>
    <t>XP_013681750.1</t>
  </si>
  <si>
    <t>XP_013663791.1</t>
  </si>
  <si>
    <t>CDY17559.1</t>
  </si>
  <si>
    <t>AAB33170.1</t>
  </si>
  <si>
    <t>AAB37416.1</t>
  </si>
  <si>
    <t>AAB37418.1</t>
  </si>
  <si>
    <t>AAC08051.1</t>
  </si>
  <si>
    <t>CDX87055.1</t>
  </si>
  <si>
    <t>CDY22309.1</t>
  </si>
  <si>
    <t>CAJ44307.1</t>
  </si>
  <si>
    <t>AAC08048.1</t>
  </si>
  <si>
    <t>XP_013714672.1</t>
  </si>
  <si>
    <t>NP_001302825.1</t>
  </si>
  <si>
    <t>CDY14237.1</t>
  </si>
  <si>
    <t>CDY19777.1</t>
  </si>
  <si>
    <t>XP_013713143.1</t>
  </si>
  <si>
    <t>CDX89858.1</t>
  </si>
  <si>
    <t>AAK07609.1</t>
  </si>
  <si>
    <t>Using Align Sequences Protein BLAST: each sequence aligned to the whole set of sequences</t>
  </si>
  <si>
    <t>None</t>
  </si>
  <si>
    <t>83% with XP_013641680.1</t>
  </si>
  <si>
    <t>83% with XP_013648226.1</t>
  </si>
  <si>
    <t>38% with NP_001303148.1</t>
  </si>
  <si>
    <t>&lt;33%</t>
  </si>
  <si>
    <t>87% with XP_013746924.1</t>
  </si>
  <si>
    <t>69% with AAC08051.1</t>
  </si>
  <si>
    <t>86% with XP_013681845.1</t>
  </si>
  <si>
    <t>96% with CDY34239.1</t>
  </si>
  <si>
    <t>96% with  XP_013641965.1</t>
  </si>
  <si>
    <t>Molecular Weight</t>
  </si>
  <si>
    <t>PG 0</t>
  </si>
  <si>
    <t>DUO 0</t>
  </si>
  <si>
    <t>JEJ 0</t>
  </si>
  <si>
    <t>ILE 0</t>
  </si>
  <si>
    <t>Domains</t>
  </si>
  <si>
    <t>47 kDa</t>
  </si>
  <si>
    <t>71 kDa</t>
  </si>
  <si>
    <t>HSP70 super family</t>
  </si>
  <si>
    <t>cl26953</t>
  </si>
  <si>
    <t>68 kDa</t>
  </si>
  <si>
    <t>61 kDa</t>
  </si>
  <si>
    <t>44 kDa</t>
  </si>
  <si>
    <t>21 kDa</t>
  </si>
  <si>
    <t>AAI_SS</t>
  </si>
  <si>
    <t>cd00261</t>
  </si>
  <si>
    <t>42 kDa</t>
  </si>
  <si>
    <t>Jacalin</t>
  </si>
  <si>
    <t>pfam01419</t>
  </si>
  <si>
    <t>20 kDa</t>
  </si>
  <si>
    <t>49 kDa</t>
  </si>
  <si>
    <t>32 kDa</t>
  </si>
  <si>
    <t>62 kDa</t>
  </si>
  <si>
    <t>59 kDa</t>
  </si>
  <si>
    <t>55 kDa</t>
  </si>
  <si>
    <t>41 kDa</t>
  </si>
  <si>
    <t>27 kDa</t>
  </si>
  <si>
    <t>24 kDa</t>
  </si>
  <si>
    <t>52 kDa</t>
  </si>
  <si>
    <t>28 kDa</t>
  </si>
  <si>
    <t>15 kDa</t>
  </si>
  <si>
    <t>Pollen_Ole_e_I super family</t>
  </si>
  <si>
    <t>cl03128</t>
  </si>
  <si>
    <t>Pollen proteins Ole e I like;</t>
  </si>
  <si>
    <t>31 kDa</t>
  </si>
  <si>
    <t>9 kDa</t>
  </si>
  <si>
    <t>10 kDa</t>
  </si>
  <si>
    <t>38 kDa</t>
  </si>
  <si>
    <t>MATH</t>
  </si>
  <si>
    <t>cd00121</t>
  </si>
  <si>
    <t>51 kDa</t>
  </si>
  <si>
    <t>PLN00212 super family</t>
  </si>
  <si>
    <t>cl28274</t>
  </si>
  <si>
    <t>11 kDa</t>
  </si>
  <si>
    <t>Toxin_3</t>
  </si>
  <si>
    <t>pfam00537</t>
  </si>
  <si>
    <t>99 kDa</t>
  </si>
  <si>
    <t>16 kDa</t>
  </si>
  <si>
    <t>PG-PI_TP</t>
  </si>
  <si>
    <t>cd00917</t>
  </si>
  <si>
    <t>SGNH_hydrolase super family</t>
  </si>
  <si>
    <t>cl01053</t>
  </si>
  <si>
    <t>SGNH_hydrolase, or GDSL_hydrolase, is a diverse family of lipases and esterases. The tertiary ...</t>
  </si>
  <si>
    <t>39 kDa</t>
  </si>
  <si>
    <t>Kunitz_legume</t>
  </si>
  <si>
    <t>pfam00197</t>
  </si>
  <si>
    <t>Trypsin and protease inhibitor;</t>
  </si>
  <si>
    <t>54 kDa</t>
  </si>
  <si>
    <t>90% with XP_013746924.1; 89% with AAB37418.1; 83% with XP_013681845.1</t>
  </si>
  <si>
    <t>97% with  XP_013746924.1; 89% with AAB37416.1; 91% with XP_013681845.1</t>
  </si>
  <si>
    <t>69% with XP_013655533.1</t>
  </si>
  <si>
    <t>74% with CDY19777.1</t>
  </si>
  <si>
    <t>71% with CDX89858.1; 56% with AAK07609.1</t>
  </si>
  <si>
    <t>&lt;46%</t>
  </si>
  <si>
    <t xml:space="preserve">87% with AAK07609.1; </t>
  </si>
  <si>
    <t>74% with CDX87055.1</t>
  </si>
  <si>
    <t>73% with CDY22309.1</t>
  </si>
  <si>
    <t>87% with CDY14237.1; 59% with CDY22309.1</t>
  </si>
  <si>
    <t xml:space="preserve">BnaA03g35720D </t>
  </si>
  <si>
    <t>Identified Proteins [Brassica napus] (51)</t>
  </si>
  <si>
    <t xml:space="preserve">Myrosinase-binding protein </t>
  </si>
  <si>
    <t xml:space="preserve">Myrosinase, partial </t>
  </si>
  <si>
    <t>PREDICTED: myrosinase-binding protein 2-like isoform X1</t>
  </si>
  <si>
    <t xml:space="preserve">Myrosinase-binding protein related protein, partial </t>
  </si>
  <si>
    <t xml:space="preserve">BnaA06g36310D/cruciferin precursor </t>
  </si>
  <si>
    <t xml:space="preserve">BnaA10g02240D </t>
  </si>
  <si>
    <t>BnaA09g04300D</t>
  </si>
  <si>
    <t>BnaC09g03700D</t>
  </si>
  <si>
    <t xml:space="preserve">PREDICTED: probable mediator of RNA polymerase II transcription subunit 37c </t>
  </si>
  <si>
    <t xml:space="preserve">PREDICTED: heat shock 70 kDa protein 5-like </t>
  </si>
  <si>
    <t xml:space="preserve">PREDICTED: napin-like </t>
  </si>
  <si>
    <t xml:space="preserve">PREDICTED: napin embryo-specific-like </t>
  </si>
  <si>
    <t xml:space="preserve">Napin large chain L2C=calmodulin antagonist/calcium-dependent protein kinase substrate </t>
  </si>
  <si>
    <t>Napin large chain L2A=calmodulin antagonist/calcium-dependent protein kinase substrate</t>
  </si>
  <si>
    <t xml:space="preserve">BnaA01g24560D </t>
  </si>
  <si>
    <t xml:space="preserve">PREDICTED: provicilin-like </t>
  </si>
  <si>
    <t>BnaC09g48200D</t>
  </si>
  <si>
    <t xml:space="preserve">BnaA08g15380D </t>
  </si>
  <si>
    <t xml:space="preserve">Cruciferin subunit </t>
  </si>
  <si>
    <t xml:space="preserve">BnaA08g13680D </t>
  </si>
  <si>
    <t xml:space="preserve">BnaC04g48420D </t>
  </si>
  <si>
    <t xml:space="preserve">PREDICTED: jacalin-related lectin 36-like </t>
  </si>
  <si>
    <t xml:space="preserve">PREDICTED: putative lactoylglutathione lyase </t>
  </si>
  <si>
    <t>Beta-glucosidase 19 precursor</t>
  </si>
  <si>
    <t>BnaA08g24270D</t>
  </si>
  <si>
    <t xml:space="preserve">PREDICTED: superoxide dismutase [Mn] 2, mitochondrial </t>
  </si>
  <si>
    <t>BnaA09g00870D</t>
  </si>
  <si>
    <t>BnaA07g13950D</t>
  </si>
  <si>
    <t>Cluster of PREDICTED: 12S seed storage protein CRD</t>
  </si>
  <si>
    <t>PREDICTED: uncharacterized protein LOC106386443</t>
  </si>
  <si>
    <t>PREDICTED: phylloplanin-like</t>
  </si>
  <si>
    <t>BnaC01g26830D</t>
  </si>
  <si>
    <t>Acyl-binding/lipid-transfer protein isoform III, AB/LTP III</t>
  </si>
  <si>
    <t>Rapeseed trypsin inhibitor 3</t>
  </si>
  <si>
    <t xml:space="preserve">PREDICTED: putative phosphatidylglycerol/phosphatidylinositol transfer protein DDB_G0282179 </t>
  </si>
  <si>
    <t>PREDICTED: trypsin inhibitor DE-3-like</t>
  </si>
  <si>
    <t>GDSL esterase/lipase At1g54020-like precursor</t>
  </si>
  <si>
    <t>Protein number per compartment</t>
  </si>
  <si>
    <t>CROP 0</t>
  </si>
  <si>
    <t>CROP 1h30</t>
  </si>
  <si>
    <t>CROP 3H</t>
  </si>
  <si>
    <t>PG 1h30</t>
  </si>
  <si>
    <t>PG 3h</t>
  </si>
  <si>
    <t>DUO 1h30</t>
  </si>
  <si>
    <t>DUO 3h</t>
  </si>
  <si>
    <t>JEJ 1h30</t>
  </si>
  <si>
    <t>JEJ 3h</t>
  </si>
  <si>
    <t>ILE 1h30</t>
  </si>
  <si>
    <t>ILE 3h</t>
  </si>
  <si>
    <t>Feed</t>
  </si>
  <si>
    <t>Normalized emPAI</t>
  </si>
  <si>
    <t>Number of compartment-specific proteins (in grey)</t>
  </si>
  <si>
    <t>N/A</t>
  </si>
  <si>
    <t>Number of specific proteins per compartment per kinetics</t>
  </si>
  <si>
    <t>MATH (meprin and TRAF-C homology) domain</t>
  </si>
  <si>
    <t>Glyco_hydro_1 super family</t>
  </si>
  <si>
    <t>cl23725</t>
  </si>
  <si>
    <t>Glycosyl hydrolase family 1;</t>
  </si>
  <si>
    <t>Glycosyl hydrolase family 1</t>
  </si>
  <si>
    <t xml:space="preserve">Jacalin-like lectin domain; Proteins containing this domain are lectins. </t>
  </si>
  <si>
    <t xml:space="preserve">Hsp70 protein; Hsp70 chaperones help to fold many proteins. </t>
  </si>
  <si>
    <t>AAI_SS: Alpha-Amylase Inhibitors (AAIs) and Seed Storage (SS) Protein subfamily</t>
  </si>
  <si>
    <t>Cupin_1</t>
  </si>
  <si>
    <t>smart00835</t>
  </si>
  <si>
    <t>Cupin;This family contains 11S and 7S plant seed storage proteins, and germins.</t>
  </si>
  <si>
    <t>pepsin_retropepsin_like super family</t>
  </si>
  <si>
    <t>cl11403</t>
  </si>
  <si>
    <t>Cellular and retroviral pepsin-like aspartate proteases,  found in mammals, plants, fungi and bacteria.</t>
  </si>
  <si>
    <t>Neuromodulin_N super family</t>
  </si>
  <si>
    <t>cl26511</t>
  </si>
  <si>
    <t>Gap junction protein N-terminal region</t>
  </si>
  <si>
    <t>Jacalin-like lectin domain; Proteins containing this domain are lectins.</t>
  </si>
  <si>
    <t xml:space="preserve">Cupin_1 </t>
  </si>
  <si>
    <t>PLN02300</t>
  </si>
  <si>
    <t>Lactoylglutathione lyase, involved in methylglyoxal detoxification</t>
  </si>
  <si>
    <t>pfam00190</t>
  </si>
  <si>
    <t>PLN02358</t>
  </si>
  <si>
    <t>glyceraldehyde-3-phosphate dehydrogenase</t>
  </si>
  <si>
    <t>Sod_Fe_C super family</t>
  </si>
  <si>
    <t>cl27368</t>
  </si>
  <si>
    <t>Iron/manganese superoxide dismutases, catalyze the conversion of superoxide radicals to hydrogen peroxide and molecular oxygen</t>
  </si>
  <si>
    <t>GST_N_Phi</t>
  </si>
  <si>
    <t>cd03053</t>
  </si>
  <si>
    <t>GST_N family, Class Phi subfamily; composed of plant-specific class Phi GSTs.They are primarily responsible for herbicide detoxification and  are highly reactive toward chloroacetanilide and thiocarbamate herbicides.</t>
  </si>
  <si>
    <t>DUF1264</t>
  </si>
  <si>
    <t>pfam06884</t>
  </si>
  <si>
    <t>Protein of unknown function (DUF1264)</t>
  </si>
  <si>
    <t>SDR_c1</t>
  </si>
  <si>
    <t>cd05355</t>
  </si>
  <si>
    <t>Classical (c) SDR, subgroup 1</t>
  </si>
  <si>
    <t>Glutelin; Provisional</t>
  </si>
  <si>
    <t>nsLTP1</t>
  </si>
  <si>
    <t>cd01960</t>
  </si>
  <si>
    <t>nsLTP1: Non-specific lipid-transfer protein type 1 (nsLTP1) subfamily. Plant nsLTPs are small, soluble proteins that facilitate the transfer of fatty acids, phospholipids, glycolipids, and steroids between membranes. In addition to lipid transport and assembly, nsLTPs also play a key role in the defense of plants against pathogens.</t>
  </si>
  <si>
    <t>Scorpion toxin-like domain; This family contains both neurotoxins and plant defensins and small inhibitors</t>
  </si>
  <si>
    <t>The phosphatidylinositol/phosphatidylglycerol transfer protein (PG/PI-TP) has has been shown to bind phosphatidylglycerol and phosphatidylinositol</t>
  </si>
  <si>
    <t>Functions</t>
  </si>
  <si>
    <t>Protein number per compartment/kinetics (without redundancies)</t>
  </si>
  <si>
    <t>Digestion dynamics in broilers fed rapeseed meal. E. Recoules, M. Lessire, V. Labas, MJ. Duclos, L. Combes-Soia, L. Lardic, C. Peyronnet, A. Quinsac, A. Narcy and S. Réhault-Godbert</t>
  </si>
  <si>
    <r>
      <rPr>
        <b/>
        <sz val="12"/>
        <color theme="1"/>
        <rFont val="Times New Roman"/>
        <family val="1"/>
      </rPr>
      <t>Supplementary dataset 2</t>
    </r>
    <r>
      <rPr>
        <sz val="12"/>
        <color theme="1"/>
        <rFont val="Times New Roman"/>
        <family val="1"/>
      </rPr>
      <t xml:space="preserve">. Mass spectrometry analysis of </t>
    </r>
    <r>
      <rPr>
        <i/>
        <sz val="12"/>
        <color theme="1"/>
        <rFont val="Times New Roman"/>
        <family val="1"/>
      </rPr>
      <t>Brassica napus</t>
    </r>
    <r>
      <rPr>
        <sz val="12"/>
        <color theme="1"/>
        <rFont val="Times New Roman"/>
        <family val="1"/>
      </rPr>
      <t xml:space="preserve"> proteins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</si>
</sst>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/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164" fontId="3" fillId="7" borderId="5" xfId="0" applyNumberFormat="1" applyFont="1" applyFill="1" applyBorder="1" applyAlignment="1">
      <alignment horizontal="center"/>
    </xf>
    <xf numFmtId="164" fontId="3" fillId="7" borderId="0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left"/>
    </xf>
    <xf numFmtId="0" fontId="3" fillId="6" borderId="2" xfId="0" applyFont="1" applyFill="1" applyBorder="1"/>
    <xf numFmtId="0" fontId="3" fillId="6" borderId="2" xfId="0" applyFont="1" applyFill="1" applyBorder="1" applyAlignment="1">
      <alignment horizontal="center"/>
    </xf>
    <xf numFmtId="0" fontId="3" fillId="6" borderId="0" xfId="0" applyFont="1" applyFill="1"/>
    <xf numFmtId="164" fontId="3" fillId="6" borderId="0" xfId="0" applyNumberFormat="1" applyFont="1" applyFill="1" applyBorder="1" applyAlignment="1">
      <alignment horizontal="left"/>
    </xf>
    <xf numFmtId="0" fontId="3" fillId="8" borderId="2" xfId="0" applyFont="1" applyFill="1" applyBorder="1"/>
    <xf numFmtId="0" fontId="3" fillId="8" borderId="2" xfId="0" applyFont="1" applyFill="1" applyBorder="1" applyAlignment="1">
      <alignment horizontal="center"/>
    </xf>
    <xf numFmtId="164" fontId="3" fillId="8" borderId="0" xfId="0" applyNumberFormat="1" applyFont="1" applyFill="1" applyBorder="1" applyAlignment="1">
      <alignment horizontal="left"/>
    </xf>
    <xf numFmtId="164" fontId="3" fillId="7" borderId="9" xfId="0" applyNumberFormat="1" applyFont="1" applyFill="1" applyBorder="1" applyAlignment="1">
      <alignment horizontal="center"/>
    </xf>
    <xf numFmtId="0" fontId="3" fillId="8" borderId="0" xfId="0" applyFont="1" applyFill="1"/>
    <xf numFmtId="11" fontId="3" fillId="0" borderId="0" xfId="0" applyNumberFormat="1" applyFont="1" applyFill="1"/>
    <xf numFmtId="164" fontId="3" fillId="0" borderId="5" xfId="0" applyNumberFormat="1" applyFont="1" applyFill="1" applyBorder="1" applyAlignment="1">
      <alignment horizontal="center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center"/>
    </xf>
    <xf numFmtId="164" fontId="3" fillId="7" borderId="10" xfId="0" applyNumberFormat="1" applyFont="1" applyFill="1" applyBorder="1" applyAlignment="1">
      <alignment horizontal="center"/>
    </xf>
    <xf numFmtId="164" fontId="3" fillId="7" borderId="11" xfId="0" applyNumberFormat="1" applyFont="1" applyFill="1" applyBorder="1" applyAlignment="1">
      <alignment horizontal="center"/>
    </xf>
    <xf numFmtId="164" fontId="3" fillId="7" borderId="12" xfId="0" applyNumberFormat="1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/>
    </xf>
    <xf numFmtId="164" fontId="3" fillId="5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4" fillId="7" borderId="5" xfId="0" applyNumberFormat="1" applyFont="1" applyFill="1" applyBorder="1" applyAlignment="1">
      <alignment horizontal="center"/>
    </xf>
    <xf numFmtId="164" fontId="4" fillId="7" borderId="0" xfId="0" applyNumberFormat="1" applyFont="1" applyFill="1" applyBorder="1" applyAlignment="1">
      <alignment horizontal="center"/>
    </xf>
    <xf numFmtId="164" fontId="4" fillId="7" borderId="9" xfId="0" applyNumberFormat="1" applyFont="1" applyFill="1" applyBorder="1" applyAlignment="1">
      <alignment horizontal="center"/>
    </xf>
    <xf numFmtId="164" fontId="4" fillId="7" borderId="12" xfId="0" applyNumberFormat="1" applyFont="1" applyFill="1" applyBorder="1" applyAlignment="1">
      <alignment horizontal="center"/>
    </xf>
    <xf numFmtId="164" fontId="4" fillId="7" borderId="10" xfId="0" applyNumberFormat="1" applyFont="1" applyFill="1" applyBorder="1" applyAlignment="1">
      <alignment horizontal="center"/>
    </xf>
    <xf numFmtId="164" fontId="4" fillId="7" borderId="11" xfId="0" applyNumberFormat="1" applyFont="1" applyFill="1" applyBorder="1" applyAlignment="1">
      <alignment horizontal="center"/>
    </xf>
    <xf numFmtId="164" fontId="5" fillId="7" borderId="5" xfId="0" applyNumberFormat="1" applyFont="1" applyFill="1" applyBorder="1" applyAlignment="1">
      <alignment horizontal="center"/>
    </xf>
    <xf numFmtId="164" fontId="5" fillId="7" borderId="0" xfId="0" applyNumberFormat="1" applyFont="1" applyFill="1" applyBorder="1" applyAlignment="1">
      <alignment horizontal="center"/>
    </xf>
    <xf numFmtId="164" fontId="5" fillId="7" borderId="9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Border="1"/>
    <xf numFmtId="0" fontId="6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9"/>
  <sheetViews>
    <sheetView tabSelected="1" workbookViewId="0">
      <selection activeCell="I1" sqref="I1"/>
    </sheetView>
  </sheetViews>
  <sheetFormatPr baseColWidth="10" defaultRowHeight="14.5" x14ac:dyDescent="0.35"/>
  <cols>
    <col min="1" max="1" width="83.81640625" customWidth="1"/>
    <col min="2" max="2" width="30.26953125" customWidth="1"/>
    <col min="3" max="3" width="20.1796875" bestFit="1" customWidth="1"/>
    <col min="4" max="4" width="24.1796875" customWidth="1"/>
    <col min="5" max="5" width="9.81640625" bestFit="1" customWidth="1"/>
    <col min="6" max="6" width="13.81640625" bestFit="1" customWidth="1"/>
    <col min="7" max="7" width="11.54296875" bestFit="1" customWidth="1"/>
    <col min="8" max="8" width="7" bestFit="1" customWidth="1"/>
    <col min="9" max="9" width="10.453125" bestFit="1" customWidth="1"/>
    <col min="10" max="10" width="7.81640625" bestFit="1" customWidth="1"/>
    <col min="11" max="11" width="8.26953125" bestFit="1" customWidth="1"/>
    <col min="12" max="12" width="12.26953125" bestFit="1" customWidth="1"/>
    <col min="13" max="13" width="9.7265625" bestFit="1" customWidth="1"/>
    <col min="14" max="14" width="7.26953125" bestFit="1" customWidth="1"/>
    <col min="15" max="15" width="11.26953125" bestFit="1" customWidth="1"/>
    <col min="16" max="16" width="8.7265625" bestFit="1" customWidth="1"/>
    <col min="17" max="19" width="11.453125" customWidth="1"/>
    <col min="20" max="20" width="38.7265625" hidden="1" customWidth="1"/>
    <col min="21" max="21" width="19.81640625" customWidth="1"/>
    <col min="22" max="22" width="20.453125" customWidth="1"/>
    <col min="23" max="32" width="11.453125" customWidth="1"/>
  </cols>
  <sheetData>
    <row r="1" spans="1:35" ht="18" x14ac:dyDescent="0.35">
      <c r="A1" s="70" t="s">
        <v>218</v>
      </c>
    </row>
    <row r="2" spans="1:35" ht="15.5" x14ac:dyDescent="0.35">
      <c r="A2" s="71" t="s">
        <v>219</v>
      </c>
    </row>
    <row r="3" spans="1:35" ht="15.5" x14ac:dyDescent="0.35">
      <c r="A3" s="59"/>
      <c r="E3" s="68" t="s">
        <v>170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</row>
    <row r="4" spans="1:35" ht="15.5" x14ac:dyDescent="0.35">
      <c r="A4" s="6" t="s">
        <v>119</v>
      </c>
      <c r="B4" s="6" t="s">
        <v>0</v>
      </c>
      <c r="C4" s="7" t="s">
        <v>50</v>
      </c>
      <c r="D4" s="35" t="s">
        <v>169</v>
      </c>
      <c r="E4" s="3" t="s">
        <v>158</v>
      </c>
      <c r="F4" s="3" t="s">
        <v>159</v>
      </c>
      <c r="G4" s="5" t="s">
        <v>160</v>
      </c>
      <c r="H4" s="3" t="s">
        <v>51</v>
      </c>
      <c r="I4" s="3" t="s">
        <v>161</v>
      </c>
      <c r="J4" s="3" t="s">
        <v>162</v>
      </c>
      <c r="K4" s="4" t="s">
        <v>52</v>
      </c>
      <c r="L4" s="4" t="s">
        <v>163</v>
      </c>
      <c r="M4" s="34" t="s">
        <v>164</v>
      </c>
      <c r="N4" s="3" t="s">
        <v>53</v>
      </c>
      <c r="O4" s="3" t="s">
        <v>165</v>
      </c>
      <c r="P4" s="5" t="s">
        <v>166</v>
      </c>
      <c r="Q4" s="3" t="s">
        <v>54</v>
      </c>
      <c r="R4" s="4" t="s">
        <v>167</v>
      </c>
      <c r="S4" s="3" t="s">
        <v>168</v>
      </c>
      <c r="T4" s="8" t="s">
        <v>39</v>
      </c>
      <c r="U4" s="60" t="s">
        <v>55</v>
      </c>
      <c r="V4" s="61"/>
      <c r="W4" s="6" t="s">
        <v>216</v>
      </c>
      <c r="X4" s="8"/>
      <c r="Y4" s="8"/>
    </row>
    <row r="5" spans="1:35" ht="15.5" x14ac:dyDescent="0.35">
      <c r="A5" s="17" t="s">
        <v>122</v>
      </c>
      <c r="B5" s="17" t="s">
        <v>8</v>
      </c>
      <c r="C5" s="18" t="s">
        <v>66</v>
      </c>
      <c r="D5" s="12">
        <v>8.1645999999999996E-2</v>
      </c>
      <c r="E5" s="27">
        <v>0</v>
      </c>
      <c r="F5" s="15">
        <v>0</v>
      </c>
      <c r="G5" s="15">
        <v>0</v>
      </c>
      <c r="H5" s="27">
        <v>0</v>
      </c>
      <c r="I5" s="15">
        <v>0</v>
      </c>
      <c r="J5" s="14">
        <v>0</v>
      </c>
      <c r="K5" s="15">
        <v>0</v>
      </c>
      <c r="L5" s="15">
        <v>0</v>
      </c>
      <c r="M5" s="15">
        <v>0</v>
      </c>
      <c r="N5" s="12">
        <v>0.31154999999999999</v>
      </c>
      <c r="O5" s="15">
        <v>0</v>
      </c>
      <c r="P5" s="15">
        <v>0</v>
      </c>
      <c r="Q5" s="12">
        <v>0.40173999999999999</v>
      </c>
      <c r="R5" s="15">
        <v>0</v>
      </c>
      <c r="S5" s="14">
        <v>0</v>
      </c>
      <c r="T5" s="19" t="s">
        <v>46</v>
      </c>
      <c r="U5" s="9" t="s">
        <v>67</v>
      </c>
      <c r="V5" s="9" t="s">
        <v>68</v>
      </c>
      <c r="W5" s="9" t="s">
        <v>179</v>
      </c>
      <c r="X5" s="9"/>
      <c r="Y5" s="9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5.5" x14ac:dyDescent="0.35">
      <c r="A6" s="17" t="s">
        <v>123</v>
      </c>
      <c r="B6" s="17" t="s">
        <v>27</v>
      </c>
      <c r="C6" s="18" t="s">
        <v>73</v>
      </c>
      <c r="D6" s="12">
        <v>0.12121999999999999</v>
      </c>
      <c r="E6" s="12">
        <v>3.8348E-2</v>
      </c>
      <c r="F6" s="13">
        <v>0.11627</v>
      </c>
      <c r="G6" s="13">
        <v>4.4850000000000001E-2</v>
      </c>
      <c r="H6" s="12">
        <v>0.14502999999999999</v>
      </c>
      <c r="I6" s="15">
        <v>0</v>
      </c>
      <c r="J6" s="14">
        <v>0</v>
      </c>
      <c r="K6" s="15">
        <v>0</v>
      </c>
      <c r="L6" s="15">
        <v>0</v>
      </c>
      <c r="M6" s="15">
        <v>0</v>
      </c>
      <c r="N6" s="12">
        <v>0.10649</v>
      </c>
      <c r="O6" s="15">
        <v>0</v>
      </c>
      <c r="P6" s="15">
        <v>0</v>
      </c>
      <c r="Q6" s="27">
        <v>0</v>
      </c>
      <c r="R6" s="13">
        <v>0.12612999999999999</v>
      </c>
      <c r="S6" s="14">
        <v>0</v>
      </c>
      <c r="T6" s="20" t="s">
        <v>110</v>
      </c>
      <c r="U6" s="9" t="s">
        <v>67</v>
      </c>
      <c r="V6" s="9" t="s">
        <v>68</v>
      </c>
      <c r="W6" s="9" t="s">
        <v>179</v>
      </c>
      <c r="X6" s="9"/>
      <c r="Y6" s="9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5.5" x14ac:dyDescent="0.35">
      <c r="A7" s="10" t="s">
        <v>120</v>
      </c>
      <c r="B7" s="10" t="s">
        <v>31</v>
      </c>
      <c r="C7" s="11" t="s">
        <v>96</v>
      </c>
      <c r="D7" s="12">
        <v>0.1119</v>
      </c>
      <c r="E7" s="12">
        <v>4.6495000000000002E-2</v>
      </c>
      <c r="F7" s="13">
        <v>0.12268</v>
      </c>
      <c r="G7" s="13">
        <v>0.11624</v>
      </c>
      <c r="H7" s="12">
        <v>0.31378</v>
      </c>
      <c r="I7" s="13">
        <v>0.68022000000000005</v>
      </c>
      <c r="J7" s="14">
        <v>0</v>
      </c>
      <c r="K7" s="13">
        <v>0.21859999999999999</v>
      </c>
      <c r="L7" s="15">
        <v>0</v>
      </c>
      <c r="M7" s="15">
        <v>0</v>
      </c>
      <c r="N7" s="12">
        <v>0.54388999999999998</v>
      </c>
      <c r="O7" s="13">
        <v>0.39912999999999998</v>
      </c>
      <c r="P7" s="13">
        <v>0.94854000000000005</v>
      </c>
      <c r="Q7" s="12">
        <v>0.70133000000000001</v>
      </c>
      <c r="R7" s="13">
        <v>0.83804999999999996</v>
      </c>
      <c r="S7" s="24">
        <v>0.7823</v>
      </c>
      <c r="T7" s="16" t="s">
        <v>113</v>
      </c>
      <c r="U7" s="9" t="s">
        <v>67</v>
      </c>
      <c r="V7" s="9" t="s">
        <v>68</v>
      </c>
      <c r="W7" s="9" t="s">
        <v>179</v>
      </c>
      <c r="X7" s="9"/>
      <c r="Y7" s="9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5.5" x14ac:dyDescent="0.35">
      <c r="A8" s="10" t="s">
        <v>141</v>
      </c>
      <c r="B8" s="10" t="s">
        <v>10</v>
      </c>
      <c r="C8" s="11" t="s">
        <v>70</v>
      </c>
      <c r="D8" s="36">
        <v>8.3987000000000006E-2</v>
      </c>
      <c r="E8" s="27">
        <v>0</v>
      </c>
      <c r="F8" s="15">
        <v>0</v>
      </c>
      <c r="G8" s="15">
        <v>0</v>
      </c>
      <c r="H8" s="27">
        <v>0</v>
      </c>
      <c r="I8" s="15">
        <v>0</v>
      </c>
      <c r="J8" s="14">
        <v>0</v>
      </c>
      <c r="K8" s="15">
        <v>0</v>
      </c>
      <c r="L8" s="15">
        <v>0</v>
      </c>
      <c r="M8" s="15">
        <v>0</v>
      </c>
      <c r="N8" s="27">
        <v>0</v>
      </c>
      <c r="O8" s="15">
        <v>0</v>
      </c>
      <c r="P8" s="15">
        <v>0</v>
      </c>
      <c r="Q8" s="27">
        <v>0</v>
      </c>
      <c r="R8" s="15">
        <v>0</v>
      </c>
      <c r="S8" s="14">
        <v>0</v>
      </c>
      <c r="T8" s="9" t="s">
        <v>40</v>
      </c>
      <c r="U8" s="9" t="s">
        <v>67</v>
      </c>
      <c r="V8" s="9" t="s">
        <v>68</v>
      </c>
      <c r="W8" s="9" t="s">
        <v>191</v>
      </c>
      <c r="X8" s="9"/>
      <c r="Y8" s="9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5.5" x14ac:dyDescent="0.35">
      <c r="A9" s="10" t="s">
        <v>121</v>
      </c>
      <c r="B9" s="10" t="s">
        <v>5</v>
      </c>
      <c r="C9" s="11" t="s">
        <v>61</v>
      </c>
      <c r="D9" s="36">
        <v>5.6044999999999998E-2</v>
      </c>
      <c r="E9" s="27">
        <v>0</v>
      </c>
      <c r="F9" s="15">
        <v>0</v>
      </c>
      <c r="G9" s="15">
        <v>0</v>
      </c>
      <c r="H9" s="27">
        <v>0</v>
      </c>
      <c r="I9" s="15">
        <v>0</v>
      </c>
      <c r="J9" s="14">
        <v>0</v>
      </c>
      <c r="K9" s="15">
        <v>0</v>
      </c>
      <c r="L9" s="15">
        <v>0</v>
      </c>
      <c r="M9" s="15">
        <v>0</v>
      </c>
      <c r="N9" s="27">
        <v>0</v>
      </c>
      <c r="O9" s="15">
        <v>0</v>
      </c>
      <c r="P9" s="15">
        <v>0</v>
      </c>
      <c r="Q9" s="27">
        <v>0</v>
      </c>
      <c r="R9" s="15">
        <v>0</v>
      </c>
      <c r="S9" s="14">
        <v>0</v>
      </c>
      <c r="T9" s="9" t="s">
        <v>43</v>
      </c>
      <c r="U9" s="9" t="s">
        <v>175</v>
      </c>
      <c r="V9" s="9" t="s">
        <v>176</v>
      </c>
      <c r="W9" s="9" t="s">
        <v>178</v>
      </c>
      <c r="X9" s="9"/>
      <c r="Y9" s="9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15.5" x14ac:dyDescent="0.35">
      <c r="A10" s="10" t="s">
        <v>143</v>
      </c>
      <c r="B10" s="10" t="s">
        <v>13</v>
      </c>
      <c r="C10" s="11" t="s">
        <v>73</v>
      </c>
      <c r="D10" s="12">
        <v>0.12298000000000001</v>
      </c>
      <c r="E10" s="27">
        <v>0</v>
      </c>
      <c r="F10" s="15">
        <v>0</v>
      </c>
      <c r="G10" s="15">
        <v>0</v>
      </c>
      <c r="H10" s="27">
        <v>0</v>
      </c>
      <c r="I10" s="15">
        <v>0</v>
      </c>
      <c r="J10" s="14">
        <v>0</v>
      </c>
      <c r="K10" s="15">
        <v>0</v>
      </c>
      <c r="L10" s="15">
        <v>0</v>
      </c>
      <c r="M10" s="15">
        <v>0</v>
      </c>
      <c r="N10" s="27">
        <v>0</v>
      </c>
      <c r="O10" s="15">
        <v>0</v>
      </c>
      <c r="P10" s="15">
        <v>0</v>
      </c>
      <c r="Q10" s="27">
        <v>0</v>
      </c>
      <c r="R10" s="15">
        <v>0</v>
      </c>
      <c r="S10" s="14">
        <v>0</v>
      </c>
      <c r="T10" s="9" t="s">
        <v>40</v>
      </c>
      <c r="U10" s="9" t="s">
        <v>175</v>
      </c>
      <c r="V10" s="9" t="s">
        <v>176</v>
      </c>
      <c r="W10" s="9" t="s">
        <v>177</v>
      </c>
      <c r="X10" s="9"/>
      <c r="Y10" s="9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15.5" x14ac:dyDescent="0.35">
      <c r="A11" s="10" t="s">
        <v>148</v>
      </c>
      <c r="B11" s="10" t="s">
        <v>20</v>
      </c>
      <c r="C11" s="11" t="s">
        <v>70</v>
      </c>
      <c r="D11" s="12">
        <v>0.38471</v>
      </c>
      <c r="E11" s="12">
        <v>0.47935</v>
      </c>
      <c r="F11" s="13">
        <v>0.36901</v>
      </c>
      <c r="G11" s="13">
        <v>0.6401</v>
      </c>
      <c r="H11" s="12">
        <v>0.37193999999999999</v>
      </c>
      <c r="I11" s="15">
        <v>0</v>
      </c>
      <c r="J11" s="14">
        <v>0</v>
      </c>
      <c r="K11" s="15">
        <v>0</v>
      </c>
      <c r="L11" s="15">
        <v>0</v>
      </c>
      <c r="M11" s="15">
        <v>0</v>
      </c>
      <c r="N11" s="27">
        <v>0</v>
      </c>
      <c r="O11" s="15">
        <v>0</v>
      </c>
      <c r="P11" s="15">
        <v>0</v>
      </c>
      <c r="Q11" s="27">
        <v>0</v>
      </c>
      <c r="R11" s="15">
        <v>0</v>
      </c>
      <c r="S11" s="14">
        <v>0</v>
      </c>
      <c r="T11" s="16" t="s">
        <v>40</v>
      </c>
      <c r="U11" s="9" t="s">
        <v>91</v>
      </c>
      <c r="V11" s="9" t="s">
        <v>92</v>
      </c>
      <c r="W11" s="9" t="s">
        <v>210</v>
      </c>
      <c r="X11" s="9"/>
      <c r="Y11" s="9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15.5" x14ac:dyDescent="0.35">
      <c r="A12" s="17" t="s">
        <v>139</v>
      </c>
      <c r="B12" s="17" t="s">
        <v>34</v>
      </c>
      <c r="C12" s="18" t="s">
        <v>74</v>
      </c>
      <c r="D12" s="12">
        <v>1.9239999999999999</v>
      </c>
      <c r="E12" s="12">
        <v>1.3836999999999999</v>
      </c>
      <c r="F12" s="13">
        <v>1.4723999999999999</v>
      </c>
      <c r="G12" s="13">
        <v>1.6183000000000001</v>
      </c>
      <c r="H12" s="12">
        <v>1.2202999999999999</v>
      </c>
      <c r="I12" s="13">
        <v>0.28677999999999998</v>
      </c>
      <c r="J12" s="14">
        <v>0</v>
      </c>
      <c r="K12" s="13">
        <v>1.6982999999999999</v>
      </c>
      <c r="L12" s="13">
        <v>1.0092000000000001</v>
      </c>
      <c r="M12" s="15">
        <v>0</v>
      </c>
      <c r="N12" s="12">
        <v>2.4243000000000001</v>
      </c>
      <c r="O12" s="13">
        <v>2.2168000000000001</v>
      </c>
      <c r="P12" s="52">
        <v>2.4518</v>
      </c>
      <c r="Q12" s="51">
        <v>2.5097999999999998</v>
      </c>
      <c r="R12" s="13">
        <v>2.0461</v>
      </c>
      <c r="S12" s="24">
        <v>2.4847000000000001</v>
      </c>
      <c r="T12" s="20" t="s">
        <v>114</v>
      </c>
      <c r="U12" s="9" t="s">
        <v>91</v>
      </c>
      <c r="V12" s="9" t="s">
        <v>92</v>
      </c>
      <c r="W12" s="9" t="s">
        <v>210</v>
      </c>
      <c r="X12" s="9"/>
      <c r="Y12" s="26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5.5" x14ac:dyDescent="0.35">
      <c r="A13" s="17" t="s">
        <v>138</v>
      </c>
      <c r="B13" s="17" t="s">
        <v>38</v>
      </c>
      <c r="C13" s="18" t="s">
        <v>107</v>
      </c>
      <c r="D13" s="12">
        <v>3.1884000000000001</v>
      </c>
      <c r="E13" s="45">
        <v>3.6061000000000001</v>
      </c>
      <c r="F13" s="46">
        <v>3.9925000000000002</v>
      </c>
      <c r="G13" s="46">
        <v>3.9552999999999998</v>
      </c>
      <c r="H13" s="45">
        <v>2.5878999999999999</v>
      </c>
      <c r="I13" s="13">
        <v>0.87060999999999999</v>
      </c>
      <c r="J13" s="24">
        <v>0.31642999999999999</v>
      </c>
      <c r="K13" s="46">
        <v>4.7847999999999997</v>
      </c>
      <c r="L13" s="46">
        <v>2.7803</v>
      </c>
      <c r="M13" s="15">
        <v>0</v>
      </c>
      <c r="N13" s="45">
        <v>4.2850999999999999</v>
      </c>
      <c r="O13" s="46">
        <v>6.0278999999999998</v>
      </c>
      <c r="P13" s="46">
        <v>7.5639000000000003</v>
      </c>
      <c r="Q13" s="45">
        <v>4.6407999999999996</v>
      </c>
      <c r="R13" s="46">
        <v>5.0754999999999999</v>
      </c>
      <c r="S13" s="47">
        <v>5.1765999999999996</v>
      </c>
      <c r="T13" s="20" t="s">
        <v>117</v>
      </c>
      <c r="U13" s="9" t="s">
        <v>91</v>
      </c>
      <c r="V13" s="9" t="s">
        <v>92</v>
      </c>
      <c r="W13" s="9" t="s">
        <v>210</v>
      </c>
      <c r="X13" s="9"/>
      <c r="Y13" s="9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5.5" x14ac:dyDescent="0.35">
      <c r="A14" s="21" t="s">
        <v>124</v>
      </c>
      <c r="B14" s="21" t="s">
        <v>29</v>
      </c>
      <c r="C14" s="22" t="s">
        <v>90</v>
      </c>
      <c r="D14" s="12">
        <v>1.2281</v>
      </c>
      <c r="E14" s="12">
        <v>0.98343000000000003</v>
      </c>
      <c r="F14" s="13">
        <v>1.1379999999999999</v>
      </c>
      <c r="G14" s="13">
        <v>1.0575000000000001</v>
      </c>
      <c r="H14" s="12">
        <v>0.85443999999999998</v>
      </c>
      <c r="I14" s="15">
        <v>0</v>
      </c>
      <c r="J14" s="14">
        <v>0</v>
      </c>
      <c r="K14" s="13">
        <v>1.2459</v>
      </c>
      <c r="L14" s="15">
        <v>0</v>
      </c>
      <c r="M14" s="15">
        <v>0</v>
      </c>
      <c r="N14" s="12">
        <v>0.93645999999999996</v>
      </c>
      <c r="O14" s="13">
        <v>0.52444000000000002</v>
      </c>
      <c r="P14" s="15">
        <v>0</v>
      </c>
      <c r="Q14" s="12">
        <v>0.90563000000000005</v>
      </c>
      <c r="R14" s="13">
        <v>0.71558999999999995</v>
      </c>
      <c r="S14" s="24">
        <v>0.55366000000000004</v>
      </c>
      <c r="T14" s="23" t="s">
        <v>112</v>
      </c>
      <c r="U14" s="9" t="s">
        <v>91</v>
      </c>
      <c r="V14" s="9" t="s">
        <v>92</v>
      </c>
      <c r="W14" s="9" t="s">
        <v>210</v>
      </c>
      <c r="X14" s="9"/>
      <c r="Y14" s="9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5.5" x14ac:dyDescent="0.35">
      <c r="A15" s="21" t="s">
        <v>125</v>
      </c>
      <c r="B15" s="21" t="s">
        <v>37</v>
      </c>
      <c r="C15" s="22" t="s">
        <v>78</v>
      </c>
      <c r="D15" s="12">
        <v>3.9432999999999998</v>
      </c>
      <c r="E15" s="45">
        <v>3.8894000000000002</v>
      </c>
      <c r="F15" s="46">
        <v>4.8375000000000004</v>
      </c>
      <c r="G15" s="46">
        <v>4.0475000000000003</v>
      </c>
      <c r="H15" s="45">
        <v>3.2898000000000001</v>
      </c>
      <c r="I15" s="13">
        <v>0.80018999999999996</v>
      </c>
      <c r="J15" s="14">
        <v>0</v>
      </c>
      <c r="K15" s="46">
        <v>3.1612</v>
      </c>
      <c r="L15" s="13">
        <v>2.2589999999999999</v>
      </c>
      <c r="M15" s="15">
        <v>0</v>
      </c>
      <c r="N15" s="45">
        <v>2.8418000000000001</v>
      </c>
      <c r="O15" s="46">
        <v>3.3127</v>
      </c>
      <c r="P15" s="46">
        <v>2.5968</v>
      </c>
      <c r="Q15" s="45">
        <v>2.3532000000000002</v>
      </c>
      <c r="R15" s="46">
        <v>2.8075000000000001</v>
      </c>
      <c r="S15" s="47">
        <v>3.2825000000000002</v>
      </c>
      <c r="T15" s="23" t="s">
        <v>116</v>
      </c>
      <c r="U15" s="9" t="s">
        <v>91</v>
      </c>
      <c r="V15" s="9" t="s">
        <v>92</v>
      </c>
      <c r="W15" s="9" t="s">
        <v>210</v>
      </c>
      <c r="X15" s="9"/>
      <c r="Y15" s="9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5.5" x14ac:dyDescent="0.35">
      <c r="A16" s="21" t="s">
        <v>126</v>
      </c>
      <c r="B16" s="21" t="s">
        <v>35</v>
      </c>
      <c r="C16" s="22" t="s">
        <v>103</v>
      </c>
      <c r="D16" s="12">
        <v>8.7973999999999997E-2</v>
      </c>
      <c r="E16" s="12">
        <v>5.8821999999999999E-2</v>
      </c>
      <c r="F16" s="13">
        <v>0.23929</v>
      </c>
      <c r="G16" s="13">
        <v>0.24440000000000001</v>
      </c>
      <c r="H16" s="12">
        <v>0.35450999999999999</v>
      </c>
      <c r="I16" s="13">
        <v>0.41448000000000002</v>
      </c>
      <c r="J16" s="14">
        <v>0</v>
      </c>
      <c r="K16" s="13">
        <v>0.37484000000000001</v>
      </c>
      <c r="L16" s="15">
        <v>0</v>
      </c>
      <c r="M16" s="15">
        <v>0</v>
      </c>
      <c r="N16" s="12">
        <v>1.1926000000000001</v>
      </c>
      <c r="O16" s="13">
        <v>0.96874000000000005</v>
      </c>
      <c r="P16" s="13">
        <v>1.3284</v>
      </c>
      <c r="Q16" s="12">
        <v>2.2385000000000002</v>
      </c>
      <c r="R16" s="13">
        <v>2.0562</v>
      </c>
      <c r="S16" s="24">
        <v>1.0498000000000001</v>
      </c>
      <c r="T16" s="23" t="s">
        <v>115</v>
      </c>
      <c r="U16" s="9" t="s">
        <v>88</v>
      </c>
      <c r="V16" s="9" t="s">
        <v>89</v>
      </c>
      <c r="W16" s="9" t="s">
        <v>174</v>
      </c>
      <c r="X16" s="9"/>
      <c r="Y16" s="9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s="58" customFormat="1" ht="15.5" x14ac:dyDescent="0.35">
      <c r="A17" s="21" t="s">
        <v>127</v>
      </c>
      <c r="B17" s="21" t="s">
        <v>28</v>
      </c>
      <c r="C17" s="22" t="s">
        <v>87</v>
      </c>
      <c r="D17" s="12">
        <v>9.0954999999999994E-2</v>
      </c>
      <c r="E17" s="27">
        <v>0</v>
      </c>
      <c r="F17" s="15">
        <v>0</v>
      </c>
      <c r="G17" s="15">
        <v>0</v>
      </c>
      <c r="H17" s="12">
        <v>0.13253999999999999</v>
      </c>
      <c r="I17" s="13">
        <v>9.4475000000000003E-2</v>
      </c>
      <c r="J17" s="14">
        <v>0</v>
      </c>
      <c r="K17" s="15">
        <v>0</v>
      </c>
      <c r="L17" s="15">
        <v>0</v>
      </c>
      <c r="M17" s="15">
        <v>0</v>
      </c>
      <c r="N17" s="27">
        <v>0</v>
      </c>
      <c r="O17" s="13">
        <v>0.16929</v>
      </c>
      <c r="P17" s="15">
        <v>0</v>
      </c>
      <c r="Q17" s="12">
        <v>0.44755</v>
      </c>
      <c r="R17" s="13">
        <v>0.41109000000000001</v>
      </c>
      <c r="S17" s="14">
        <v>0</v>
      </c>
      <c r="T17" s="23" t="s">
        <v>111</v>
      </c>
      <c r="U17" s="55" t="s">
        <v>88</v>
      </c>
      <c r="V17" s="55" t="s">
        <v>89</v>
      </c>
      <c r="W17" s="55" t="s">
        <v>174</v>
      </c>
      <c r="X17" s="55"/>
      <c r="Y17" s="55"/>
      <c r="Z17" s="56"/>
      <c r="AA17" s="56"/>
      <c r="AB17" s="56"/>
      <c r="AC17" s="56"/>
      <c r="AD17" s="56"/>
      <c r="AE17" s="56"/>
      <c r="AF17" s="56"/>
      <c r="AG17" s="56"/>
      <c r="AH17" s="56"/>
      <c r="AI17" s="56"/>
    </row>
    <row r="18" spans="1:35" s="2" customFormat="1" ht="15.5" x14ac:dyDescent="0.35">
      <c r="A18" s="10" t="s">
        <v>118</v>
      </c>
      <c r="B18" s="10" t="s">
        <v>6</v>
      </c>
      <c r="C18" s="11" t="s">
        <v>62</v>
      </c>
      <c r="D18" s="27">
        <v>7.7978000000000006E-2</v>
      </c>
      <c r="E18" s="27">
        <v>0</v>
      </c>
      <c r="F18" s="15">
        <v>0</v>
      </c>
      <c r="G18" s="15">
        <v>0</v>
      </c>
      <c r="H18" s="27">
        <v>0</v>
      </c>
      <c r="I18" s="15">
        <v>0</v>
      </c>
      <c r="J18" s="14">
        <v>0</v>
      </c>
      <c r="K18" s="15">
        <v>0</v>
      </c>
      <c r="L18" s="15">
        <v>0</v>
      </c>
      <c r="M18" s="15">
        <v>0</v>
      </c>
      <c r="N18" s="27">
        <v>0</v>
      </c>
      <c r="O18" s="15">
        <v>0</v>
      </c>
      <c r="P18" s="15">
        <v>0</v>
      </c>
      <c r="Q18" s="27">
        <v>0</v>
      </c>
      <c r="R18" s="15">
        <v>0</v>
      </c>
      <c r="S18" s="14">
        <v>0</v>
      </c>
      <c r="T18" s="9" t="s">
        <v>44</v>
      </c>
      <c r="U18" s="9" t="s">
        <v>88</v>
      </c>
      <c r="V18" s="9" t="s">
        <v>89</v>
      </c>
      <c r="W18" s="9" t="s">
        <v>174</v>
      </c>
      <c r="X18" s="9"/>
      <c r="Y18" s="9"/>
    </row>
    <row r="19" spans="1:35" ht="15.5" x14ac:dyDescent="0.35">
      <c r="A19" s="17" t="s">
        <v>128</v>
      </c>
      <c r="B19" s="17" t="s">
        <v>2</v>
      </c>
      <c r="C19" s="18" t="s">
        <v>57</v>
      </c>
      <c r="D19" s="12">
        <v>2.3130000000000001E-2</v>
      </c>
      <c r="E19" s="27">
        <v>0</v>
      </c>
      <c r="F19" s="15">
        <v>0</v>
      </c>
      <c r="G19" s="15">
        <v>0</v>
      </c>
      <c r="H19" s="27">
        <v>0</v>
      </c>
      <c r="I19" s="15">
        <v>0</v>
      </c>
      <c r="J19" s="14">
        <v>0</v>
      </c>
      <c r="K19" s="37">
        <v>0.20161999999999999</v>
      </c>
      <c r="L19" s="15">
        <v>0</v>
      </c>
      <c r="M19" s="15">
        <v>0</v>
      </c>
      <c r="N19" s="27">
        <v>0</v>
      </c>
      <c r="O19" s="15">
        <v>0</v>
      </c>
      <c r="P19" s="15">
        <v>0</v>
      </c>
      <c r="Q19" s="27">
        <v>0</v>
      </c>
      <c r="R19" s="15">
        <v>0</v>
      </c>
      <c r="S19" s="14">
        <v>0</v>
      </c>
      <c r="T19" s="19" t="s">
        <v>41</v>
      </c>
      <c r="U19" s="9" t="s">
        <v>58</v>
      </c>
      <c r="V19" s="9" t="s">
        <v>59</v>
      </c>
      <c r="W19" s="9" t="s">
        <v>180</v>
      </c>
      <c r="X19" s="9"/>
      <c r="Y19" s="9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5.5" x14ac:dyDescent="0.35">
      <c r="A20" s="17" t="s">
        <v>129</v>
      </c>
      <c r="B20" s="17" t="s">
        <v>3</v>
      </c>
      <c r="C20" s="18" t="s">
        <v>57</v>
      </c>
      <c r="D20" s="12">
        <v>2.3238999999999999E-2</v>
      </c>
      <c r="E20" s="27">
        <v>0</v>
      </c>
      <c r="F20" s="15">
        <v>0</v>
      </c>
      <c r="G20" s="15">
        <v>0</v>
      </c>
      <c r="H20" s="27">
        <v>0</v>
      </c>
      <c r="I20" s="15">
        <v>0</v>
      </c>
      <c r="J20" s="14">
        <v>0</v>
      </c>
      <c r="K20" s="37">
        <v>0.20258999999999999</v>
      </c>
      <c r="L20" s="37">
        <v>0.37630000000000002</v>
      </c>
      <c r="M20" s="37">
        <v>3.4676999999999998</v>
      </c>
      <c r="N20" s="27">
        <v>0</v>
      </c>
      <c r="O20" s="15">
        <v>0</v>
      </c>
      <c r="P20" s="15">
        <v>0</v>
      </c>
      <c r="Q20" s="27">
        <v>0</v>
      </c>
      <c r="R20" s="15">
        <v>0</v>
      </c>
      <c r="S20" s="14">
        <v>0</v>
      </c>
      <c r="T20" s="19" t="s">
        <v>42</v>
      </c>
      <c r="U20" s="9" t="s">
        <v>58</v>
      </c>
      <c r="V20" s="9" t="s">
        <v>59</v>
      </c>
      <c r="W20" s="9" t="s">
        <v>180</v>
      </c>
      <c r="X20" s="9"/>
      <c r="Y20" s="9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5.5" x14ac:dyDescent="0.35">
      <c r="A21" s="21" t="s">
        <v>130</v>
      </c>
      <c r="B21" s="21" t="s">
        <v>9</v>
      </c>
      <c r="C21" s="22" t="s">
        <v>69</v>
      </c>
      <c r="D21" s="12">
        <v>8.2753999999999994E-2</v>
      </c>
      <c r="E21" s="12">
        <v>0.38339000000000001</v>
      </c>
      <c r="F21" s="13">
        <v>0.27926000000000001</v>
      </c>
      <c r="G21" s="13">
        <v>0.22767000000000001</v>
      </c>
      <c r="H21" s="12">
        <v>0.39239000000000002</v>
      </c>
      <c r="I21" s="13">
        <v>0.91357999999999995</v>
      </c>
      <c r="J21" s="24">
        <v>1.4688000000000001</v>
      </c>
      <c r="K21" s="15">
        <v>0</v>
      </c>
      <c r="L21" s="15">
        <v>0</v>
      </c>
      <c r="M21" s="15">
        <v>0</v>
      </c>
      <c r="N21" s="27">
        <v>0</v>
      </c>
      <c r="O21" s="15">
        <v>0</v>
      </c>
      <c r="P21" s="15">
        <v>0</v>
      </c>
      <c r="Q21" s="27">
        <v>0</v>
      </c>
      <c r="R21" s="15">
        <v>0</v>
      </c>
      <c r="S21" s="14">
        <v>0</v>
      </c>
      <c r="T21" s="25" t="s">
        <v>47</v>
      </c>
      <c r="U21" s="9" t="s">
        <v>64</v>
      </c>
      <c r="V21" s="9" t="s">
        <v>65</v>
      </c>
      <c r="W21" s="9" t="s">
        <v>181</v>
      </c>
      <c r="X21" s="9"/>
      <c r="Y21" s="9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5.5" x14ac:dyDescent="0.35">
      <c r="A22" s="21" t="s">
        <v>131</v>
      </c>
      <c r="B22" s="21" t="s">
        <v>7</v>
      </c>
      <c r="C22" s="22" t="s">
        <v>63</v>
      </c>
      <c r="D22" s="12">
        <v>8.0059000000000005E-2</v>
      </c>
      <c r="E22" s="12">
        <v>0.27060000000000001</v>
      </c>
      <c r="F22" s="13">
        <v>7.6791999999999999E-2</v>
      </c>
      <c r="G22" s="13">
        <v>0.13513</v>
      </c>
      <c r="H22" s="12">
        <v>0.37669000000000002</v>
      </c>
      <c r="I22" s="13">
        <v>0.60729999999999995</v>
      </c>
      <c r="J22" s="24">
        <v>0.87180000000000002</v>
      </c>
      <c r="K22" s="15">
        <v>0</v>
      </c>
      <c r="L22" s="15">
        <v>0</v>
      </c>
      <c r="M22" s="15">
        <v>0</v>
      </c>
      <c r="N22" s="27">
        <v>0</v>
      </c>
      <c r="O22" s="15">
        <v>0</v>
      </c>
      <c r="P22" s="15">
        <v>0</v>
      </c>
      <c r="Q22" s="27">
        <v>0</v>
      </c>
      <c r="R22" s="15">
        <v>0</v>
      </c>
      <c r="S22" s="14">
        <v>0</v>
      </c>
      <c r="T22" s="25" t="s">
        <v>45</v>
      </c>
      <c r="U22" s="9" t="s">
        <v>64</v>
      </c>
      <c r="V22" s="9" t="s">
        <v>65</v>
      </c>
      <c r="W22" s="9" t="s">
        <v>181</v>
      </c>
      <c r="X22" s="9"/>
      <c r="Y22" s="9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5.5" x14ac:dyDescent="0.35">
      <c r="A23" s="21" t="s">
        <v>133</v>
      </c>
      <c r="B23" s="21" t="s">
        <v>25</v>
      </c>
      <c r="C23" s="22" t="s">
        <v>86</v>
      </c>
      <c r="D23" s="12">
        <v>0.97114999999999996</v>
      </c>
      <c r="E23" s="45">
        <v>2.4815999999999998</v>
      </c>
      <c r="F23" s="13">
        <v>1.7213000000000001</v>
      </c>
      <c r="G23" s="13">
        <v>0.93308000000000002</v>
      </c>
      <c r="H23" s="12">
        <v>1.5627</v>
      </c>
      <c r="I23" s="52">
        <v>2.7561</v>
      </c>
      <c r="J23" s="53">
        <v>6.0197000000000003</v>
      </c>
      <c r="K23" s="46">
        <v>3.1918000000000002</v>
      </c>
      <c r="L23" s="46">
        <v>6.8189000000000002</v>
      </c>
      <c r="M23" s="15">
        <v>0</v>
      </c>
      <c r="N23" s="27">
        <v>0</v>
      </c>
      <c r="O23" s="15">
        <v>0</v>
      </c>
      <c r="P23" s="15">
        <v>0</v>
      </c>
      <c r="Q23" s="27">
        <v>0</v>
      </c>
      <c r="R23" s="15">
        <v>0</v>
      </c>
      <c r="S23" s="14">
        <v>0</v>
      </c>
      <c r="T23" s="23" t="s">
        <v>108</v>
      </c>
      <c r="U23" s="9" t="s">
        <v>64</v>
      </c>
      <c r="V23" s="9" t="s">
        <v>65</v>
      </c>
      <c r="W23" s="9" t="s">
        <v>181</v>
      </c>
      <c r="X23" s="9"/>
      <c r="Y23" s="9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5.5" x14ac:dyDescent="0.35">
      <c r="A24" s="21" t="s">
        <v>132</v>
      </c>
      <c r="B24" s="21" t="s">
        <v>26</v>
      </c>
      <c r="C24" s="22" t="s">
        <v>86</v>
      </c>
      <c r="D24" s="12">
        <v>1.1129</v>
      </c>
      <c r="E24" s="12">
        <v>2.2524999999999999</v>
      </c>
      <c r="F24" s="46">
        <v>1.5918000000000001</v>
      </c>
      <c r="G24" s="46">
        <v>2.6343999999999999</v>
      </c>
      <c r="H24" s="45">
        <v>3.1355</v>
      </c>
      <c r="I24" s="46">
        <v>5.1806999999999999</v>
      </c>
      <c r="J24" s="47">
        <v>8.3721999999999994</v>
      </c>
      <c r="K24" s="13">
        <v>0.72714000000000001</v>
      </c>
      <c r="L24" s="15">
        <v>0</v>
      </c>
      <c r="M24" s="15">
        <v>0</v>
      </c>
      <c r="N24" s="27">
        <v>0</v>
      </c>
      <c r="O24" s="15">
        <v>0</v>
      </c>
      <c r="P24" s="15">
        <v>0</v>
      </c>
      <c r="Q24" s="27">
        <v>0</v>
      </c>
      <c r="R24" s="15">
        <v>0</v>
      </c>
      <c r="S24" s="14">
        <v>0</v>
      </c>
      <c r="T24" s="23" t="s">
        <v>109</v>
      </c>
      <c r="U24" s="9" t="s">
        <v>64</v>
      </c>
      <c r="V24" s="9" t="s">
        <v>65</v>
      </c>
      <c r="W24" s="9" t="s">
        <v>181</v>
      </c>
      <c r="X24" s="9"/>
      <c r="Y24" s="9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5.5" x14ac:dyDescent="0.35">
      <c r="A25" s="10" t="s">
        <v>137</v>
      </c>
      <c r="B25" s="10" t="s">
        <v>12</v>
      </c>
      <c r="C25" s="11" t="s">
        <v>72</v>
      </c>
      <c r="D25" s="12">
        <v>0.11552999999999999</v>
      </c>
      <c r="E25" s="36">
        <v>1.7846999999999998E-2</v>
      </c>
      <c r="F25" s="15">
        <v>0</v>
      </c>
      <c r="G25" s="15">
        <v>0</v>
      </c>
      <c r="H25" s="27">
        <v>0</v>
      </c>
      <c r="I25" s="15">
        <v>0</v>
      </c>
      <c r="J25" s="14">
        <v>0</v>
      </c>
      <c r="K25" s="15">
        <v>0</v>
      </c>
      <c r="L25" s="15">
        <v>0</v>
      </c>
      <c r="M25" s="15">
        <v>0</v>
      </c>
      <c r="N25" s="27">
        <v>0</v>
      </c>
      <c r="O25" s="15">
        <v>0</v>
      </c>
      <c r="P25" s="15">
        <v>0</v>
      </c>
      <c r="Q25" s="27">
        <v>0</v>
      </c>
      <c r="R25" s="15">
        <v>0</v>
      </c>
      <c r="S25" s="14">
        <v>0</v>
      </c>
      <c r="T25" s="9" t="s">
        <v>40</v>
      </c>
      <c r="U25" s="9" t="s">
        <v>182</v>
      </c>
      <c r="V25" s="9" t="s">
        <v>195</v>
      </c>
      <c r="W25" s="9" t="s">
        <v>184</v>
      </c>
      <c r="Y25" s="9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5.5" x14ac:dyDescent="0.35">
      <c r="A26" s="10" t="s">
        <v>147</v>
      </c>
      <c r="B26" s="10" t="s">
        <v>19</v>
      </c>
      <c r="C26" s="11" t="s">
        <v>78</v>
      </c>
      <c r="D26" s="12">
        <v>0.31838</v>
      </c>
      <c r="E26" s="12">
        <v>0.21288000000000001</v>
      </c>
      <c r="F26" s="13">
        <v>0.21454000000000001</v>
      </c>
      <c r="G26" s="13">
        <v>0.21081</v>
      </c>
      <c r="H26" s="12">
        <v>0.13016</v>
      </c>
      <c r="I26" s="15">
        <v>0</v>
      </c>
      <c r="J26" s="14">
        <v>0</v>
      </c>
      <c r="K26" s="15">
        <v>0</v>
      </c>
      <c r="L26" s="15">
        <v>0</v>
      </c>
      <c r="M26" s="15">
        <v>0</v>
      </c>
      <c r="N26" s="27">
        <v>0</v>
      </c>
      <c r="O26" s="15">
        <v>0</v>
      </c>
      <c r="P26" s="15">
        <v>0</v>
      </c>
      <c r="Q26" s="27">
        <v>0</v>
      </c>
      <c r="R26" s="15">
        <v>0</v>
      </c>
      <c r="S26" s="14">
        <v>0</v>
      </c>
      <c r="T26" s="16" t="s">
        <v>40</v>
      </c>
      <c r="U26" s="9" t="s">
        <v>182</v>
      </c>
      <c r="V26" s="9" t="s">
        <v>183</v>
      </c>
      <c r="W26" s="9" t="s">
        <v>184</v>
      </c>
      <c r="X26" s="9"/>
      <c r="Y26" s="9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5.5" x14ac:dyDescent="0.35">
      <c r="A27" s="21" t="s">
        <v>134</v>
      </c>
      <c r="B27" s="21" t="s">
        <v>15</v>
      </c>
      <c r="C27" s="22" t="s">
        <v>74</v>
      </c>
      <c r="D27" s="12">
        <v>0.13263</v>
      </c>
      <c r="E27" s="12">
        <v>8.8681999999999997E-2</v>
      </c>
      <c r="F27" s="13">
        <v>9.2582999999999999E-2</v>
      </c>
      <c r="G27" s="13">
        <v>7.5479000000000004E-2</v>
      </c>
      <c r="H27" s="12">
        <v>0.12345</v>
      </c>
      <c r="I27" s="15">
        <v>0</v>
      </c>
      <c r="J27" s="14">
        <v>0</v>
      </c>
      <c r="K27" s="15">
        <v>0</v>
      </c>
      <c r="L27" s="15">
        <v>0</v>
      </c>
      <c r="M27" s="15">
        <v>0</v>
      </c>
      <c r="N27" s="27">
        <v>0</v>
      </c>
      <c r="O27" s="15">
        <v>0</v>
      </c>
      <c r="P27" s="15">
        <v>0</v>
      </c>
      <c r="Q27" s="27">
        <v>0</v>
      </c>
      <c r="R27" s="15">
        <v>0</v>
      </c>
      <c r="S27" s="14">
        <v>0</v>
      </c>
      <c r="T27" s="25" t="s">
        <v>49</v>
      </c>
      <c r="U27" s="9" t="s">
        <v>182</v>
      </c>
      <c r="V27" s="9" t="s">
        <v>183</v>
      </c>
      <c r="W27" s="9" t="s">
        <v>184</v>
      </c>
      <c r="X27" s="9"/>
      <c r="Y27" s="9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5.5" x14ac:dyDescent="0.35">
      <c r="A28" s="21" t="s">
        <v>135</v>
      </c>
      <c r="B28" s="21" t="s">
        <v>14</v>
      </c>
      <c r="C28" s="22" t="s">
        <v>74</v>
      </c>
      <c r="D28" s="12">
        <v>0.13263</v>
      </c>
      <c r="E28" s="12">
        <v>6.4537999999999998E-2</v>
      </c>
      <c r="F28" s="13">
        <v>5.9907000000000002E-2</v>
      </c>
      <c r="G28" s="13">
        <v>4.8840000000000001E-2</v>
      </c>
      <c r="H28" s="12">
        <v>5.8131000000000002E-2</v>
      </c>
      <c r="I28" s="15">
        <v>0</v>
      </c>
      <c r="J28" s="14">
        <v>0</v>
      </c>
      <c r="K28" s="15">
        <v>0</v>
      </c>
      <c r="L28" s="15">
        <v>0</v>
      </c>
      <c r="M28" s="15">
        <v>0</v>
      </c>
      <c r="N28" s="27">
        <v>0</v>
      </c>
      <c r="O28" s="15">
        <v>0</v>
      </c>
      <c r="P28" s="15">
        <v>0</v>
      </c>
      <c r="Q28" s="27">
        <v>0</v>
      </c>
      <c r="R28" s="15">
        <v>0</v>
      </c>
      <c r="S28" s="14">
        <v>0</v>
      </c>
      <c r="T28" s="25" t="s">
        <v>48</v>
      </c>
      <c r="U28" s="9" t="s">
        <v>192</v>
      </c>
      <c r="V28" s="9" t="s">
        <v>183</v>
      </c>
      <c r="W28" s="9" t="s">
        <v>184</v>
      </c>
      <c r="X28" s="9"/>
      <c r="Y28" s="9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5.5" x14ac:dyDescent="0.35">
      <c r="A29" s="10" t="s">
        <v>136</v>
      </c>
      <c r="B29" s="10" t="s">
        <v>1</v>
      </c>
      <c r="C29" s="11" t="s">
        <v>56</v>
      </c>
      <c r="D29" s="12">
        <v>0</v>
      </c>
      <c r="E29" s="12">
        <v>4.8906999999999999E-2</v>
      </c>
      <c r="F29" s="13">
        <v>3.3894000000000001E-2</v>
      </c>
      <c r="G29" s="13">
        <v>8.8830999999999993E-2</v>
      </c>
      <c r="H29" s="12">
        <v>6.8079000000000001E-2</v>
      </c>
      <c r="I29" s="15">
        <v>0</v>
      </c>
      <c r="J29" s="14">
        <v>0</v>
      </c>
      <c r="K29" s="15">
        <v>0</v>
      </c>
      <c r="L29" s="15">
        <v>0</v>
      </c>
      <c r="M29" s="15">
        <v>0</v>
      </c>
      <c r="N29" s="27">
        <v>0</v>
      </c>
      <c r="O29" s="15">
        <v>0</v>
      </c>
      <c r="P29" s="15">
        <v>0</v>
      </c>
      <c r="Q29" s="27">
        <v>0</v>
      </c>
      <c r="R29" s="15">
        <v>0</v>
      </c>
      <c r="S29" s="14">
        <v>0</v>
      </c>
      <c r="T29" s="9" t="s">
        <v>40</v>
      </c>
      <c r="U29" s="9" t="s">
        <v>185</v>
      </c>
      <c r="V29" s="9" t="s">
        <v>186</v>
      </c>
      <c r="W29" s="9" t="s">
        <v>187</v>
      </c>
      <c r="X29" s="9"/>
      <c r="Y29" s="9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5.5" x14ac:dyDescent="0.35">
      <c r="A30" s="10" t="s">
        <v>140</v>
      </c>
      <c r="B30" s="10" t="s">
        <v>4</v>
      </c>
      <c r="C30" s="11" t="s">
        <v>60</v>
      </c>
      <c r="D30" s="36">
        <v>4.9711999999999999E-2</v>
      </c>
      <c r="E30" s="27">
        <v>0</v>
      </c>
      <c r="F30" s="15">
        <v>0</v>
      </c>
      <c r="G30" s="15">
        <v>0</v>
      </c>
      <c r="H30" s="27">
        <v>0</v>
      </c>
      <c r="I30" s="15">
        <v>0</v>
      </c>
      <c r="J30" s="14">
        <v>0</v>
      </c>
      <c r="K30" s="15">
        <v>0</v>
      </c>
      <c r="L30" s="15">
        <v>0</v>
      </c>
      <c r="M30" s="15">
        <v>0</v>
      </c>
      <c r="N30" s="27">
        <v>0</v>
      </c>
      <c r="O30" s="15">
        <v>0</v>
      </c>
      <c r="P30" s="15">
        <v>0</v>
      </c>
      <c r="Q30" s="27">
        <v>0</v>
      </c>
      <c r="R30" s="15">
        <v>0</v>
      </c>
      <c r="S30" s="14">
        <v>0</v>
      </c>
      <c r="T30" s="9" t="s">
        <v>40</v>
      </c>
      <c r="U30" s="9" t="s">
        <v>188</v>
      </c>
      <c r="V30" s="9" t="s">
        <v>189</v>
      </c>
      <c r="W30" s="9" t="s">
        <v>190</v>
      </c>
      <c r="X30" s="9"/>
      <c r="Y30" s="9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5.5" x14ac:dyDescent="0.35">
      <c r="A31" s="10" t="s">
        <v>142</v>
      </c>
      <c r="B31" s="10" t="s">
        <v>11</v>
      </c>
      <c r="C31" s="11" t="s">
        <v>71</v>
      </c>
      <c r="D31" s="12">
        <v>0.11032</v>
      </c>
      <c r="E31" s="27">
        <v>0</v>
      </c>
      <c r="F31" s="37">
        <v>0.10582</v>
      </c>
      <c r="G31" s="37">
        <v>8.6271E-2</v>
      </c>
      <c r="H31" s="27">
        <v>0</v>
      </c>
      <c r="I31" s="15">
        <v>0</v>
      </c>
      <c r="J31" s="14">
        <v>0</v>
      </c>
      <c r="K31" s="15">
        <v>0</v>
      </c>
      <c r="L31" s="15">
        <v>0</v>
      </c>
      <c r="M31" s="15">
        <v>0</v>
      </c>
      <c r="N31" s="27">
        <v>0</v>
      </c>
      <c r="O31" s="15">
        <v>0</v>
      </c>
      <c r="P31" s="15">
        <v>0</v>
      </c>
      <c r="Q31" s="27">
        <v>0</v>
      </c>
      <c r="R31" s="15">
        <v>0</v>
      </c>
      <c r="S31" s="14">
        <v>0</v>
      </c>
      <c r="T31" s="9" t="s">
        <v>40</v>
      </c>
      <c r="U31" s="9" t="s">
        <v>193</v>
      </c>
      <c r="V31" s="9" t="s">
        <v>193</v>
      </c>
      <c r="W31" s="9" t="s">
        <v>194</v>
      </c>
      <c r="X31" s="9"/>
      <c r="Y31" s="9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5.5" x14ac:dyDescent="0.35">
      <c r="A32" s="10" t="s">
        <v>144</v>
      </c>
      <c r="B32" s="10" t="s">
        <v>16</v>
      </c>
      <c r="C32" s="11" t="s">
        <v>75</v>
      </c>
      <c r="D32" s="12">
        <v>0.18245</v>
      </c>
      <c r="E32" s="27">
        <v>0</v>
      </c>
      <c r="F32" s="15">
        <v>0</v>
      </c>
      <c r="G32" s="15">
        <v>0</v>
      </c>
      <c r="H32" s="27">
        <v>0</v>
      </c>
      <c r="I32" s="15">
        <v>0</v>
      </c>
      <c r="J32" s="14">
        <v>0</v>
      </c>
      <c r="K32" s="15">
        <v>0</v>
      </c>
      <c r="L32" s="15">
        <v>0</v>
      </c>
      <c r="M32" s="15">
        <v>0</v>
      </c>
      <c r="N32" s="27">
        <v>0</v>
      </c>
      <c r="O32" s="15">
        <v>0</v>
      </c>
      <c r="P32" s="15">
        <v>0</v>
      </c>
      <c r="Q32" s="27">
        <v>0</v>
      </c>
      <c r="R32" s="15">
        <v>0</v>
      </c>
      <c r="S32" s="14">
        <v>0</v>
      </c>
      <c r="T32" s="16" t="s">
        <v>40</v>
      </c>
      <c r="U32" s="9" t="s">
        <v>196</v>
      </c>
      <c r="V32" s="9" t="s">
        <v>196</v>
      </c>
      <c r="W32" s="9" t="s">
        <v>197</v>
      </c>
      <c r="X32" s="9"/>
      <c r="Y32" s="9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5.5" x14ac:dyDescent="0.35">
      <c r="A33" s="10" t="s">
        <v>145</v>
      </c>
      <c r="B33" s="10" t="s">
        <v>17</v>
      </c>
      <c r="C33" s="11" t="s">
        <v>76</v>
      </c>
      <c r="D33" s="12">
        <v>0.20942</v>
      </c>
      <c r="E33" s="36">
        <v>8.7862999999999997E-2</v>
      </c>
      <c r="F33" s="37">
        <v>0.12604000000000001</v>
      </c>
      <c r="G33" s="37">
        <v>0.10276</v>
      </c>
      <c r="H33" s="27">
        <v>0</v>
      </c>
      <c r="I33" s="15">
        <v>0</v>
      </c>
      <c r="J33" s="14">
        <v>0</v>
      </c>
      <c r="K33" s="15">
        <v>0</v>
      </c>
      <c r="L33" s="15">
        <v>0</v>
      </c>
      <c r="M33" s="15">
        <v>0</v>
      </c>
      <c r="N33" s="27">
        <v>0</v>
      </c>
      <c r="O33" s="15">
        <v>0</v>
      </c>
      <c r="P33" s="15">
        <v>0</v>
      </c>
      <c r="Q33" s="27">
        <v>0</v>
      </c>
      <c r="R33" s="15">
        <v>0</v>
      </c>
      <c r="S33" s="14">
        <v>0</v>
      </c>
      <c r="T33" s="9" t="s">
        <v>40</v>
      </c>
      <c r="U33" s="9" t="s">
        <v>198</v>
      </c>
      <c r="V33" s="9" t="s">
        <v>199</v>
      </c>
      <c r="W33" s="9" t="s">
        <v>200</v>
      </c>
      <c r="Z33" s="9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5.5" x14ac:dyDescent="0.35">
      <c r="A34" s="10" t="s">
        <v>146</v>
      </c>
      <c r="B34" s="10" t="s">
        <v>18</v>
      </c>
      <c r="C34" s="11" t="s">
        <v>77</v>
      </c>
      <c r="D34" s="12">
        <v>0.23976</v>
      </c>
      <c r="E34" s="27">
        <v>0</v>
      </c>
      <c r="F34" s="15">
        <v>0</v>
      </c>
      <c r="G34" s="15">
        <v>0</v>
      </c>
      <c r="H34" s="27">
        <v>0</v>
      </c>
      <c r="I34" s="15">
        <v>0</v>
      </c>
      <c r="J34" s="14">
        <v>0</v>
      </c>
      <c r="K34" s="15">
        <v>0</v>
      </c>
      <c r="L34" s="15">
        <v>0</v>
      </c>
      <c r="M34" s="15">
        <v>0</v>
      </c>
      <c r="N34" s="27">
        <v>0</v>
      </c>
      <c r="O34" s="15">
        <v>0</v>
      </c>
      <c r="P34" s="15">
        <v>0</v>
      </c>
      <c r="Q34" s="27">
        <v>0</v>
      </c>
      <c r="R34" s="15">
        <v>0</v>
      </c>
      <c r="S34" s="14">
        <v>0</v>
      </c>
      <c r="T34" s="16" t="s">
        <v>40</v>
      </c>
      <c r="U34" s="9" t="s">
        <v>201</v>
      </c>
      <c r="V34" s="9" t="s">
        <v>202</v>
      </c>
      <c r="W34" s="9" t="s">
        <v>203</v>
      </c>
      <c r="X34" s="9"/>
      <c r="Y34" s="9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5.5" x14ac:dyDescent="0.35">
      <c r="A35" s="10" t="s">
        <v>149</v>
      </c>
      <c r="B35" s="10" t="s">
        <v>21</v>
      </c>
      <c r="C35" s="11" t="s">
        <v>79</v>
      </c>
      <c r="D35" s="12">
        <v>0.48948000000000003</v>
      </c>
      <c r="E35" s="36">
        <v>0.40677999999999997</v>
      </c>
      <c r="F35" s="37">
        <v>0.36764000000000002</v>
      </c>
      <c r="G35" s="37">
        <v>0.29971999999999999</v>
      </c>
      <c r="H35" s="27">
        <v>0</v>
      </c>
      <c r="I35" s="15">
        <v>0</v>
      </c>
      <c r="J35" s="14">
        <v>0</v>
      </c>
      <c r="K35" s="15">
        <v>0</v>
      </c>
      <c r="L35" s="15">
        <v>0</v>
      </c>
      <c r="M35" s="15">
        <v>0</v>
      </c>
      <c r="N35" s="27">
        <v>0</v>
      </c>
      <c r="O35" s="15">
        <v>0</v>
      </c>
      <c r="P35" s="15">
        <v>0</v>
      </c>
      <c r="Q35" s="27">
        <v>0</v>
      </c>
      <c r="R35" s="15">
        <v>0</v>
      </c>
      <c r="S35" s="14">
        <v>0</v>
      </c>
      <c r="T35" s="16" t="s">
        <v>40</v>
      </c>
      <c r="U35" s="9" t="s">
        <v>204</v>
      </c>
      <c r="V35" s="9" t="s">
        <v>205</v>
      </c>
      <c r="W35" s="9" t="s">
        <v>206</v>
      </c>
      <c r="X35" s="9"/>
      <c r="Y35" s="9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5.5" x14ac:dyDescent="0.35">
      <c r="A36" s="10" t="s">
        <v>150</v>
      </c>
      <c r="B36" s="10" t="s">
        <v>22</v>
      </c>
      <c r="C36" s="11" t="s">
        <v>80</v>
      </c>
      <c r="D36" s="12">
        <v>0.60457000000000005</v>
      </c>
      <c r="E36" s="12">
        <v>0.27172000000000002</v>
      </c>
      <c r="F36" s="13">
        <v>0.38979000000000003</v>
      </c>
      <c r="G36" s="13">
        <v>0.31778000000000001</v>
      </c>
      <c r="H36" s="12">
        <v>0.56269999999999998</v>
      </c>
      <c r="I36" s="13">
        <v>0.88061999999999996</v>
      </c>
      <c r="J36" s="47">
        <v>0.55417000000000005</v>
      </c>
      <c r="K36" s="13">
        <v>1.0378000000000001</v>
      </c>
      <c r="L36" s="46">
        <v>3.9441000000000002</v>
      </c>
      <c r="M36" s="46">
        <v>16.390999999999998</v>
      </c>
      <c r="N36" s="12">
        <v>0.41915999999999998</v>
      </c>
      <c r="O36" s="13">
        <v>0.42654999999999998</v>
      </c>
      <c r="P36" s="13">
        <v>1.0608</v>
      </c>
      <c r="Q36" s="27">
        <v>0</v>
      </c>
      <c r="R36" s="15">
        <v>0</v>
      </c>
      <c r="S36" s="14">
        <v>0</v>
      </c>
      <c r="T36" s="16" t="s">
        <v>40</v>
      </c>
      <c r="U36" s="9" t="s">
        <v>81</v>
      </c>
      <c r="V36" s="9" t="s">
        <v>82</v>
      </c>
      <c r="W36" s="9" t="s">
        <v>83</v>
      </c>
      <c r="X36" s="9"/>
      <c r="Y36" s="9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5.5" x14ac:dyDescent="0.35">
      <c r="A37" s="10" t="s">
        <v>151</v>
      </c>
      <c r="B37" s="10" t="s">
        <v>23</v>
      </c>
      <c r="C37" s="11" t="s">
        <v>84</v>
      </c>
      <c r="D37" s="12">
        <v>0.62016000000000004</v>
      </c>
      <c r="E37" s="36">
        <v>3.5569000000000003E-2</v>
      </c>
      <c r="F37" s="15">
        <v>0</v>
      </c>
      <c r="G37" s="15">
        <v>0</v>
      </c>
      <c r="H37" s="27">
        <v>0</v>
      </c>
      <c r="I37" s="15">
        <v>0</v>
      </c>
      <c r="J37" s="14">
        <v>0</v>
      </c>
      <c r="K37" s="15">
        <v>0</v>
      </c>
      <c r="L37" s="15">
        <v>0</v>
      </c>
      <c r="M37" s="15">
        <v>0</v>
      </c>
      <c r="N37" s="27">
        <v>0</v>
      </c>
      <c r="O37" s="15">
        <v>0</v>
      </c>
      <c r="P37" s="15">
        <v>0</v>
      </c>
      <c r="Q37" s="27">
        <v>0</v>
      </c>
      <c r="R37" s="15">
        <v>0</v>
      </c>
      <c r="S37" s="14">
        <v>0</v>
      </c>
      <c r="T37" s="16" t="s">
        <v>40</v>
      </c>
      <c r="U37" s="9" t="s">
        <v>207</v>
      </c>
      <c r="V37" s="9" t="s">
        <v>208</v>
      </c>
      <c r="W37" s="9" t="s">
        <v>209</v>
      </c>
      <c r="X37" s="9"/>
      <c r="Y37" s="9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5.5" x14ac:dyDescent="0.35">
      <c r="A38" s="10" t="s">
        <v>152</v>
      </c>
      <c r="B38" s="10" t="s">
        <v>24</v>
      </c>
      <c r="C38" s="11" t="s">
        <v>85</v>
      </c>
      <c r="D38" s="12">
        <v>0.78637000000000001</v>
      </c>
      <c r="E38" s="12">
        <v>0.84302999999999995</v>
      </c>
      <c r="F38" s="13">
        <v>0.42143999999999998</v>
      </c>
      <c r="G38" s="13">
        <v>0.98595999999999995</v>
      </c>
      <c r="H38" s="12">
        <v>1.1735</v>
      </c>
      <c r="I38" s="46">
        <v>2.7323</v>
      </c>
      <c r="J38" s="14">
        <v>0</v>
      </c>
      <c r="K38" s="15">
        <v>0</v>
      </c>
      <c r="L38" s="15">
        <v>0</v>
      </c>
      <c r="M38" s="15">
        <v>0</v>
      </c>
      <c r="N38" s="27">
        <v>0</v>
      </c>
      <c r="O38" s="15">
        <v>0</v>
      </c>
      <c r="P38" s="15">
        <v>0</v>
      </c>
      <c r="Q38" s="27">
        <v>0</v>
      </c>
      <c r="R38" s="15">
        <v>0</v>
      </c>
      <c r="S38" s="14">
        <v>0</v>
      </c>
      <c r="T38" s="16" t="s">
        <v>40</v>
      </c>
      <c r="U38" s="9" t="s">
        <v>211</v>
      </c>
      <c r="V38" s="9" t="s">
        <v>212</v>
      </c>
      <c r="W38" s="9" t="s">
        <v>213</v>
      </c>
      <c r="X38" s="9"/>
      <c r="Y38" s="9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5.5" x14ac:dyDescent="0.35">
      <c r="A39" s="10" t="s">
        <v>153</v>
      </c>
      <c r="B39" s="10" t="s">
        <v>30</v>
      </c>
      <c r="C39" s="11" t="s">
        <v>93</v>
      </c>
      <c r="D39" s="12">
        <v>0.38378000000000001</v>
      </c>
      <c r="E39" s="12">
        <v>0.1103</v>
      </c>
      <c r="F39" s="13">
        <v>0.15823000000000001</v>
      </c>
      <c r="G39" s="13">
        <v>0.129</v>
      </c>
      <c r="H39" s="12">
        <v>0.15354000000000001</v>
      </c>
      <c r="I39" s="13">
        <v>0.35747000000000001</v>
      </c>
      <c r="J39" s="14">
        <v>0</v>
      </c>
      <c r="K39" s="13">
        <v>0.70286999999999999</v>
      </c>
      <c r="L39" s="13">
        <v>2.6711</v>
      </c>
      <c r="M39" s="15">
        <v>0</v>
      </c>
      <c r="N39" s="12">
        <v>1.4644999999999999</v>
      </c>
      <c r="O39" s="13">
        <v>0.64056999999999997</v>
      </c>
      <c r="P39" s="13">
        <v>1.5931</v>
      </c>
      <c r="Q39" s="12">
        <v>0.81169000000000002</v>
      </c>
      <c r="R39" s="13">
        <v>0.74556999999999995</v>
      </c>
      <c r="S39" s="47">
        <v>2.1063999999999998</v>
      </c>
      <c r="T39" s="16" t="s">
        <v>40</v>
      </c>
      <c r="U39" s="9" t="s">
        <v>94</v>
      </c>
      <c r="V39" s="9" t="s">
        <v>95</v>
      </c>
      <c r="W39" s="9" t="s">
        <v>214</v>
      </c>
      <c r="X39" s="9"/>
      <c r="Y39" s="9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5.5" x14ac:dyDescent="0.35">
      <c r="A40" s="10" t="s">
        <v>154</v>
      </c>
      <c r="B40" s="10" t="s">
        <v>32</v>
      </c>
      <c r="C40" s="11" t="s">
        <v>97</v>
      </c>
      <c r="D40" s="27">
        <v>0</v>
      </c>
      <c r="E40" s="27">
        <v>0</v>
      </c>
      <c r="F40" s="15">
        <v>0</v>
      </c>
      <c r="G40" s="15">
        <v>0</v>
      </c>
      <c r="H40" s="12">
        <v>9.7181000000000003E-2</v>
      </c>
      <c r="I40" s="13">
        <v>0.49928</v>
      </c>
      <c r="J40" s="24">
        <v>0.52675000000000005</v>
      </c>
      <c r="K40" s="15">
        <v>0</v>
      </c>
      <c r="L40" s="15">
        <v>0</v>
      </c>
      <c r="M40" s="15">
        <v>0</v>
      </c>
      <c r="N40" s="12">
        <v>0.39842</v>
      </c>
      <c r="O40" s="13">
        <v>0.89466999999999997</v>
      </c>
      <c r="P40" s="15">
        <v>0</v>
      </c>
      <c r="Q40" s="12">
        <v>0.51375000000000004</v>
      </c>
      <c r="R40" s="13">
        <v>1.0412999999999999</v>
      </c>
      <c r="S40" s="24">
        <v>1.2645999999999999</v>
      </c>
      <c r="T40" s="16" t="s">
        <v>40</v>
      </c>
      <c r="U40" s="9" t="s">
        <v>98</v>
      </c>
      <c r="V40" s="9" t="s">
        <v>99</v>
      </c>
      <c r="W40" s="9" t="s">
        <v>215</v>
      </c>
      <c r="X40" s="9"/>
      <c r="Y40" s="9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5.5" x14ac:dyDescent="0.35">
      <c r="A41" s="10" t="s">
        <v>156</v>
      </c>
      <c r="B41" s="10" t="s">
        <v>33</v>
      </c>
      <c r="C41" s="11" t="s">
        <v>66</v>
      </c>
      <c r="D41" s="12">
        <v>8.2674999999999998E-2</v>
      </c>
      <c r="E41" s="12">
        <v>0.15561</v>
      </c>
      <c r="F41" s="13">
        <v>0.40390999999999999</v>
      </c>
      <c r="G41" s="13">
        <v>0.38630999999999999</v>
      </c>
      <c r="H41" s="12">
        <v>0.27068999999999999</v>
      </c>
      <c r="I41" s="13">
        <v>0.38763999999999998</v>
      </c>
      <c r="J41" s="14">
        <v>0</v>
      </c>
      <c r="K41" s="13">
        <v>0.35177000000000003</v>
      </c>
      <c r="L41" s="15">
        <v>0</v>
      </c>
      <c r="M41" s="15">
        <v>0</v>
      </c>
      <c r="N41" s="12">
        <v>1.1097999999999999</v>
      </c>
      <c r="O41" s="13">
        <v>0.79898999999999998</v>
      </c>
      <c r="P41" s="15">
        <v>0</v>
      </c>
      <c r="Q41" s="12">
        <v>2.0720000000000001</v>
      </c>
      <c r="R41" s="13">
        <v>1.3144</v>
      </c>
      <c r="S41" s="24">
        <v>1.2774000000000001</v>
      </c>
      <c r="T41" s="16" t="s">
        <v>40</v>
      </c>
      <c r="U41" s="9" t="s">
        <v>100</v>
      </c>
      <c r="V41" s="9" t="s">
        <v>101</v>
      </c>
      <c r="W41" s="9" t="s">
        <v>102</v>
      </c>
      <c r="X41" s="9"/>
      <c r="Y41" s="9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5.5" x14ac:dyDescent="0.35">
      <c r="A42" s="28" t="s">
        <v>155</v>
      </c>
      <c r="B42" s="28" t="s">
        <v>36</v>
      </c>
      <c r="C42" s="29" t="s">
        <v>77</v>
      </c>
      <c r="D42" s="30">
        <v>1.6046</v>
      </c>
      <c r="E42" s="30">
        <v>1.6415</v>
      </c>
      <c r="F42" s="31">
        <v>1.5283</v>
      </c>
      <c r="G42" s="31">
        <v>1.4726999999999999</v>
      </c>
      <c r="H42" s="30">
        <v>2.484</v>
      </c>
      <c r="I42" s="50">
        <v>2.3973</v>
      </c>
      <c r="J42" s="48">
        <v>1.7290000000000001</v>
      </c>
      <c r="K42" s="31">
        <v>1.9596</v>
      </c>
      <c r="L42" s="33">
        <v>0</v>
      </c>
      <c r="M42" s="33">
        <v>0</v>
      </c>
      <c r="N42" s="49">
        <v>3.8250000000000002</v>
      </c>
      <c r="O42" s="50">
        <v>3.4792999999999998</v>
      </c>
      <c r="P42" s="50">
        <v>2.3155000000000001</v>
      </c>
      <c r="Q42" s="49">
        <v>2.2629999999999999</v>
      </c>
      <c r="R42" s="50">
        <v>2.6816</v>
      </c>
      <c r="S42" s="32">
        <v>1.8811</v>
      </c>
      <c r="T42" s="16" t="s">
        <v>40</v>
      </c>
      <c r="U42" s="9" t="s">
        <v>104</v>
      </c>
      <c r="V42" s="9" t="s">
        <v>105</v>
      </c>
      <c r="W42" s="9" t="s">
        <v>106</v>
      </c>
      <c r="X42" s="9"/>
      <c r="Y42" s="9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s="8" customFormat="1" ht="15.5" x14ac:dyDescent="0.35">
      <c r="A43" s="57" t="s">
        <v>157</v>
      </c>
      <c r="C43" s="38"/>
      <c r="D43" s="39">
        <v>37</v>
      </c>
      <c r="E43" s="39">
        <v>25</v>
      </c>
      <c r="F43" s="40">
        <v>24</v>
      </c>
      <c r="G43" s="41">
        <v>24</v>
      </c>
      <c r="H43" s="38">
        <v>23</v>
      </c>
      <c r="I43" s="38">
        <v>16</v>
      </c>
      <c r="J43" s="38">
        <v>8</v>
      </c>
      <c r="K43" s="39">
        <v>14</v>
      </c>
      <c r="L43" s="40">
        <v>7</v>
      </c>
      <c r="M43" s="41">
        <v>2</v>
      </c>
      <c r="N43" s="38">
        <v>13</v>
      </c>
      <c r="O43" s="38">
        <v>12</v>
      </c>
      <c r="P43" s="41">
        <v>8</v>
      </c>
      <c r="Q43" s="38">
        <v>12</v>
      </c>
      <c r="R43" s="38">
        <v>12</v>
      </c>
      <c r="S43" s="41">
        <v>10</v>
      </c>
      <c r="T43" s="38"/>
    </row>
    <row r="44" spans="1:35" s="8" customFormat="1" ht="15.5" x14ac:dyDescent="0.35">
      <c r="A44" s="57" t="s">
        <v>217</v>
      </c>
      <c r="C44" s="38"/>
      <c r="D44" s="42">
        <f>D43-10</f>
        <v>27</v>
      </c>
      <c r="E44" s="42">
        <f>E43-8</f>
        <v>17</v>
      </c>
      <c r="F44" s="43">
        <f>F43-7</f>
        <v>17</v>
      </c>
      <c r="G44" s="44">
        <f>G43-7</f>
        <v>17</v>
      </c>
      <c r="H44" s="38">
        <f>H43-8</f>
        <v>15</v>
      </c>
      <c r="I44" s="38">
        <f>I43-6</f>
        <v>10</v>
      </c>
      <c r="J44" s="38">
        <f>8-3</f>
        <v>5</v>
      </c>
      <c r="K44" s="42">
        <f>K43-5</f>
        <v>9</v>
      </c>
      <c r="L44" s="43">
        <f>L43-1</f>
        <v>6</v>
      </c>
      <c r="M44" s="44">
        <v>2</v>
      </c>
      <c r="N44" s="38">
        <f>N43-4</f>
        <v>9</v>
      </c>
      <c r="O44" s="38">
        <f>O43-4</f>
        <v>8</v>
      </c>
      <c r="P44" s="44">
        <f>P43-2</f>
        <v>6</v>
      </c>
      <c r="Q44" s="38">
        <f>Q43-4</f>
        <v>8</v>
      </c>
      <c r="R44" s="38">
        <f>R43-4</f>
        <v>8</v>
      </c>
      <c r="S44" s="44">
        <f>S43-3</f>
        <v>7</v>
      </c>
      <c r="T44" s="38"/>
    </row>
    <row r="45" spans="1:35" s="8" customFormat="1" ht="15.5" x14ac:dyDescent="0.35">
      <c r="A45" s="57" t="s">
        <v>157</v>
      </c>
      <c r="C45" s="38"/>
      <c r="D45" s="42"/>
      <c r="E45" s="62">
        <v>19</v>
      </c>
      <c r="F45" s="63"/>
      <c r="G45" s="64"/>
      <c r="H45" s="62">
        <v>15</v>
      </c>
      <c r="I45" s="63"/>
      <c r="J45" s="64"/>
      <c r="K45" s="62">
        <v>9</v>
      </c>
      <c r="L45" s="63"/>
      <c r="M45" s="64"/>
      <c r="N45" s="62">
        <v>9</v>
      </c>
      <c r="O45" s="63"/>
      <c r="P45" s="64"/>
      <c r="Q45" s="62">
        <v>8</v>
      </c>
      <c r="R45" s="63"/>
      <c r="S45" s="64"/>
      <c r="T45" s="38"/>
    </row>
    <row r="46" spans="1:35" ht="15.5" x14ac:dyDescent="0.35">
      <c r="A46" s="57" t="s">
        <v>173</v>
      </c>
      <c r="C46" s="1"/>
      <c r="D46" s="54" t="s">
        <v>172</v>
      </c>
      <c r="E46" s="54">
        <v>4</v>
      </c>
      <c r="F46" s="54">
        <v>3</v>
      </c>
      <c r="G46" s="54">
        <v>3</v>
      </c>
      <c r="H46" s="54">
        <v>0</v>
      </c>
      <c r="I46" s="54">
        <v>0</v>
      </c>
      <c r="J46" s="54">
        <v>0</v>
      </c>
      <c r="K46" s="54">
        <v>1</v>
      </c>
      <c r="L46" s="54">
        <v>1</v>
      </c>
      <c r="M46" s="54">
        <v>1</v>
      </c>
      <c r="N46" s="54">
        <v>0</v>
      </c>
      <c r="O46" s="54">
        <v>0</v>
      </c>
      <c r="P46" s="54">
        <v>0</v>
      </c>
      <c r="Q46" s="54">
        <v>0</v>
      </c>
      <c r="R46" s="54">
        <v>0</v>
      </c>
      <c r="S46" s="54">
        <v>0</v>
      </c>
      <c r="T46" s="1"/>
    </row>
    <row r="47" spans="1:35" ht="15.5" x14ac:dyDescent="0.35">
      <c r="A47" s="57" t="s">
        <v>171</v>
      </c>
      <c r="C47" s="1"/>
      <c r="D47" s="54">
        <v>4</v>
      </c>
      <c r="E47" s="65">
        <v>5</v>
      </c>
      <c r="F47" s="66"/>
      <c r="G47" s="67"/>
      <c r="H47" s="65">
        <v>0</v>
      </c>
      <c r="I47" s="66"/>
      <c r="J47" s="67"/>
      <c r="K47" s="65">
        <v>1</v>
      </c>
      <c r="L47" s="66"/>
      <c r="M47" s="67"/>
      <c r="N47" s="65">
        <v>0</v>
      </c>
      <c r="O47" s="66"/>
      <c r="P47" s="67"/>
      <c r="Q47" s="65">
        <v>0</v>
      </c>
      <c r="R47" s="66"/>
      <c r="S47" s="67"/>
      <c r="T47" s="1"/>
    </row>
    <row r="48" spans="1:35" x14ac:dyDescent="0.35">
      <c r="A48" s="5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1" x14ac:dyDescent="0.35">
      <c r="A49" s="2"/>
    </row>
  </sheetData>
  <sortState ref="A2:Z39">
    <sortCondition ref="T2:T39"/>
  </sortState>
  <mergeCells count="12">
    <mergeCell ref="E3:S3"/>
    <mergeCell ref="E47:G47"/>
    <mergeCell ref="H47:J47"/>
    <mergeCell ref="K47:M47"/>
    <mergeCell ref="N47:P47"/>
    <mergeCell ref="Q47:S47"/>
    <mergeCell ref="U4:V4"/>
    <mergeCell ref="K45:M45"/>
    <mergeCell ref="H45:J45"/>
    <mergeCell ref="E45:G45"/>
    <mergeCell ref="N45:P45"/>
    <mergeCell ref="Q45:S45"/>
  </mergeCells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RG</dc:creator>
  <cp:lastModifiedBy>Sophie Rehault-Godbert</cp:lastModifiedBy>
  <cp:lastPrinted>2017-12-18T16:14:48Z</cp:lastPrinted>
  <dcterms:created xsi:type="dcterms:W3CDTF">2017-12-15T15:29:18Z</dcterms:created>
  <dcterms:modified xsi:type="dcterms:W3CDTF">2018-11-06T09:47:06Z</dcterms:modified>
</cp:coreProperties>
</file>