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date1904="1" showInkAnnotation="0" autoCompressPictures="0"/>
  <bookViews>
    <workbookView xWindow="0" yWindow="0" windowWidth="25600" windowHeight="16060" tabRatio="977"/>
  </bookViews>
  <sheets>
    <sheet name="aco_novel_36" sheetId="24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" i="24" l="1"/>
  <c r="H3" i="24"/>
  <c r="G4" i="24"/>
  <c r="H4" i="24"/>
  <c r="G5" i="24"/>
  <c r="H5" i="24"/>
  <c r="G6" i="24"/>
  <c r="H6" i="24"/>
  <c r="G7" i="24"/>
  <c r="H7" i="24"/>
  <c r="G8" i="24"/>
  <c r="H8" i="24"/>
  <c r="G9" i="24"/>
  <c r="H9" i="24"/>
  <c r="G10" i="24"/>
  <c r="H10" i="24"/>
  <c r="G11" i="24"/>
  <c r="H11" i="24"/>
  <c r="G12" i="24"/>
  <c r="H12" i="24"/>
  <c r="G13" i="24"/>
  <c r="H13" i="24"/>
  <c r="G14" i="24"/>
  <c r="H14" i="24"/>
  <c r="G15" i="24"/>
  <c r="H15" i="24"/>
  <c r="G16" i="24"/>
  <c r="H16" i="24"/>
  <c r="G17" i="24"/>
  <c r="H17" i="24"/>
  <c r="G18" i="24"/>
  <c r="H18" i="24"/>
  <c r="G19" i="24"/>
  <c r="H19" i="24"/>
  <c r="G20" i="24"/>
  <c r="H20" i="24"/>
  <c r="G21" i="24"/>
  <c r="H21" i="24"/>
  <c r="G22" i="24"/>
  <c r="H22" i="24"/>
  <c r="G23" i="24"/>
  <c r="H23" i="24"/>
  <c r="G24" i="24"/>
  <c r="H24" i="24"/>
  <c r="G25" i="24"/>
  <c r="H25" i="24"/>
  <c r="G26" i="24"/>
  <c r="H26" i="24"/>
  <c r="G27" i="24"/>
  <c r="H27" i="24"/>
  <c r="G28" i="24"/>
  <c r="H28" i="24"/>
  <c r="G29" i="24"/>
  <c r="H29" i="24"/>
  <c r="G30" i="24"/>
  <c r="H30" i="24"/>
  <c r="G31" i="24"/>
  <c r="H31" i="24"/>
  <c r="G32" i="24"/>
  <c r="H32" i="24"/>
  <c r="G33" i="24"/>
  <c r="H33" i="24"/>
  <c r="G34" i="24"/>
  <c r="H34" i="24"/>
  <c r="G35" i="24"/>
  <c r="H35" i="24"/>
  <c r="G36" i="24"/>
  <c r="H36" i="24"/>
  <c r="G37" i="24"/>
  <c r="H37" i="24"/>
  <c r="G2" i="24"/>
  <c r="H2" i="24"/>
  <c r="AO35" i="24"/>
  <c r="AK35" i="24"/>
  <c r="AG35" i="24"/>
  <c r="AC35" i="24"/>
  <c r="AO27" i="24"/>
  <c r="AK27" i="24"/>
  <c r="AG27" i="24"/>
  <c r="AC27" i="24"/>
  <c r="AO24" i="24"/>
  <c r="AK24" i="24"/>
  <c r="AG24" i="24"/>
  <c r="AC24" i="24"/>
  <c r="AO37" i="24"/>
  <c r="AK37" i="24"/>
  <c r="AG37" i="24"/>
  <c r="AC37" i="24"/>
  <c r="AO32" i="24"/>
  <c r="AK32" i="24"/>
  <c r="AG32" i="24"/>
  <c r="AC32" i="24"/>
  <c r="AO31" i="24"/>
  <c r="AK31" i="24"/>
  <c r="AG31" i="24"/>
  <c r="AC31" i="24"/>
  <c r="AO16" i="24"/>
  <c r="AK16" i="24"/>
  <c r="AG16" i="24"/>
  <c r="AC16" i="24"/>
  <c r="AO22" i="24"/>
  <c r="AK22" i="24"/>
  <c r="AG22" i="24"/>
  <c r="AC22" i="24"/>
  <c r="AO17" i="24"/>
  <c r="AK17" i="24"/>
  <c r="AG17" i="24"/>
  <c r="AC17" i="24"/>
  <c r="AO12" i="24"/>
  <c r="AK12" i="24"/>
  <c r="AG12" i="24"/>
  <c r="AC12" i="24"/>
  <c r="AO34" i="24"/>
  <c r="AK34" i="24"/>
  <c r="AG34" i="24"/>
  <c r="AC34" i="24"/>
  <c r="AO11" i="24"/>
  <c r="AK11" i="24"/>
  <c r="AG11" i="24"/>
  <c r="AC11" i="24"/>
  <c r="AO21" i="24"/>
  <c r="AK21" i="24"/>
  <c r="AG21" i="24"/>
  <c r="AC21" i="24"/>
  <c r="AO28" i="24"/>
  <c r="AK28" i="24"/>
  <c r="AG28" i="24"/>
  <c r="AC28" i="24"/>
  <c r="AO30" i="24"/>
  <c r="AK30" i="24"/>
  <c r="AG30" i="24"/>
  <c r="AC30" i="24"/>
  <c r="AO25" i="24"/>
  <c r="AK25" i="24"/>
  <c r="AG25" i="24"/>
  <c r="AC25" i="24"/>
  <c r="AO18" i="24"/>
  <c r="AK18" i="24"/>
  <c r="AG18" i="24"/>
  <c r="AC18" i="24"/>
  <c r="AO33" i="24"/>
  <c r="AK33" i="24"/>
  <c r="AG33" i="24"/>
  <c r="AC33" i="24"/>
  <c r="AO36" i="24"/>
  <c r="AK36" i="24"/>
  <c r="AG36" i="24"/>
  <c r="AC36" i="24"/>
  <c r="AO26" i="24"/>
  <c r="AK26" i="24"/>
  <c r="AG26" i="24"/>
  <c r="AC26" i="24"/>
  <c r="AO29" i="24"/>
  <c r="AK29" i="24"/>
  <c r="AG29" i="24"/>
  <c r="AC29" i="24"/>
  <c r="AO13" i="24"/>
  <c r="AK13" i="24"/>
  <c r="AG13" i="24"/>
  <c r="AC13" i="24"/>
  <c r="AO19" i="24"/>
  <c r="AK19" i="24"/>
  <c r="AG19" i="24"/>
  <c r="AC19" i="24"/>
  <c r="AO23" i="24"/>
  <c r="AK23" i="24"/>
  <c r="AG23" i="24"/>
  <c r="AC23" i="24"/>
  <c r="AO20" i="24"/>
  <c r="AK20" i="24"/>
  <c r="AG20" i="24"/>
  <c r="AC20" i="24"/>
  <c r="AO9" i="24"/>
  <c r="AK9" i="24"/>
  <c r="AG9" i="24"/>
  <c r="AC9" i="24"/>
  <c r="AO14" i="24"/>
  <c r="AK14" i="24"/>
  <c r="AG14" i="24"/>
  <c r="AC14" i="24"/>
  <c r="AO10" i="24"/>
  <c r="AK10" i="24"/>
  <c r="AG10" i="24"/>
  <c r="AC10" i="24"/>
  <c r="AO15" i="24"/>
  <c r="AK15" i="24"/>
  <c r="AG15" i="24"/>
  <c r="AC15" i="24"/>
  <c r="AO7" i="24"/>
  <c r="AK7" i="24"/>
  <c r="AG7" i="24"/>
  <c r="AC7" i="24"/>
  <c r="AO8" i="24"/>
  <c r="AK8" i="24"/>
  <c r="AG8" i="24"/>
  <c r="AC8" i="24"/>
  <c r="AO5" i="24"/>
  <c r="AK5" i="24"/>
  <c r="AG5" i="24"/>
  <c r="AC5" i="24"/>
  <c r="AO6" i="24"/>
  <c r="AK6" i="24"/>
  <c r="AG6" i="24"/>
  <c r="AC6" i="24"/>
  <c r="AO3" i="24"/>
  <c r="AK3" i="24"/>
  <c r="AG3" i="24"/>
  <c r="AC3" i="24"/>
  <c r="AO4" i="24"/>
  <c r="AK4" i="24"/>
  <c r="AG4" i="24"/>
  <c r="AC4" i="24"/>
  <c r="AO2" i="24"/>
  <c r="AK2" i="24"/>
  <c r="AG2" i="24"/>
  <c r="AC2" i="24"/>
</calcChain>
</file>

<file path=xl/sharedStrings.xml><?xml version="1.0" encoding="utf-8"?>
<sst xmlns="http://schemas.openxmlformats.org/spreadsheetml/2006/main" count="225" uniqueCount="155">
  <si>
    <t>source</t>
  </si>
  <si>
    <t>MapMI</t>
  </si>
  <si>
    <t>mirdeep*</t>
  </si>
  <si>
    <t>UACUGGCCUACUAAGUCCCAAC</t>
  </si>
  <si>
    <t>UGGUAACUCCACCACCGUUGGC</t>
  </si>
  <si>
    <t>UCUCACUACCUUGUCUUUCAUG</t>
  </si>
  <si>
    <t>AGAAAGACAUGGGUAGUGAGAU</t>
  </si>
  <si>
    <t>CUGGUCGUGCGCGGUGCUCGCU</t>
  </si>
  <si>
    <t>AAGCUACACCUGGUUGAACAUUU</t>
  </si>
  <si>
    <t>UUACUUAGCGAGUGCUCGAACC</t>
  </si>
  <si>
    <t>CAGACUGGUUCGGGACCGCGGAG</t>
  </si>
  <si>
    <t>UAGAGCAUUCCGAACCUUCACA</t>
  </si>
  <si>
    <t>UUCUUCAAAACUUCCUGCGCUGA</t>
  </si>
  <si>
    <t>UCGUAGAAUCCGGAAGCAAGUU</t>
  </si>
  <si>
    <t>UGCGUUUCUCGGGAGGUACAGC</t>
  </si>
  <si>
    <t>UCAGGCACGAUGAGGACCGGAGC</t>
  </si>
  <si>
    <t>UCGGACACACACACCCUUCGGA</t>
  </si>
  <si>
    <t>UGUCGUUACGGGCCUGGA</t>
  </si>
  <si>
    <t>UGUGAGAAAGGUUUGCUAGA</t>
  </si>
  <si>
    <t>UAAUGGAAAUUUAUCAGGGAGC</t>
  </si>
  <si>
    <t>UGGUUUGCACUAGCUCGAAUU</t>
  </si>
  <si>
    <t>CACGCUCGCGCUCUCGAUCGCAU</t>
  </si>
  <si>
    <t>CGGGUUACGUUGGCUGUCCAGC</t>
  </si>
  <si>
    <t>UACUUCAUAAGAUCGUACUGACC</t>
  </si>
  <si>
    <t>CAAGAGUGUCCAGCUGUAGC</t>
  </si>
  <si>
    <t>CUUCUGUGCGUGCGUGCGUGU</t>
  </si>
  <si>
    <t>UGGUAGUCGGACACGGGCACGCU</t>
  </si>
  <si>
    <t>UAGAGCCGUCUAACUUUCCGAG</t>
  </si>
  <si>
    <t>CCCGGGCCCCGAUCGUGUGUGA</t>
  </si>
  <si>
    <t>UCGGUAUGUUGUGCUUUGUCUA</t>
  </si>
  <si>
    <t>UCAUGGACGAAAACUGGUA</t>
  </si>
  <si>
    <t>UUCGGCCGUAUCGGGGAGCUCG</t>
  </si>
  <si>
    <t>UUGCGGUCAACAACUCACAAAG</t>
  </si>
  <si>
    <t>CCUGCGUCGUCGUGGUCGUGAU</t>
  </si>
  <si>
    <t>UUACUGCGACGAUCCUGUGUGAA</t>
  </si>
  <si>
    <t>UGUUUGAUCUGCUCGAGGAGG</t>
  </si>
  <si>
    <t>UGCCGCUCCCCCAAUCACACGU</t>
  </si>
  <si>
    <t>UUGCAUCAUGGCAAACACGGACU</t>
  </si>
  <si>
    <t>UGAGUCGUUAUCAUGCUGAA</t>
  </si>
  <si>
    <t>S mean cpm</t>
  </si>
  <si>
    <t>G mean cpm</t>
  </si>
  <si>
    <t>F mean cpm</t>
  </si>
  <si>
    <t>M mean cpm</t>
  </si>
  <si>
    <t>AgSal1 cpm</t>
  </si>
  <si>
    <t>AgSal2 cpm</t>
  </si>
  <si>
    <t>S1 cpm</t>
  </si>
  <si>
    <t>S2 cpm</t>
  </si>
  <si>
    <t>S3 cpm</t>
  </si>
  <si>
    <t>G1 cpm</t>
  </si>
  <si>
    <t>G2 cpm</t>
  </si>
  <si>
    <t>G3 cpm</t>
  </si>
  <si>
    <t>F1 cpm</t>
  </si>
  <si>
    <t>F2 cpm</t>
  </si>
  <si>
    <t>F3 cpm</t>
  </si>
  <si>
    <t>M1 cpm</t>
  </si>
  <si>
    <t>M2 cpm</t>
  </si>
  <si>
    <t>M3 cpm</t>
  </si>
  <si>
    <t>AgSal1 counts</t>
  </si>
  <si>
    <t>AgSal2 counts</t>
  </si>
  <si>
    <t>S1 counts</t>
  </si>
  <si>
    <t>S2 counts</t>
  </si>
  <si>
    <t>G1 counts</t>
  </si>
  <si>
    <t>G2 counts</t>
  </si>
  <si>
    <t>G3 counts</t>
  </si>
  <si>
    <t>F1 counts</t>
  </si>
  <si>
    <t>F2 counts</t>
  </si>
  <si>
    <t>F3 counts</t>
  </si>
  <si>
    <t>M1 counts</t>
  </si>
  <si>
    <t>M2 counts</t>
  </si>
  <si>
    <t>M3 counts</t>
  </si>
  <si>
    <t>VectorBase ID</t>
  </si>
  <si>
    <t>ACOM043019</t>
  </si>
  <si>
    <t>length</t>
  </si>
  <si>
    <t>library N</t>
  </si>
  <si>
    <t>total counts</t>
  </si>
  <si>
    <t>log10(total counts)</t>
  </si>
  <si>
    <t>mature</t>
  </si>
  <si>
    <t>hairpin</t>
  </si>
  <si>
    <t>GTCCGGTTAGTTGCATCATGGCAAACACGGACTGCATTGGTTCCAAGGTGTGCAGCGTTCGTTCTTGAATTGATGCGATAG</t>
  </si>
  <si>
    <t>TCAGATTAAGTCATGACCTTTGGACACCTCAAAGAACAAATCTTTGGTTACTTCATAAGATCGTACTGACCGCAAAATAAA</t>
  </si>
  <si>
    <t>TCGGGTGACGCATGATTGGGGTGGTGTGTGCGTCCTTTTTATTGCGGTGCCGCTCCCCCAATCACACGTCACCCGATCT</t>
  </si>
  <si>
    <t>ATCCTGGTTTGCCAAATAACACTTAACTGTTCGCGATGTGTGTTTTGAGTCGTTATCATGCTGAAAGATGTAATG</t>
  </si>
  <si>
    <t>CTGTGTCTCCTAACCGTGTGTGTGTGGGGGGAATAATTCTCCATTCCTCGGACACACACACCCTTCGGAGTGACAGCTT</t>
  </si>
  <si>
    <t>CATAATGTAAACCAGGAACAACTTTCCGGCTTGTAAGATTATTGCAGAAAGCTACACCTGGTTGAACATTTTACCTATGAG</t>
  </si>
  <si>
    <t>CTCTCGCTGATATTTGAAAACTGACGCGGCAAGAGTCTGTTTCCTTCCGGGTTACGTTGGCTGTCCAGCAGAGCTCTAG</t>
  </si>
  <si>
    <t>TCGTTTTAGCTGTGAGAAAGGTTTGCTAGAATATGACTCTTATGTTTTCGTTAATGATCTAGATACAAAATTTAT</t>
  </si>
  <si>
    <t>ATATAGAATTTCGCTCGGAAAGTTATAAAAGGCTTATATAAACTGTATAGAGCCGTCTAACTTTCCGAGCAAAATACTA</t>
  </si>
  <si>
    <t>TGCATTCGGGCGTGGGCAGGCCCGTGGACGCCGTCTGTACGCACACATTCGGCCGTATCGGGGAGCTCGTTTGTTCCCG</t>
  </si>
  <si>
    <t>CGTGCAACGCATACGCATACACAGGCGCGGCTCATCAACCTGTTCGCTTCTGTGCGTGCGTGCGTGTGTGTGTTTGT</t>
  </si>
  <si>
    <t>AAGCATTTAGCTCGTCCTAGTTGATCTTATATGGAGTCTACTTTAGGTAATGGAAATTTATCAGGGAGCAACTTTTTGT</t>
  </si>
  <si>
    <t>AGTGAGCGCCCAAGAGTGTCCAGCTGTAGCTACCCGCCAAGGACTACAGAAGGATTCTAGGGCTGTGTCGAGTTG</t>
  </si>
  <si>
    <t>TCAAGCCCTCCGCTGTCAGGACCGTCGGACGCTTGGTCGGTGGTCGGACAGACTGGTTCGGGACCGCGGAGGTGCCTGGGC</t>
  </si>
  <si>
    <t>CATGACCTATCGATGCGTGCCTTGATCATGTGCAACATCCAGTTTATGGTTTGCACTAGCTCGAATTCAATTGTGTC</t>
  </si>
  <si>
    <t>CATCCCGCCGTGGTAGTCGGACACGGGCACGCTGCGTACCATCTCGGCGCCCATGGATGTGGTAGCTACCACCGCTGTACG</t>
  </si>
  <si>
    <t>TTCAACTTTTTCGTAGAATCCGGAAGCAAGTTTCTTGTCGATCTCTGATGCGTAGCGTTCTCGAAGAGCAAGTGGTACA</t>
  </si>
  <si>
    <t>GAAATTATGCGCCTAGGATCTCCGAACATAGTAGCCACTACTTCCAATTTCTTCAAAACTTCCTGCGCTGATGTCGTCTTT</t>
  </si>
  <si>
    <t>TTTTCTGATTTTCTTATACATGTTATACTGTCCAATGGATCCTCCTGTCGGTATGTTGTGCTTTGTCTAGTATGTCGTT</t>
  </si>
  <si>
    <t>CGTTCAACTTTGTCGTTACGGGCCTGGACATATGGGGGCGACGATTCGATGAGGGTTGTGACGGCGATGAC</t>
  </si>
  <si>
    <t>AGCTAAAGCGTTACTTAGCGAGTGCTCGAACCACAGTATAACGCTATGGGTTCTGTATTCGGATGTAGACAAAAACACA</t>
  </si>
  <si>
    <t>GGAGCAGGTGCAATCACGGAGCGGCACGAAGCAGGAACATAGCACCGTTCAGGCACGATGAGGACCGGAGCAAATGCGATC</t>
  </si>
  <si>
    <t>GACCAGCCGGGCCGACCACCGTGGAGTGGCACAGCTGATGTTGACAGCTGGTCGTGCGCGGTGCTCGCTCGGTTTGTTT</t>
  </si>
  <si>
    <t>TCTACACACCAAGCACACCACACCGAGCGCGCGGCTGACTGAGTTGCCCTGCGTCGTCGTGGTCGTGATATGGTGTACC</t>
  </si>
  <si>
    <t>AGGCACGGATGTACGGGGTTGTCCTGGTTGAATGAAAACTATTTTTTTGCGTTTCTCGGGAGGTACAGCAGTTGAAGTG</t>
  </si>
  <si>
    <t>GATCTGAGTGTTGCACGTGCAAGTGGGAGTGGGAGCTTCTGGACCATGTTTGATCTGCTCGAGGAGGAAAGTAATTG</t>
  </si>
  <si>
    <t>TTGTGCAAGCGACAATCTTGAGTTTTGGAACACACTACCCTTTCGGATAGAGCATTCCGAACCTTCACAATTGTCGTTT</t>
  </si>
  <si>
    <t>AATCGAGTGACACGCACACTGTGGTCGTCGCTGTAACGGAATGCAACGTTACTGCGACGATCCTGTGTGAAATATTTCCGT</t>
  </si>
  <si>
    <t>GCAACTGCGGCTCGAGTGGGCTGTTGTACGGTTTGGCCACGAACGCCTTGCGGTCAACAACTCACAAAGCGGATGATAA</t>
  </si>
  <si>
    <t>TGATTCTCACTCATGGACGAAAACTGGTAGTCGACGCACGATCGGTTCACGCGGCAGATGAATGTGAGTATGT</t>
  </si>
  <si>
    <t>CTTTCGATTCATTGCCATCGTGAGTGCGGGCGAACGCGCGCGCGCGCGCACGCTCGCGCTCTCGATCGCATAACCCGCTCG</t>
  </si>
  <si>
    <t>GAGAGCGCGGTACACGTTCGGGTCCCGTAGAAGACGACGGCGGTTCGCCCGGGCCCCGATCGTGTGTGATACCGTGGCT</t>
  </si>
  <si>
    <t>GGAGCCTGGTAACTCCACCACCGTTGGCGAGATTCGACTGCCAATGGGAGCTGGAGTTTCCGCGTGCC</t>
  </si>
  <si>
    <t>AGCAAAATTTTCAATCGAACTGGGATTTTGTGGACCAGAAGATTTCCATTCTGCGTACGATAAATGCTACTGGCCTACTAAGTCCCAACTTGTTTGGAAATGTGTT</t>
  </si>
  <si>
    <t>CTGCAAGAAAGACATGGGTAGTGAGATAGTGGCGTTTCAACCCGTGACGGCTGGCGCCGGCTTAGTACTGGTAGATCTCACTACCTTGTCTTTCATGTTGAT</t>
  </si>
  <si>
    <t>5p</t>
  </si>
  <si>
    <t>3p</t>
  </si>
  <si>
    <t>arm</t>
  </si>
  <si>
    <t>MFE (kcal/mol)</t>
  </si>
  <si>
    <t>S3 counts</t>
  </si>
  <si>
    <t>aco-aae-miR-71-5p</t>
  </si>
  <si>
    <t>aco-aae-miR-71-3p</t>
  </si>
  <si>
    <t>aco-aae-miR-2765</t>
  </si>
  <si>
    <t>aco-aae-miR-193</t>
  </si>
  <si>
    <t>aco-miR-N96</t>
  </si>
  <si>
    <t>aco-miR-N56</t>
  </si>
  <si>
    <t>aco-miR-N951</t>
  </si>
  <si>
    <t>aco-miR-N966</t>
  </si>
  <si>
    <t>aco-miR-N135</t>
  </si>
  <si>
    <t>aco-miR-N1044</t>
  </si>
  <si>
    <t>aco-miR-N420</t>
  </si>
  <si>
    <t>aco-miR-N148</t>
  </si>
  <si>
    <t>aco-miR-N645</t>
  </si>
  <si>
    <t>aco-miR-N769</t>
  </si>
  <si>
    <t>aco-miR-N636</t>
  </si>
  <si>
    <t>aco-miR-N149</t>
  </si>
  <si>
    <t>aco-miR-N629</t>
  </si>
  <si>
    <t>aco-miR-N1174</t>
  </si>
  <si>
    <t>aco-miR-N225</t>
  </si>
  <si>
    <t>aco-miR-N638</t>
  </si>
  <si>
    <t>aco-miR-N1306</t>
  </si>
  <si>
    <t>aco-miR-N1213</t>
  </si>
  <si>
    <t>aco-miR-N652</t>
  </si>
  <si>
    <t>aco-miR-N1354</t>
  </si>
  <si>
    <t>aco-miR-N1081</t>
  </si>
  <si>
    <t>aco-miR-N1342</t>
  </si>
  <si>
    <t>aco-miR-N1015</t>
  </si>
  <si>
    <t>aco-miR-N89</t>
  </si>
  <si>
    <t>aco-miR-N1325</t>
  </si>
  <si>
    <t>aco-miR-N920</t>
  </si>
  <si>
    <t>aco-miR-N1194</t>
  </si>
  <si>
    <t>aco-miR-N900</t>
  </si>
  <si>
    <t>aco-miR-N794</t>
  </si>
  <si>
    <t>aco-miR-N680</t>
  </si>
  <si>
    <t>aco-miR-N275</t>
  </si>
  <si>
    <t>aco-miR-N651</t>
  </si>
  <si>
    <r>
      <rPr>
        <b/>
        <i/>
        <sz val="12"/>
        <color theme="0"/>
        <rFont val="Calibri"/>
        <scheme val="minor"/>
      </rPr>
      <t xml:space="preserve">An. coluzzii </t>
    </r>
    <r>
      <rPr>
        <b/>
        <sz val="12"/>
        <color theme="0"/>
        <rFont val="Calibri"/>
        <family val="2"/>
        <scheme val="minor"/>
      </rPr>
      <t>ID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</si>
</sst>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0"/>
      <name val="Calibri"/>
      <scheme val="minor"/>
    </font>
    <font>
      <sz val="12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56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0" fontId="0" fillId="0" borderId="0" xfId="0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164" fontId="0" fillId="3" borderId="0" xfId="0" applyNumberFormat="1" applyFill="1"/>
    <xf numFmtId="0" fontId="0" fillId="4" borderId="0" xfId="0" applyFill="1"/>
    <xf numFmtId="164" fontId="0" fillId="5" borderId="0" xfId="0" applyNumberForma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  <xf numFmtId="0" fontId="5" fillId="0" borderId="0" xfId="0" applyFont="1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Font="1"/>
  </cellXfs>
  <cellStyles count="567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ipertestuale" xfId="279" builtinId="8" hidden="1"/>
    <cellStyle name="Collegamento ipertestuale" xfId="281" builtinId="8" hidden="1"/>
    <cellStyle name="Collegamento ipertestuale" xfId="283" builtinId="8" hidden="1"/>
    <cellStyle name="Collegamento ipertestuale" xfId="285" builtinId="8" hidden="1"/>
    <cellStyle name="Collegamento ipertestuale" xfId="287" builtinId="8" hidden="1"/>
    <cellStyle name="Collegamento ipertestuale" xfId="289" builtinId="8" hidden="1"/>
    <cellStyle name="Collegamento ipertestuale" xfId="291" builtinId="8" hidden="1"/>
    <cellStyle name="Collegamento ipertestuale" xfId="293" builtinId="8" hidden="1"/>
    <cellStyle name="Collegamento ipertestuale" xfId="295" builtinId="8" hidden="1"/>
    <cellStyle name="Collegamento ipertestuale" xfId="297" builtinId="8" hidden="1"/>
    <cellStyle name="Collegamento ipertestuale" xfId="299" builtinId="8" hidden="1"/>
    <cellStyle name="Collegamento ipertestuale" xfId="301" builtinId="8" hidden="1"/>
    <cellStyle name="Collegamento ipertestuale" xfId="303" builtinId="8" hidden="1"/>
    <cellStyle name="Collegamento ipertestuale" xfId="305" builtinId="8" hidden="1"/>
    <cellStyle name="Collegamento ipertestuale" xfId="307" builtinId="8" hidden="1"/>
    <cellStyle name="Collegamento ipertestuale" xfId="309" builtinId="8" hidden="1"/>
    <cellStyle name="Collegamento ipertestuale" xfId="311" builtinId="8" hidden="1"/>
    <cellStyle name="Collegamento ipertestuale" xfId="313" builtinId="8" hidden="1"/>
    <cellStyle name="Collegamento ipertestuale" xfId="315" builtinId="8" hidden="1"/>
    <cellStyle name="Collegamento ipertestuale" xfId="317" builtinId="8" hidden="1"/>
    <cellStyle name="Collegamento ipertestuale" xfId="319" builtinId="8" hidden="1"/>
    <cellStyle name="Collegamento ipertestuale" xfId="321" builtinId="8" hidden="1"/>
    <cellStyle name="Collegamento ipertestuale" xfId="323" builtinId="8" hidden="1"/>
    <cellStyle name="Collegamento ipertestuale" xfId="325" builtinId="8" hidden="1"/>
    <cellStyle name="Collegamento ipertestuale" xfId="327" builtinId="8" hidden="1"/>
    <cellStyle name="Collegamento ipertestuale" xfId="329" builtinId="8" hidden="1"/>
    <cellStyle name="Collegamento ipertestuale" xfId="331" builtinId="8" hidden="1"/>
    <cellStyle name="Collegamento ipertestuale" xfId="333" builtinId="8" hidden="1"/>
    <cellStyle name="Collegamento ipertestuale" xfId="335" builtinId="8" hidden="1"/>
    <cellStyle name="Collegamento ipertestuale" xfId="337" builtinId="8" hidden="1"/>
    <cellStyle name="Collegamento ipertestuale" xfId="339" builtinId="8" hidden="1"/>
    <cellStyle name="Collegamento ipertestuale" xfId="341" builtinId="8" hidden="1"/>
    <cellStyle name="Collegamento ipertestuale" xfId="343" builtinId="8" hidden="1"/>
    <cellStyle name="Collegamento ipertestuale" xfId="345" builtinId="8" hidden="1"/>
    <cellStyle name="Collegamento ipertestuale" xfId="347" builtinId="8" hidden="1"/>
    <cellStyle name="Collegamento ipertestuale" xfId="349" builtinId="8" hidden="1"/>
    <cellStyle name="Collegamento ipertestuale" xfId="351" builtinId="8" hidden="1"/>
    <cellStyle name="Collegamento ipertestuale" xfId="353" builtinId="8" hidden="1"/>
    <cellStyle name="Collegamento ipertestuale" xfId="355" builtinId="8" hidden="1"/>
    <cellStyle name="Collegamento ipertestuale" xfId="357" builtinId="8" hidden="1"/>
    <cellStyle name="Collegamento ipertestuale" xfId="359" builtinId="8" hidden="1"/>
    <cellStyle name="Collegamento ipertestuale" xfId="361" builtinId="8" hidden="1"/>
    <cellStyle name="Collegamento ipertestuale" xfId="363" builtinId="8" hidden="1"/>
    <cellStyle name="Collegamento ipertestuale" xfId="365" builtinId="8" hidden="1"/>
    <cellStyle name="Collegamento ipertestuale" xfId="367" builtinId="8" hidden="1"/>
    <cellStyle name="Collegamento ipertestuale" xfId="369" builtinId="8" hidden="1"/>
    <cellStyle name="Collegamento ipertestuale" xfId="371" builtinId="8" hidden="1"/>
    <cellStyle name="Collegamento ipertestuale" xfId="373" builtinId="8" hidden="1"/>
    <cellStyle name="Collegamento ipertestuale" xfId="375" builtinId="8" hidden="1"/>
    <cellStyle name="Collegamento ipertestuale" xfId="377" builtinId="8" hidden="1"/>
    <cellStyle name="Collegamento ipertestuale" xfId="379" builtinId="8" hidden="1"/>
    <cellStyle name="Collegamento ipertestuale" xfId="381" builtinId="8" hidden="1"/>
    <cellStyle name="Collegamento ipertestuale" xfId="383" builtinId="8" hidden="1"/>
    <cellStyle name="Collegamento ipertestuale" xfId="385" builtinId="8" hidden="1"/>
    <cellStyle name="Collegamento ipertestuale" xfId="387" builtinId="8" hidden="1"/>
    <cellStyle name="Collegamento ipertestuale" xfId="389" builtinId="8" hidden="1"/>
    <cellStyle name="Collegamento ipertestuale" xfId="391" builtinId="8" hidden="1"/>
    <cellStyle name="Collegamento ipertestuale" xfId="393" builtinId="8" hidden="1"/>
    <cellStyle name="Collegamento ipertestuale" xfId="395" builtinId="8" hidden="1"/>
    <cellStyle name="Collegamento ipertestuale" xfId="397" builtinId="8" hidden="1"/>
    <cellStyle name="Collegamento ipertestuale" xfId="399" builtinId="8" hidden="1"/>
    <cellStyle name="Collegamento ipertestuale" xfId="401" builtinId="8" hidden="1"/>
    <cellStyle name="Collegamento ipertestuale" xfId="403" builtinId="8" hidden="1"/>
    <cellStyle name="Collegamento ipertestuale" xfId="405" builtinId="8" hidden="1"/>
    <cellStyle name="Collegamento ipertestuale" xfId="407" builtinId="8" hidden="1"/>
    <cellStyle name="Collegamento ipertestuale" xfId="409" builtinId="8" hidden="1"/>
    <cellStyle name="Collegamento ipertestuale" xfId="411" builtinId="8" hidden="1"/>
    <cellStyle name="Collegamento ipertestuale" xfId="413" builtinId="8" hidden="1"/>
    <cellStyle name="Collegamento ipertestuale" xfId="415" builtinId="8" hidden="1"/>
    <cellStyle name="Collegamento ipertestuale" xfId="417" builtinId="8" hidden="1"/>
    <cellStyle name="Collegamento ipertestuale" xfId="419" builtinId="8" hidden="1"/>
    <cellStyle name="Collegamento ipertestuale" xfId="421" builtinId="8" hidden="1"/>
    <cellStyle name="Collegamento ipertestuale" xfId="423" builtinId="8" hidden="1"/>
    <cellStyle name="Collegamento ipertestuale" xfId="425" builtinId="8" hidden="1"/>
    <cellStyle name="Collegamento ipertestuale" xfId="427" builtinId="8" hidden="1"/>
    <cellStyle name="Collegamento ipertestuale" xfId="429" builtinId="8" hidden="1"/>
    <cellStyle name="Collegamento ipertestuale" xfId="431" builtinId="8" hidden="1"/>
    <cellStyle name="Collegamento ipertestuale" xfId="433" builtinId="8" hidden="1"/>
    <cellStyle name="Collegamento ipertestuale" xfId="435" builtinId="8" hidden="1"/>
    <cellStyle name="Collegamento ipertestuale" xfId="437" builtinId="8" hidden="1"/>
    <cellStyle name="Collegamento ipertestuale" xfId="439" builtinId="8" hidden="1"/>
    <cellStyle name="Collegamento ipertestuale" xfId="441" builtinId="8" hidden="1"/>
    <cellStyle name="Collegamento ipertestuale" xfId="443" builtinId="8" hidden="1"/>
    <cellStyle name="Collegamento ipertestuale" xfId="445" builtinId="8" hidden="1"/>
    <cellStyle name="Collegamento ipertestuale" xfId="447" builtinId="8" hidden="1"/>
    <cellStyle name="Collegamento ipertestuale" xfId="449" builtinId="8" hidden="1"/>
    <cellStyle name="Collegamento ipertestuale" xfId="451" builtinId="8" hidden="1"/>
    <cellStyle name="Collegamento ipertestuale" xfId="453" builtinId="8" hidden="1"/>
    <cellStyle name="Collegamento ipertestuale" xfId="455" builtinId="8" hidden="1"/>
    <cellStyle name="Collegamento ipertestuale" xfId="457" builtinId="8" hidden="1"/>
    <cellStyle name="Collegamento ipertestuale" xfId="459" builtinId="8" hidden="1"/>
    <cellStyle name="Collegamento ipertestuale" xfId="461" builtinId="8" hidden="1"/>
    <cellStyle name="Collegamento ipertestuale" xfId="463" builtinId="8" hidden="1"/>
    <cellStyle name="Collegamento ipertestuale" xfId="465" builtinId="8" hidden="1"/>
    <cellStyle name="Collegamento ipertestuale" xfId="467" builtinId="8" hidden="1"/>
    <cellStyle name="Collegamento ipertestuale" xfId="469" builtinId="8" hidden="1"/>
    <cellStyle name="Collegamento ipertestuale" xfId="471" builtinId="8" hidden="1"/>
    <cellStyle name="Collegamento ipertestuale" xfId="473" builtinId="8" hidden="1"/>
    <cellStyle name="Collegamento ipertestuale" xfId="475" builtinId="8" hidden="1"/>
    <cellStyle name="Collegamento ipertestuale" xfId="477" builtinId="8" hidden="1"/>
    <cellStyle name="Collegamento ipertestuale" xfId="479" builtinId="8" hidden="1"/>
    <cellStyle name="Collegamento ipertestuale" xfId="481" builtinId="8" hidden="1"/>
    <cellStyle name="Collegamento ipertestuale" xfId="483" builtinId="8" hidden="1"/>
    <cellStyle name="Collegamento ipertestuale" xfId="485" builtinId="8" hidden="1"/>
    <cellStyle name="Collegamento ipertestuale" xfId="487" builtinId="8" hidden="1"/>
    <cellStyle name="Collegamento ipertestuale" xfId="489" builtinId="8" hidden="1"/>
    <cellStyle name="Collegamento ipertestuale" xfId="491" builtinId="8" hidden="1"/>
    <cellStyle name="Collegamento ipertestuale" xfId="493" builtinId="8" hidden="1"/>
    <cellStyle name="Collegamento ipertestuale" xfId="495" builtinId="8" hidden="1"/>
    <cellStyle name="Collegamento ipertestuale" xfId="497" builtinId="8" hidden="1"/>
    <cellStyle name="Collegamento ipertestuale" xfId="499" builtinId="8" hidden="1"/>
    <cellStyle name="Collegamento ipertestuale" xfId="501" builtinId="8" hidden="1"/>
    <cellStyle name="Collegamento ipertestuale" xfId="503" builtinId="8" hidden="1"/>
    <cellStyle name="Collegamento ipertestuale" xfId="505" builtinId="8" hidden="1"/>
    <cellStyle name="Collegamento ipertestuale" xfId="507" builtinId="8" hidden="1"/>
    <cellStyle name="Collegamento ipertestuale" xfId="509" builtinId="8" hidden="1"/>
    <cellStyle name="Collegamento ipertestuale" xfId="511" builtinId="8" hidden="1"/>
    <cellStyle name="Collegamento ipertestuale" xfId="513" builtinId="8" hidden="1"/>
    <cellStyle name="Collegamento ipertestuale" xfId="515" builtinId="8" hidden="1"/>
    <cellStyle name="Collegamento ipertestuale" xfId="517" builtinId="8" hidden="1"/>
    <cellStyle name="Collegamento ipertestuale" xfId="519" builtinId="8" hidden="1"/>
    <cellStyle name="Collegamento ipertestuale" xfId="521" builtinId="8" hidden="1"/>
    <cellStyle name="Collegamento ipertestuale" xfId="523" builtinId="8" hidden="1"/>
    <cellStyle name="Collegamento ipertestuale" xfId="525" builtinId="8" hidden="1"/>
    <cellStyle name="Collegamento ipertestuale" xfId="527" builtinId="8" hidden="1"/>
    <cellStyle name="Collegamento ipertestuale" xfId="529" builtinId="8" hidden="1"/>
    <cellStyle name="Collegamento ipertestuale" xfId="531" builtinId="8" hidden="1"/>
    <cellStyle name="Collegamento ipertestuale" xfId="533" builtinId="8" hidden="1"/>
    <cellStyle name="Collegamento ipertestuale" xfId="535" builtinId="8" hidden="1"/>
    <cellStyle name="Collegamento ipertestuale" xfId="537" builtinId="8" hidden="1"/>
    <cellStyle name="Collegamento ipertestuale" xfId="539" builtinId="8" hidden="1"/>
    <cellStyle name="Collegamento ipertestuale" xfId="541" builtinId="8" hidden="1"/>
    <cellStyle name="Collegamento ipertestuale" xfId="543" builtinId="8" hidden="1"/>
    <cellStyle name="Collegamento ipertestuale" xfId="545" builtinId="8" hidden="1"/>
    <cellStyle name="Collegamento ipertestuale" xfId="547" builtinId="8" hidden="1"/>
    <cellStyle name="Collegamento ipertestuale" xfId="549" builtinId="8" hidden="1"/>
    <cellStyle name="Collegamento ipertestuale" xfId="551" builtinId="8" hidden="1"/>
    <cellStyle name="Collegamento ipertestuale" xfId="553" builtinId="8" hidden="1"/>
    <cellStyle name="Collegamento ipertestuale" xfId="555" builtinId="8" hidden="1"/>
    <cellStyle name="Collegamento ipertestuale" xfId="557" builtinId="8" hidden="1"/>
    <cellStyle name="Collegamento ipertestuale" xfId="559" builtinId="8" hidden="1"/>
    <cellStyle name="Collegamento ipertestuale" xfId="561" builtinId="8" hidden="1"/>
    <cellStyle name="Collegamento ipertestuale" xfId="563" builtinId="8" hidden="1"/>
    <cellStyle name="Collegamento ipertestuale" xfId="565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Collegamento visitato" xfId="20" builtinId="9" hidden="1"/>
    <cellStyle name="Collegamento visitato" xfId="22" builtinId="9" hidden="1"/>
    <cellStyle name="Collegamento visitato" xfId="24" builtinId="9" hidden="1"/>
    <cellStyle name="Collegamento visitato" xfId="26" builtinId="9" hidden="1"/>
    <cellStyle name="Collegamento visitato" xfId="28" builtinId="9" hidden="1"/>
    <cellStyle name="Collegamento visitato" xfId="30" builtinId="9" hidden="1"/>
    <cellStyle name="Collegamento visitato" xfId="32" builtinId="9" hidden="1"/>
    <cellStyle name="Collegamento visitato" xfId="34" builtinId="9" hidden="1"/>
    <cellStyle name="Collegamento visitato" xfId="36" builtinId="9" hidden="1"/>
    <cellStyle name="Collegamento visitato" xfId="38" builtinId="9" hidden="1"/>
    <cellStyle name="Collegamento visitato" xfId="40" builtinId="9" hidden="1"/>
    <cellStyle name="Collegamento visitato" xfId="42" builtinId="9" hidden="1"/>
    <cellStyle name="Collegamento visitato" xfId="44" builtinId="9" hidden="1"/>
    <cellStyle name="Collegamento visitato" xfId="46" builtinId="9" hidden="1"/>
    <cellStyle name="Collegamento visitato" xfId="48" builtinId="9" hidden="1"/>
    <cellStyle name="Collegamento visitato" xfId="50" builtinId="9" hidden="1"/>
    <cellStyle name="Collegamento visitato" xfId="52" builtinId="9" hidden="1"/>
    <cellStyle name="Collegamento visitato" xfId="54" builtinId="9" hidden="1"/>
    <cellStyle name="Collegamento visitato" xfId="56" builtinId="9" hidden="1"/>
    <cellStyle name="Collegamento visitato" xfId="58" builtinId="9" hidden="1"/>
    <cellStyle name="Collegamento visitato" xfId="60" builtinId="9" hidden="1"/>
    <cellStyle name="Collegamento visitato" xfId="62" builtinId="9" hidden="1"/>
    <cellStyle name="Collegamento visitato" xfId="64" builtinId="9" hidden="1"/>
    <cellStyle name="Collegamento visitato" xfId="66" builtinId="9" hidden="1"/>
    <cellStyle name="Collegamento visitato" xfId="68" builtinId="9" hidden="1"/>
    <cellStyle name="Collegamento visitato" xfId="70" builtinId="9" hidden="1"/>
    <cellStyle name="Collegamento visitato" xfId="72" builtinId="9" hidden="1"/>
    <cellStyle name="Collegamento visitato" xfId="74" builtinId="9" hidden="1"/>
    <cellStyle name="Collegamento visitato" xfId="76" builtinId="9" hidden="1"/>
    <cellStyle name="Collegamento visitato" xfId="78" builtinId="9" hidden="1"/>
    <cellStyle name="Collegamento visitato" xfId="80" builtinId="9" hidden="1"/>
    <cellStyle name="Collegamento visitato" xfId="82" builtinId="9" hidden="1"/>
    <cellStyle name="Collegamento visitato" xfId="84" builtinId="9" hidden="1"/>
    <cellStyle name="Collegamento visitato" xfId="86" builtinId="9" hidden="1"/>
    <cellStyle name="Collegamento visitato" xfId="88" builtinId="9" hidden="1"/>
    <cellStyle name="Collegamento visitato" xfId="90" builtinId="9" hidden="1"/>
    <cellStyle name="Collegamento visitato" xfId="92" builtinId="9" hidden="1"/>
    <cellStyle name="Collegamento visitato" xfId="94" builtinId="9" hidden="1"/>
    <cellStyle name="Collegamento visitato" xfId="96" builtinId="9" hidden="1"/>
    <cellStyle name="Collegamento visitato" xfId="98" builtinId="9" hidden="1"/>
    <cellStyle name="Collegamento visitato" xfId="100" builtinId="9" hidden="1"/>
    <cellStyle name="Collegamento visitato" xfId="102" builtinId="9" hidden="1"/>
    <cellStyle name="Collegamento visitato" xfId="104" builtinId="9" hidden="1"/>
    <cellStyle name="Collegamento visitato" xfId="106" builtinId="9" hidden="1"/>
    <cellStyle name="Collegamento visitato" xfId="108" builtinId="9" hidden="1"/>
    <cellStyle name="Collegamento visitato" xfId="110" builtinId="9" hidden="1"/>
    <cellStyle name="Collegamento visitato" xfId="112" builtinId="9" hidden="1"/>
    <cellStyle name="Collegamento visitato" xfId="114" builtinId="9" hidden="1"/>
    <cellStyle name="Collegamento visitato" xfId="116" builtinId="9" hidden="1"/>
    <cellStyle name="Collegamento visitato" xfId="118" builtinId="9" hidden="1"/>
    <cellStyle name="Collegamento visitato" xfId="120" builtinId="9" hidden="1"/>
    <cellStyle name="Collegamento visitato" xfId="122" builtinId="9" hidden="1"/>
    <cellStyle name="Collegamento visitato" xfId="124" builtinId="9" hidden="1"/>
    <cellStyle name="Collegamento visitato" xfId="126" builtinId="9" hidden="1"/>
    <cellStyle name="Collegamento visitato" xfId="128" builtinId="9" hidden="1"/>
    <cellStyle name="Collegamento visitato" xfId="130" builtinId="9" hidden="1"/>
    <cellStyle name="Collegamento visitato" xfId="132" builtinId="9" hidden="1"/>
    <cellStyle name="Collegamento visitato" xfId="134" builtinId="9" hidden="1"/>
    <cellStyle name="Collegamento visitato" xfId="136" builtinId="9" hidden="1"/>
    <cellStyle name="Collegamento visitato" xfId="138" builtinId="9" hidden="1"/>
    <cellStyle name="Collegamento visitato" xfId="140" builtinId="9" hidden="1"/>
    <cellStyle name="Collegamento visitato" xfId="142" builtinId="9" hidden="1"/>
    <cellStyle name="Collegamento visitato" xfId="144" builtinId="9" hidden="1"/>
    <cellStyle name="Collegamento visitato" xfId="146" builtinId="9" hidden="1"/>
    <cellStyle name="Collegamento visitato" xfId="148" builtinId="9" hidden="1"/>
    <cellStyle name="Collegamento visitato" xfId="150" builtinId="9" hidden="1"/>
    <cellStyle name="Collegamento visitato" xfId="152" builtinId="9" hidden="1"/>
    <cellStyle name="Collegamento visitato" xfId="154" builtinId="9" hidden="1"/>
    <cellStyle name="Collegamento visitato" xfId="156" builtinId="9" hidden="1"/>
    <cellStyle name="Collegamento visitato" xfId="158" builtinId="9" hidden="1"/>
    <cellStyle name="Collegamento visitato" xfId="160" builtinId="9" hidden="1"/>
    <cellStyle name="Collegamento visitato" xfId="162" builtinId="9" hidden="1"/>
    <cellStyle name="Collegamento visitato" xfId="164" builtinId="9" hidden="1"/>
    <cellStyle name="Collegamento visitato" xfId="166" builtinId="9" hidden="1"/>
    <cellStyle name="Collegamento visitato" xfId="168" builtinId="9" hidden="1"/>
    <cellStyle name="Collegamento visitato" xfId="170" builtinId="9" hidden="1"/>
    <cellStyle name="Collegamento visitato" xfId="172" builtinId="9" hidden="1"/>
    <cellStyle name="Collegamento visitato" xfId="174" builtinId="9" hidden="1"/>
    <cellStyle name="Collegamento visitato" xfId="176" builtinId="9" hidden="1"/>
    <cellStyle name="Collegamento visitato" xfId="178" builtinId="9" hidden="1"/>
    <cellStyle name="Collegamento visitato" xfId="180" builtinId="9" hidden="1"/>
    <cellStyle name="Collegamento visitato" xfId="182" builtinId="9" hidden="1"/>
    <cellStyle name="Collegamento visitato" xfId="184" builtinId="9" hidden="1"/>
    <cellStyle name="Collegamento visitato" xfId="186" builtinId="9" hidden="1"/>
    <cellStyle name="Collegamento visitato" xfId="188" builtinId="9" hidden="1"/>
    <cellStyle name="Collegamento visitato" xfId="190" builtinId="9" hidden="1"/>
    <cellStyle name="Collegamento visitato" xfId="192" builtinId="9" hidden="1"/>
    <cellStyle name="Collegamento visitato" xfId="194" builtinId="9" hidden="1"/>
    <cellStyle name="Collegamento visitato" xfId="196" builtinId="9" hidden="1"/>
    <cellStyle name="Collegamento visitato" xfId="198" builtinId="9" hidden="1"/>
    <cellStyle name="Collegamento visitato" xfId="200" builtinId="9" hidden="1"/>
    <cellStyle name="Collegamento visitato" xfId="202" builtinId="9" hidden="1"/>
    <cellStyle name="Collegamento visitato" xfId="204" builtinId="9" hidden="1"/>
    <cellStyle name="Collegamento visitato" xfId="206" builtinId="9" hidden="1"/>
    <cellStyle name="Collegamento visitato" xfId="208" builtinId="9" hidden="1"/>
    <cellStyle name="Collegamento visitato" xfId="210" builtinId="9" hidden="1"/>
    <cellStyle name="Collegamento visitato" xfId="212" builtinId="9" hidden="1"/>
    <cellStyle name="Collegamento visitato" xfId="214" builtinId="9" hidden="1"/>
    <cellStyle name="Collegamento visitato" xfId="216" builtinId="9" hidden="1"/>
    <cellStyle name="Collegamento visitato" xfId="218" builtinId="9" hidden="1"/>
    <cellStyle name="Collegamento visitato" xfId="220" builtinId="9" hidden="1"/>
    <cellStyle name="Collegamento visitato" xfId="222" builtinId="9" hidden="1"/>
    <cellStyle name="Collegamento visitato" xfId="224" builtinId="9" hidden="1"/>
    <cellStyle name="Collegamento visitato" xfId="226" builtinId="9" hidden="1"/>
    <cellStyle name="Collegamento visitato" xfId="228" builtinId="9" hidden="1"/>
    <cellStyle name="Collegamento visitato" xfId="230" builtinId="9" hidden="1"/>
    <cellStyle name="Collegamento visitato" xfId="232" builtinId="9" hidden="1"/>
    <cellStyle name="Collegamento visitato" xfId="234" builtinId="9" hidden="1"/>
    <cellStyle name="Collegamento visitato" xfId="236" builtinId="9" hidden="1"/>
    <cellStyle name="Collegamento visitato" xfId="238" builtinId="9" hidden="1"/>
    <cellStyle name="Collegamento visitato" xfId="240" builtinId="9" hidden="1"/>
    <cellStyle name="Collegamento visitato" xfId="242" builtinId="9" hidden="1"/>
    <cellStyle name="Collegamento visitato" xfId="244" builtinId="9" hidden="1"/>
    <cellStyle name="Collegamento visitato" xfId="246" builtinId="9" hidden="1"/>
    <cellStyle name="Collegamento visitato" xfId="248" builtinId="9" hidden="1"/>
    <cellStyle name="Collegamento visitato" xfId="250" builtinId="9" hidden="1"/>
    <cellStyle name="Collegamento visitato" xfId="252" builtinId="9" hidden="1"/>
    <cellStyle name="Collegamento visitato" xfId="254" builtinId="9" hidden="1"/>
    <cellStyle name="Collegamento visitato" xfId="256" builtinId="9" hidden="1"/>
    <cellStyle name="Collegamento visitato" xfId="258" builtinId="9" hidden="1"/>
    <cellStyle name="Collegamento visitato" xfId="260" builtinId="9" hidden="1"/>
    <cellStyle name="Collegamento visitato" xfId="262" builtinId="9" hidden="1"/>
    <cellStyle name="Collegamento visitato" xfId="264" builtinId="9" hidden="1"/>
    <cellStyle name="Collegamento visitato" xfId="266" builtinId="9" hidden="1"/>
    <cellStyle name="Collegamento visitato" xfId="268" builtinId="9" hidden="1"/>
    <cellStyle name="Collegamento visitato" xfId="270" builtinId="9" hidden="1"/>
    <cellStyle name="Collegamento visitato" xfId="272" builtinId="9" hidden="1"/>
    <cellStyle name="Collegamento visitato" xfId="274" builtinId="9" hidden="1"/>
    <cellStyle name="Collegamento visitato" xfId="276" builtinId="9" hidden="1"/>
    <cellStyle name="Collegamento visitato" xfId="278" builtinId="9" hidden="1"/>
    <cellStyle name="Collegamento visitato" xfId="280" builtinId="9" hidden="1"/>
    <cellStyle name="Collegamento visitato" xfId="282" builtinId="9" hidden="1"/>
    <cellStyle name="Collegamento visitato" xfId="284" builtinId="9" hidden="1"/>
    <cellStyle name="Collegamento visitato" xfId="286" builtinId="9" hidden="1"/>
    <cellStyle name="Collegamento visitato" xfId="288" builtinId="9" hidden="1"/>
    <cellStyle name="Collegamento visitato" xfId="290" builtinId="9" hidden="1"/>
    <cellStyle name="Collegamento visitato" xfId="292" builtinId="9" hidden="1"/>
    <cellStyle name="Collegamento visitato" xfId="294" builtinId="9" hidden="1"/>
    <cellStyle name="Collegamento visitato" xfId="296" builtinId="9" hidden="1"/>
    <cellStyle name="Collegamento visitato" xfId="298" builtinId="9" hidden="1"/>
    <cellStyle name="Collegamento visitato" xfId="300" builtinId="9" hidden="1"/>
    <cellStyle name="Collegamento visitato" xfId="302" builtinId="9" hidden="1"/>
    <cellStyle name="Collegamento visitato" xfId="304" builtinId="9" hidden="1"/>
    <cellStyle name="Collegamento visitato" xfId="306" builtinId="9" hidden="1"/>
    <cellStyle name="Collegamento visitato" xfId="308" builtinId="9" hidden="1"/>
    <cellStyle name="Collegamento visitato" xfId="310" builtinId="9" hidden="1"/>
    <cellStyle name="Collegamento visitato" xfId="312" builtinId="9" hidden="1"/>
    <cellStyle name="Collegamento visitato" xfId="314" builtinId="9" hidden="1"/>
    <cellStyle name="Collegamento visitato" xfId="316" builtinId="9" hidden="1"/>
    <cellStyle name="Collegamento visitato" xfId="318" builtinId="9" hidden="1"/>
    <cellStyle name="Collegamento visitato" xfId="320" builtinId="9" hidden="1"/>
    <cellStyle name="Collegamento visitato" xfId="322" builtinId="9" hidden="1"/>
    <cellStyle name="Collegamento visitato" xfId="324" builtinId="9" hidden="1"/>
    <cellStyle name="Collegamento visitato" xfId="326" builtinId="9" hidden="1"/>
    <cellStyle name="Collegamento visitato" xfId="328" builtinId="9" hidden="1"/>
    <cellStyle name="Collegamento visitato" xfId="330" builtinId="9" hidden="1"/>
    <cellStyle name="Collegamento visitato" xfId="332" builtinId="9" hidden="1"/>
    <cellStyle name="Collegamento visitato" xfId="334" builtinId="9" hidden="1"/>
    <cellStyle name="Collegamento visitato" xfId="336" builtinId="9" hidden="1"/>
    <cellStyle name="Collegamento visitato" xfId="338" builtinId="9" hidden="1"/>
    <cellStyle name="Collegamento visitato" xfId="340" builtinId="9" hidden="1"/>
    <cellStyle name="Collegamento visitato" xfId="342" builtinId="9" hidden="1"/>
    <cellStyle name="Collegamento visitato" xfId="344" builtinId="9" hidden="1"/>
    <cellStyle name="Collegamento visitato" xfId="346" builtinId="9" hidden="1"/>
    <cellStyle name="Collegamento visitato" xfId="348" builtinId="9" hidden="1"/>
    <cellStyle name="Collegamento visitato" xfId="350" builtinId="9" hidden="1"/>
    <cellStyle name="Collegamento visitato" xfId="352" builtinId="9" hidden="1"/>
    <cellStyle name="Collegamento visitato" xfId="354" builtinId="9" hidden="1"/>
    <cellStyle name="Collegamento visitato" xfId="356" builtinId="9" hidden="1"/>
    <cellStyle name="Collegamento visitato" xfId="358" builtinId="9" hidden="1"/>
    <cellStyle name="Collegamento visitato" xfId="360" builtinId="9" hidden="1"/>
    <cellStyle name="Collegamento visitato" xfId="362" builtinId="9" hidden="1"/>
    <cellStyle name="Collegamento visitato" xfId="364" builtinId="9" hidden="1"/>
    <cellStyle name="Collegamento visitato" xfId="366" builtinId="9" hidden="1"/>
    <cellStyle name="Collegamento visitato" xfId="368" builtinId="9" hidden="1"/>
    <cellStyle name="Collegamento visitato" xfId="370" builtinId="9" hidden="1"/>
    <cellStyle name="Collegamento visitato" xfId="372" builtinId="9" hidden="1"/>
    <cellStyle name="Collegamento visitato" xfId="374" builtinId="9" hidden="1"/>
    <cellStyle name="Collegamento visitato" xfId="376" builtinId="9" hidden="1"/>
    <cellStyle name="Collegamento visitato" xfId="378" builtinId="9" hidden="1"/>
    <cellStyle name="Collegamento visitato" xfId="380" builtinId="9" hidden="1"/>
    <cellStyle name="Collegamento visitato" xfId="382" builtinId="9" hidden="1"/>
    <cellStyle name="Collegamento visitato" xfId="384" builtinId="9" hidden="1"/>
    <cellStyle name="Collegamento visitato" xfId="386" builtinId="9" hidden="1"/>
    <cellStyle name="Collegamento visitato" xfId="388" builtinId="9" hidden="1"/>
    <cellStyle name="Collegamento visitato" xfId="390" builtinId="9" hidden="1"/>
    <cellStyle name="Collegamento visitato" xfId="392" builtinId="9" hidden="1"/>
    <cellStyle name="Collegamento visitato" xfId="394" builtinId="9" hidden="1"/>
    <cellStyle name="Collegamento visitato" xfId="396" builtinId="9" hidden="1"/>
    <cellStyle name="Collegamento visitato" xfId="398" builtinId="9" hidden="1"/>
    <cellStyle name="Collegamento visitato" xfId="400" builtinId="9" hidden="1"/>
    <cellStyle name="Collegamento visitato" xfId="402" builtinId="9" hidden="1"/>
    <cellStyle name="Collegamento visitato" xfId="404" builtinId="9" hidden="1"/>
    <cellStyle name="Collegamento visitato" xfId="406" builtinId="9" hidden="1"/>
    <cellStyle name="Collegamento visitato" xfId="408" builtinId="9" hidden="1"/>
    <cellStyle name="Collegamento visitato" xfId="410" builtinId="9" hidden="1"/>
    <cellStyle name="Collegamento visitato" xfId="412" builtinId="9" hidden="1"/>
    <cellStyle name="Collegamento visitato" xfId="414" builtinId="9" hidden="1"/>
    <cellStyle name="Collegamento visitato" xfId="416" builtinId="9" hidden="1"/>
    <cellStyle name="Collegamento visitato" xfId="418" builtinId="9" hidden="1"/>
    <cellStyle name="Collegamento visitato" xfId="420" builtinId="9" hidden="1"/>
    <cellStyle name="Collegamento visitato" xfId="422" builtinId="9" hidden="1"/>
    <cellStyle name="Collegamento visitato" xfId="424" builtinId="9" hidden="1"/>
    <cellStyle name="Collegamento visitato" xfId="426" builtinId="9" hidden="1"/>
    <cellStyle name="Collegamento visitato" xfId="428" builtinId="9" hidden="1"/>
    <cellStyle name="Collegamento visitato" xfId="430" builtinId="9" hidden="1"/>
    <cellStyle name="Collegamento visitato" xfId="432" builtinId="9" hidden="1"/>
    <cellStyle name="Collegamento visitato" xfId="434" builtinId="9" hidden="1"/>
    <cellStyle name="Collegamento visitato" xfId="436" builtinId="9" hidden="1"/>
    <cellStyle name="Collegamento visitato" xfId="438" builtinId="9" hidden="1"/>
    <cellStyle name="Collegamento visitato" xfId="440" builtinId="9" hidden="1"/>
    <cellStyle name="Collegamento visitato" xfId="442" builtinId="9" hidden="1"/>
    <cellStyle name="Collegamento visitato" xfId="444" builtinId="9" hidden="1"/>
    <cellStyle name="Collegamento visitato" xfId="446" builtinId="9" hidden="1"/>
    <cellStyle name="Collegamento visitato" xfId="448" builtinId="9" hidden="1"/>
    <cellStyle name="Collegamento visitato" xfId="450" builtinId="9" hidden="1"/>
    <cellStyle name="Collegamento visitato" xfId="452" builtinId="9" hidden="1"/>
    <cellStyle name="Collegamento visitato" xfId="454" builtinId="9" hidden="1"/>
    <cellStyle name="Collegamento visitato" xfId="456" builtinId="9" hidden="1"/>
    <cellStyle name="Collegamento visitato" xfId="458" builtinId="9" hidden="1"/>
    <cellStyle name="Collegamento visitato" xfId="460" builtinId="9" hidden="1"/>
    <cellStyle name="Collegamento visitato" xfId="462" builtinId="9" hidden="1"/>
    <cellStyle name="Collegamento visitato" xfId="464" builtinId="9" hidden="1"/>
    <cellStyle name="Collegamento visitato" xfId="466" builtinId="9" hidden="1"/>
    <cellStyle name="Collegamento visitato" xfId="468" builtinId="9" hidden="1"/>
    <cellStyle name="Collegamento visitato" xfId="470" builtinId="9" hidden="1"/>
    <cellStyle name="Collegamento visitato" xfId="472" builtinId="9" hidden="1"/>
    <cellStyle name="Collegamento visitato" xfId="474" builtinId="9" hidden="1"/>
    <cellStyle name="Collegamento visitato" xfId="476" builtinId="9" hidden="1"/>
    <cellStyle name="Collegamento visitato" xfId="478" builtinId="9" hidden="1"/>
    <cellStyle name="Collegamento visitato" xfId="480" builtinId="9" hidden="1"/>
    <cellStyle name="Collegamento visitato" xfId="482" builtinId="9" hidden="1"/>
    <cellStyle name="Collegamento visitato" xfId="484" builtinId="9" hidden="1"/>
    <cellStyle name="Collegamento visitato" xfId="486" builtinId="9" hidden="1"/>
    <cellStyle name="Collegamento visitato" xfId="488" builtinId="9" hidden="1"/>
    <cellStyle name="Collegamento visitato" xfId="490" builtinId="9" hidden="1"/>
    <cellStyle name="Collegamento visitato" xfId="492" builtinId="9" hidden="1"/>
    <cellStyle name="Collegamento visitato" xfId="494" builtinId="9" hidden="1"/>
    <cellStyle name="Collegamento visitato" xfId="496" builtinId="9" hidden="1"/>
    <cellStyle name="Collegamento visitato" xfId="498" builtinId="9" hidden="1"/>
    <cellStyle name="Collegamento visitato" xfId="500" builtinId="9" hidden="1"/>
    <cellStyle name="Collegamento visitato" xfId="502" builtinId="9" hidden="1"/>
    <cellStyle name="Collegamento visitato" xfId="504" builtinId="9" hidden="1"/>
    <cellStyle name="Collegamento visitato" xfId="506" builtinId="9" hidden="1"/>
    <cellStyle name="Collegamento visitato" xfId="508" builtinId="9" hidden="1"/>
    <cellStyle name="Collegamento visitato" xfId="510" builtinId="9" hidden="1"/>
    <cellStyle name="Collegamento visitato" xfId="512" builtinId="9" hidden="1"/>
    <cellStyle name="Collegamento visitato" xfId="514" builtinId="9" hidden="1"/>
    <cellStyle name="Collegamento visitato" xfId="516" builtinId="9" hidden="1"/>
    <cellStyle name="Collegamento visitato" xfId="518" builtinId="9" hidden="1"/>
    <cellStyle name="Collegamento visitato" xfId="520" builtinId="9" hidden="1"/>
    <cellStyle name="Collegamento visitato" xfId="522" builtinId="9" hidden="1"/>
    <cellStyle name="Collegamento visitato" xfId="524" builtinId="9" hidden="1"/>
    <cellStyle name="Collegamento visitato" xfId="526" builtinId="9" hidden="1"/>
    <cellStyle name="Collegamento visitato" xfId="528" builtinId="9" hidden="1"/>
    <cellStyle name="Collegamento visitato" xfId="530" builtinId="9" hidden="1"/>
    <cellStyle name="Collegamento visitato" xfId="532" builtinId="9" hidden="1"/>
    <cellStyle name="Collegamento visitato" xfId="534" builtinId="9" hidden="1"/>
    <cellStyle name="Collegamento visitato" xfId="536" builtinId="9" hidden="1"/>
    <cellStyle name="Collegamento visitato" xfId="538" builtinId="9" hidden="1"/>
    <cellStyle name="Collegamento visitato" xfId="540" builtinId="9" hidden="1"/>
    <cellStyle name="Collegamento visitato" xfId="542" builtinId="9" hidden="1"/>
    <cellStyle name="Collegamento visitato" xfId="544" builtinId="9" hidden="1"/>
    <cellStyle name="Collegamento visitato" xfId="546" builtinId="9" hidden="1"/>
    <cellStyle name="Collegamento visitato" xfId="548" builtinId="9" hidden="1"/>
    <cellStyle name="Collegamento visitato" xfId="550" builtinId="9" hidden="1"/>
    <cellStyle name="Collegamento visitato" xfId="552" builtinId="9" hidden="1"/>
    <cellStyle name="Collegamento visitato" xfId="554" builtinId="9" hidden="1"/>
    <cellStyle name="Collegamento visitato" xfId="556" builtinId="9" hidden="1"/>
    <cellStyle name="Collegamento visitato" xfId="558" builtinId="9" hidden="1"/>
    <cellStyle name="Collegamento visitato" xfId="560" builtinId="9" hidden="1"/>
    <cellStyle name="Collegamento visitato" xfId="562" builtinId="9" hidden="1"/>
    <cellStyle name="Collegamento visitato" xfId="564" builtinId="9" hidden="1"/>
    <cellStyle name="Collegamento visitato" xfId="566" builtinId="9" hidden="1"/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7"/>
  <sheetViews>
    <sheetView tabSelected="1" workbookViewId="0">
      <pane xSplit="1" ySplit="1" topLeftCell="B2" activePane="bottomRight" state="frozenSplit"/>
      <selection pane="topRight" activeCell="D1" sqref="D1"/>
      <selection pane="bottomLeft" activeCell="A31" sqref="A31"/>
      <selection pane="bottomRight"/>
    </sheetView>
  </sheetViews>
  <sheetFormatPr baseColWidth="10" defaultRowHeight="15" x14ac:dyDescent="0"/>
  <cols>
    <col min="1" max="1" width="39.6640625" bestFit="1" customWidth="1"/>
    <col min="2" max="3" width="16" customWidth="1"/>
    <col min="4" max="4" width="34.6640625" customWidth="1"/>
    <col min="5" max="5" width="6.33203125" style="12" bestFit="1" customWidth="1"/>
    <col min="6" max="6" width="6.5" bestFit="1" customWidth="1"/>
    <col min="7" max="7" width="10.1640625" bestFit="1" customWidth="1"/>
    <col min="8" max="8" width="17" bestFit="1" customWidth="1"/>
    <col min="9" max="9" width="8.5" bestFit="1" customWidth="1"/>
    <col min="10" max="11" width="12.83203125" customWidth="1"/>
    <col min="12" max="14" width="9.1640625" customWidth="1"/>
    <col min="15" max="17" width="9.5" customWidth="1"/>
    <col min="18" max="20" width="9.1640625" customWidth="1"/>
    <col min="21" max="23" width="10" customWidth="1"/>
    <col min="24" max="40" width="12.83203125" customWidth="1"/>
    <col min="41" max="41" width="12.1640625" bestFit="1" customWidth="1"/>
    <col min="42" max="42" width="34.6640625" customWidth="1"/>
    <col min="43" max="43" width="14" bestFit="1" customWidth="1"/>
  </cols>
  <sheetData>
    <row r="1" spans="1:43">
      <c r="A1" s="5" t="s">
        <v>154</v>
      </c>
      <c r="B1" s="5" t="s">
        <v>0</v>
      </c>
      <c r="C1" s="9" t="s">
        <v>70</v>
      </c>
      <c r="D1" s="4" t="s">
        <v>76</v>
      </c>
      <c r="E1" s="1" t="s">
        <v>115</v>
      </c>
      <c r="F1" s="1" t="s">
        <v>72</v>
      </c>
      <c r="G1" s="1" t="s">
        <v>74</v>
      </c>
      <c r="H1" s="1" t="s">
        <v>75</v>
      </c>
      <c r="I1" s="1" t="s">
        <v>73</v>
      </c>
      <c r="J1" s="1" t="s">
        <v>57</v>
      </c>
      <c r="K1" s="1" t="s">
        <v>58</v>
      </c>
      <c r="L1" s="1" t="s">
        <v>59</v>
      </c>
      <c r="M1" s="1" t="s">
        <v>60</v>
      </c>
      <c r="N1" s="1" t="s">
        <v>117</v>
      </c>
      <c r="O1" s="1" t="s">
        <v>61</v>
      </c>
      <c r="P1" s="1" t="s">
        <v>62</v>
      </c>
      <c r="Q1" s="1" t="s">
        <v>63</v>
      </c>
      <c r="R1" s="1" t="s">
        <v>64</v>
      </c>
      <c r="S1" s="1" t="s">
        <v>65</v>
      </c>
      <c r="T1" s="1" t="s">
        <v>66</v>
      </c>
      <c r="U1" s="1" t="s">
        <v>67</v>
      </c>
      <c r="V1" s="1" t="s">
        <v>68</v>
      </c>
      <c r="W1" s="1" t="s">
        <v>69</v>
      </c>
      <c r="X1" s="1" t="s">
        <v>43</v>
      </c>
      <c r="Y1" s="1" t="s">
        <v>44</v>
      </c>
      <c r="Z1" s="1" t="s">
        <v>45</v>
      </c>
      <c r="AA1" s="1" t="s">
        <v>46</v>
      </c>
      <c r="AB1" s="1" t="s">
        <v>47</v>
      </c>
      <c r="AC1" s="1" t="s">
        <v>39</v>
      </c>
      <c r="AD1" s="1" t="s">
        <v>48</v>
      </c>
      <c r="AE1" s="1" t="s">
        <v>49</v>
      </c>
      <c r="AF1" s="1" t="s">
        <v>50</v>
      </c>
      <c r="AG1" s="1" t="s">
        <v>40</v>
      </c>
      <c r="AH1" s="1" t="s">
        <v>51</v>
      </c>
      <c r="AI1" s="1" t="s">
        <v>52</v>
      </c>
      <c r="AJ1" s="1" t="s">
        <v>53</v>
      </c>
      <c r="AK1" s="1" t="s">
        <v>41</v>
      </c>
      <c r="AL1" s="1" t="s">
        <v>54</v>
      </c>
      <c r="AM1" s="1" t="s">
        <v>55</v>
      </c>
      <c r="AN1" s="1" t="s">
        <v>56</v>
      </c>
      <c r="AO1" s="1" t="s">
        <v>42</v>
      </c>
      <c r="AP1" s="4" t="s">
        <v>77</v>
      </c>
      <c r="AQ1" s="1" t="s">
        <v>116</v>
      </c>
    </row>
    <row r="2" spans="1:43">
      <c r="A2" s="3" t="s">
        <v>118</v>
      </c>
      <c r="B2" t="s">
        <v>1</v>
      </c>
      <c r="C2" s="11" t="s">
        <v>71</v>
      </c>
      <c r="D2" s="3" t="s">
        <v>6</v>
      </c>
      <c r="E2" s="15" t="s">
        <v>113</v>
      </c>
      <c r="F2" s="12">
        <v>22</v>
      </c>
      <c r="G2" s="13">
        <f t="shared" ref="G2:G37" si="0">SUM(J2:W2)</f>
        <v>39588</v>
      </c>
      <c r="H2" s="12">
        <f>LOG10(G2)</f>
        <v>4.5975635615929686</v>
      </c>
      <c r="I2" s="12">
        <v>14</v>
      </c>
      <c r="J2" s="7">
        <v>21</v>
      </c>
      <c r="K2" s="7">
        <v>18</v>
      </c>
      <c r="L2" s="7">
        <v>1</v>
      </c>
      <c r="M2" s="7">
        <v>1</v>
      </c>
      <c r="N2" s="7">
        <v>15</v>
      </c>
      <c r="O2" s="7">
        <v>625</v>
      </c>
      <c r="P2" s="7">
        <v>464</v>
      </c>
      <c r="Q2" s="7">
        <v>400</v>
      </c>
      <c r="R2" s="7">
        <v>5700</v>
      </c>
      <c r="S2" s="7">
        <v>6316</v>
      </c>
      <c r="T2" s="7">
        <v>5601</v>
      </c>
      <c r="U2" s="7">
        <v>7298</v>
      </c>
      <c r="V2" s="7">
        <v>6058</v>
      </c>
      <c r="W2" s="7">
        <v>7070</v>
      </c>
      <c r="X2" s="2">
        <v>2583.6521798491299</v>
      </c>
      <c r="Y2" s="2">
        <v>3256.4644329998</v>
      </c>
      <c r="Z2" s="2">
        <v>896.10057106925103</v>
      </c>
      <c r="AA2" s="2">
        <v>989.24977057500098</v>
      </c>
      <c r="AB2" s="2">
        <v>1367.49529829725</v>
      </c>
      <c r="AC2" s="8">
        <f t="shared" ref="AC2:AC37" si="1">AVERAGE(X2:AB2)</f>
        <v>1818.5924505580865</v>
      </c>
      <c r="AD2" s="2">
        <v>1434.4083615038201</v>
      </c>
      <c r="AE2" s="2">
        <v>1096.65172255538</v>
      </c>
      <c r="AF2" s="2">
        <v>1139.69752269317</v>
      </c>
      <c r="AG2" s="8">
        <f t="shared" ref="AG2:AG37" si="2">AVERAGE(AD2:AF2)</f>
        <v>1223.5858689174568</v>
      </c>
      <c r="AH2" s="2">
        <v>2716.4859060414501</v>
      </c>
      <c r="AI2" s="2">
        <v>3634.0342422552899</v>
      </c>
      <c r="AJ2" s="2">
        <v>2500.5259742626199</v>
      </c>
      <c r="AK2" s="8">
        <f t="shared" ref="AK2:AK37" si="3">AVERAGE(AH2:AJ2)</f>
        <v>2950.3487075197868</v>
      </c>
      <c r="AL2" s="2">
        <v>3236.62197733421</v>
      </c>
      <c r="AM2" s="2">
        <v>3273.7680335622099</v>
      </c>
      <c r="AN2" s="2">
        <v>3345.8502962102798</v>
      </c>
      <c r="AO2" s="8">
        <f t="shared" ref="AO2:AO37" si="4">AVERAGE(AL2:AN2)</f>
        <v>3285.4134357022335</v>
      </c>
      <c r="AP2" s="14" t="s">
        <v>112</v>
      </c>
      <c r="AQ2" s="12">
        <v>-43.07</v>
      </c>
    </row>
    <row r="3" spans="1:43">
      <c r="A3" t="s">
        <v>122</v>
      </c>
      <c r="B3" t="s">
        <v>2</v>
      </c>
      <c r="C3" s="10"/>
      <c r="D3" t="s">
        <v>37</v>
      </c>
      <c r="E3" s="12" t="s">
        <v>113</v>
      </c>
      <c r="F3" s="12">
        <v>23</v>
      </c>
      <c r="G3" s="13">
        <f t="shared" si="0"/>
        <v>8219</v>
      </c>
      <c r="H3" s="12">
        <f t="shared" ref="H3:H37" si="5">LOG10(G3)</f>
        <v>3.9148189804474733</v>
      </c>
      <c r="I3" s="12">
        <v>14</v>
      </c>
      <c r="J3" s="7">
        <v>20</v>
      </c>
      <c r="K3" s="7">
        <v>5</v>
      </c>
      <c r="L3" s="7">
        <v>68</v>
      </c>
      <c r="M3" s="7">
        <v>54</v>
      </c>
      <c r="N3" s="7">
        <v>1928</v>
      </c>
      <c r="O3" s="7">
        <v>678</v>
      </c>
      <c r="P3" s="7">
        <v>300</v>
      </c>
      <c r="Q3" s="7">
        <v>651</v>
      </c>
      <c r="R3" s="7">
        <v>687</v>
      </c>
      <c r="S3" s="7">
        <v>962</v>
      </c>
      <c r="T3" s="7">
        <v>1313</v>
      </c>
      <c r="U3" s="7">
        <v>601</v>
      </c>
      <c r="V3" s="7">
        <v>480</v>
      </c>
      <c r="W3" s="7">
        <v>472</v>
      </c>
      <c r="X3" s="2">
        <v>2460.6211236658401</v>
      </c>
      <c r="Y3" s="2">
        <v>904.57345361105604</v>
      </c>
      <c r="Z3" s="2">
        <v>60934.838832709102</v>
      </c>
      <c r="AA3" s="2">
        <v>53419.487611049997</v>
      </c>
      <c r="AB3" s="2">
        <v>175768.72900780701</v>
      </c>
      <c r="AC3" s="8">
        <f t="shared" si="1"/>
        <v>58697.650005768599</v>
      </c>
      <c r="AD3" s="2">
        <v>1556.04619055935</v>
      </c>
      <c r="AE3" s="2">
        <v>709.04206199701002</v>
      </c>
      <c r="AF3" s="2">
        <v>1854.8577181831299</v>
      </c>
      <c r="AG3" s="8">
        <f t="shared" si="2"/>
        <v>1373.31532357983</v>
      </c>
      <c r="AH3" s="2">
        <v>327.40803814920702</v>
      </c>
      <c r="AI3" s="2">
        <v>553.50553214844695</v>
      </c>
      <c r="AJ3" s="2">
        <v>586.17936157950805</v>
      </c>
      <c r="AK3" s="8">
        <f t="shared" si="3"/>
        <v>489.03097729238726</v>
      </c>
      <c r="AL3" s="2">
        <v>266.54012172894801</v>
      </c>
      <c r="AM3" s="2">
        <v>259.39396766422198</v>
      </c>
      <c r="AN3" s="2">
        <v>223.372183848834</v>
      </c>
      <c r="AO3" s="8">
        <f t="shared" si="4"/>
        <v>249.76875774733466</v>
      </c>
      <c r="AP3" t="s">
        <v>78</v>
      </c>
      <c r="AQ3" s="12">
        <v>-25.92</v>
      </c>
    </row>
    <row r="4" spans="1:43">
      <c r="A4" s="3" t="s">
        <v>119</v>
      </c>
      <c r="B4" t="s">
        <v>1</v>
      </c>
      <c r="C4" s="11" t="s">
        <v>71</v>
      </c>
      <c r="D4" s="3" t="s">
        <v>5</v>
      </c>
      <c r="E4" s="15" t="s">
        <v>114</v>
      </c>
      <c r="F4" s="12">
        <v>22</v>
      </c>
      <c r="G4" s="13">
        <f t="shared" si="0"/>
        <v>7371</v>
      </c>
      <c r="H4" s="12">
        <f t="shared" si="5"/>
        <v>3.8675264111997434</v>
      </c>
      <c r="I4" s="12">
        <v>10</v>
      </c>
      <c r="J4" s="7">
        <v>0</v>
      </c>
      <c r="K4" s="7">
        <v>0</v>
      </c>
      <c r="L4" s="7">
        <v>0</v>
      </c>
      <c r="M4" s="7">
        <v>2</v>
      </c>
      <c r="N4" s="7">
        <v>0</v>
      </c>
      <c r="O4" s="7">
        <v>186</v>
      </c>
      <c r="P4" s="7">
        <v>114</v>
      </c>
      <c r="Q4" s="7">
        <v>110</v>
      </c>
      <c r="R4" s="7">
        <v>987</v>
      </c>
      <c r="S4" s="7">
        <v>1090</v>
      </c>
      <c r="T4" s="7">
        <v>1423</v>
      </c>
      <c r="U4" s="7">
        <v>1269</v>
      </c>
      <c r="V4" s="7">
        <v>928</v>
      </c>
      <c r="W4" s="7">
        <v>1262</v>
      </c>
      <c r="X4" s="6">
        <v>0</v>
      </c>
      <c r="Y4" s="6">
        <v>0</v>
      </c>
      <c r="Z4" s="6">
        <v>0</v>
      </c>
      <c r="AA4" s="2">
        <v>1978.4995411499999</v>
      </c>
      <c r="AB4" s="6">
        <v>0</v>
      </c>
      <c r="AC4" s="8">
        <f t="shared" si="1"/>
        <v>395.69990823000001</v>
      </c>
      <c r="AD4" s="2">
        <v>426.87992838353699</v>
      </c>
      <c r="AE4" s="2">
        <v>269.435983558864</v>
      </c>
      <c r="AF4" s="2">
        <v>313.41681874062101</v>
      </c>
      <c r="AG4" s="8">
        <f t="shared" si="2"/>
        <v>336.57757689434067</v>
      </c>
      <c r="AH4" s="2">
        <v>470.38098057244099</v>
      </c>
      <c r="AI4" s="2">
        <v>627.15283788129602</v>
      </c>
      <c r="AJ4" s="2">
        <v>635.28806666233004</v>
      </c>
      <c r="AK4" s="8">
        <f t="shared" si="3"/>
        <v>577.60729503868902</v>
      </c>
      <c r="AL4" s="2">
        <v>562.79436684531595</v>
      </c>
      <c r="AM4" s="2">
        <v>501.49500415083003</v>
      </c>
      <c r="AN4" s="2">
        <v>597.23664410429706</v>
      </c>
      <c r="AO4" s="8">
        <f t="shared" si="4"/>
        <v>553.84200503348097</v>
      </c>
      <c r="AP4" s="14" t="s">
        <v>112</v>
      </c>
      <c r="AQ4" s="12">
        <v>-43.07</v>
      </c>
    </row>
    <row r="5" spans="1:43">
      <c r="A5" t="s">
        <v>123</v>
      </c>
      <c r="B5" t="s">
        <v>2</v>
      </c>
      <c r="C5" s="10"/>
      <c r="D5" t="s">
        <v>23</v>
      </c>
      <c r="E5" s="12" t="s">
        <v>114</v>
      </c>
      <c r="F5" s="12">
        <v>23</v>
      </c>
      <c r="G5" s="13">
        <f t="shared" si="0"/>
        <v>4028</v>
      </c>
      <c r="H5" s="12">
        <f t="shared" si="5"/>
        <v>3.6050894618815805</v>
      </c>
      <c r="I5" s="12">
        <v>14</v>
      </c>
      <c r="J5" s="7">
        <v>47</v>
      </c>
      <c r="K5" s="7">
        <v>9</v>
      </c>
      <c r="L5" s="7">
        <v>19</v>
      </c>
      <c r="M5" s="7">
        <v>12</v>
      </c>
      <c r="N5" s="7">
        <v>396</v>
      </c>
      <c r="O5" s="7">
        <v>538</v>
      </c>
      <c r="P5" s="7">
        <v>212</v>
      </c>
      <c r="Q5" s="7">
        <v>412</v>
      </c>
      <c r="R5" s="7">
        <v>485</v>
      </c>
      <c r="S5" s="7">
        <v>464</v>
      </c>
      <c r="T5" s="7">
        <v>677</v>
      </c>
      <c r="U5" s="7">
        <v>199</v>
      </c>
      <c r="V5" s="7">
        <v>309</v>
      </c>
      <c r="W5" s="7">
        <v>249</v>
      </c>
      <c r="X5" s="2">
        <v>5782.4596406147302</v>
      </c>
      <c r="Y5" s="2">
        <v>1628.2322164999</v>
      </c>
      <c r="Z5" s="2">
        <v>17025.910850315799</v>
      </c>
      <c r="AA5" s="2">
        <v>11870.9972469</v>
      </c>
      <c r="AB5" s="2">
        <v>36101.875875047503</v>
      </c>
      <c r="AC5" s="8">
        <f t="shared" si="1"/>
        <v>14481.895165875587</v>
      </c>
      <c r="AD5" s="2">
        <v>1234.7387175824899</v>
      </c>
      <c r="AE5" s="2">
        <v>501.05639047788702</v>
      </c>
      <c r="AF5" s="2">
        <v>1173.88844837396</v>
      </c>
      <c r="AG5" s="8">
        <f t="shared" si="2"/>
        <v>969.89451881144578</v>
      </c>
      <c r="AH5" s="2">
        <v>231.13959025089599</v>
      </c>
      <c r="AI5" s="2">
        <v>266.97148328157903</v>
      </c>
      <c r="AJ5" s="2">
        <v>302.24175764609799</v>
      </c>
      <c r="AK5" s="8">
        <f t="shared" si="3"/>
        <v>266.78427705952436</v>
      </c>
      <c r="AL5" s="2">
        <v>88.255381404426998</v>
      </c>
      <c r="AM5" s="2">
        <v>166.98486668384299</v>
      </c>
      <c r="AN5" s="2">
        <v>117.838291903304</v>
      </c>
      <c r="AO5" s="8">
        <f t="shared" si="4"/>
        <v>124.35951333052465</v>
      </c>
      <c r="AP5" t="s">
        <v>79</v>
      </c>
      <c r="AQ5" s="12">
        <v>-13.5</v>
      </c>
    </row>
    <row r="6" spans="1:43">
      <c r="A6" t="s">
        <v>124</v>
      </c>
      <c r="B6" t="s">
        <v>2</v>
      </c>
      <c r="C6" s="10"/>
      <c r="D6" t="s">
        <v>36</v>
      </c>
      <c r="E6" s="12" t="s">
        <v>114</v>
      </c>
      <c r="F6" s="12">
        <v>22</v>
      </c>
      <c r="G6" s="13">
        <f t="shared" si="0"/>
        <v>2761</v>
      </c>
      <c r="H6" s="12">
        <f t="shared" si="5"/>
        <v>3.4410664066392633</v>
      </c>
      <c r="I6" s="12">
        <v>12</v>
      </c>
      <c r="J6" s="7">
        <v>1</v>
      </c>
      <c r="K6" s="7">
        <v>0</v>
      </c>
      <c r="L6" s="7">
        <v>4</v>
      </c>
      <c r="M6" s="7">
        <v>0</v>
      </c>
      <c r="N6" s="7">
        <v>1</v>
      </c>
      <c r="O6" s="7">
        <v>351</v>
      </c>
      <c r="P6" s="7">
        <v>265</v>
      </c>
      <c r="Q6" s="7">
        <v>297</v>
      </c>
      <c r="R6" s="7">
        <v>222</v>
      </c>
      <c r="S6" s="7">
        <v>215</v>
      </c>
      <c r="T6" s="7">
        <v>180</v>
      </c>
      <c r="U6" s="7">
        <v>317</v>
      </c>
      <c r="V6" s="7">
        <v>443</v>
      </c>
      <c r="W6" s="7">
        <v>465</v>
      </c>
      <c r="X6" s="2">
        <v>123.03105618329199</v>
      </c>
      <c r="Y6" s="6">
        <v>0</v>
      </c>
      <c r="Z6" s="2">
        <v>3584.402284277</v>
      </c>
      <c r="AA6" s="6">
        <v>0</v>
      </c>
      <c r="AB6" s="2">
        <v>91.166353219816799</v>
      </c>
      <c r="AC6" s="8">
        <f t="shared" si="1"/>
        <v>759.71993873602173</v>
      </c>
      <c r="AD6" s="2">
        <v>805.56373582054698</v>
      </c>
      <c r="AE6" s="2">
        <v>626.32048809735898</v>
      </c>
      <c r="AF6" s="2">
        <v>846.225410599675</v>
      </c>
      <c r="AG6" s="8">
        <f t="shared" si="2"/>
        <v>759.36987817252702</v>
      </c>
      <c r="AH6" s="2">
        <v>105.799977393193</v>
      </c>
      <c r="AI6" s="2">
        <v>123.704458848146</v>
      </c>
      <c r="AJ6" s="2">
        <v>80.359699226436703</v>
      </c>
      <c r="AK6" s="8">
        <f t="shared" si="3"/>
        <v>103.28804515592525</v>
      </c>
      <c r="AL6" s="2">
        <v>140.5877181166</v>
      </c>
      <c r="AM6" s="2">
        <v>239.399015990105</v>
      </c>
      <c r="AN6" s="2">
        <v>220.05946078327901</v>
      </c>
      <c r="AO6" s="8">
        <f t="shared" si="4"/>
        <v>200.01539829666135</v>
      </c>
      <c r="AP6" t="s">
        <v>80</v>
      </c>
      <c r="AQ6" s="12">
        <v>-45.09</v>
      </c>
    </row>
    <row r="7" spans="1:43">
      <c r="A7" t="s">
        <v>125</v>
      </c>
      <c r="B7" t="s">
        <v>2</v>
      </c>
      <c r="C7" s="10"/>
      <c r="D7" t="s">
        <v>38</v>
      </c>
      <c r="E7" s="12" t="s">
        <v>114</v>
      </c>
      <c r="F7" s="12">
        <v>20</v>
      </c>
      <c r="G7" s="13">
        <f t="shared" si="0"/>
        <v>867</v>
      </c>
      <c r="H7" s="12">
        <f t="shared" si="5"/>
        <v>2.9380190974762104</v>
      </c>
      <c r="I7" s="12">
        <v>10</v>
      </c>
      <c r="J7" s="7">
        <v>2</v>
      </c>
      <c r="K7" s="7">
        <v>0</v>
      </c>
      <c r="L7" s="7">
        <v>0</v>
      </c>
      <c r="M7" s="7">
        <v>0</v>
      </c>
      <c r="N7" s="7">
        <v>0</v>
      </c>
      <c r="O7" s="7">
        <v>18</v>
      </c>
      <c r="P7" s="7">
        <v>11</v>
      </c>
      <c r="Q7" s="7">
        <v>11</v>
      </c>
      <c r="R7" s="7">
        <v>140</v>
      </c>
      <c r="S7" s="7">
        <v>126</v>
      </c>
      <c r="T7" s="7">
        <v>178</v>
      </c>
      <c r="U7" s="7">
        <v>138</v>
      </c>
      <c r="V7" s="7">
        <v>116</v>
      </c>
      <c r="W7" s="7">
        <v>127</v>
      </c>
      <c r="X7" s="2">
        <v>246.06211236658399</v>
      </c>
      <c r="Y7" s="6">
        <v>0</v>
      </c>
      <c r="Z7" s="6">
        <v>0</v>
      </c>
      <c r="AA7" s="6">
        <v>0</v>
      </c>
      <c r="AB7" s="6">
        <v>0</v>
      </c>
      <c r="AC7" s="8">
        <f t="shared" si="1"/>
        <v>49.212422473316799</v>
      </c>
      <c r="AD7" s="2">
        <v>41.310960811310103</v>
      </c>
      <c r="AE7" s="2">
        <v>25.9982089398904</v>
      </c>
      <c r="AF7" s="2">
        <v>31.3416818740621</v>
      </c>
      <c r="AG7" s="8">
        <f t="shared" si="2"/>
        <v>32.883617208420866</v>
      </c>
      <c r="AH7" s="2">
        <v>66.720706464176104</v>
      </c>
      <c r="AI7" s="2">
        <v>72.496566580773703</v>
      </c>
      <c r="AJ7" s="2">
        <v>79.466813679476303</v>
      </c>
      <c r="AK7" s="8">
        <f t="shared" si="3"/>
        <v>72.894695574808708</v>
      </c>
      <c r="AL7" s="2">
        <v>61.202224290507097</v>
      </c>
      <c r="AM7" s="2">
        <v>62.686875518853697</v>
      </c>
      <c r="AN7" s="2">
        <v>60.102261332207398</v>
      </c>
      <c r="AO7" s="8">
        <f t="shared" si="4"/>
        <v>61.330453713856066</v>
      </c>
      <c r="AP7" t="s">
        <v>81</v>
      </c>
      <c r="AQ7" s="12">
        <v>-10.3</v>
      </c>
    </row>
    <row r="8" spans="1:43">
      <c r="A8" s="3" t="s">
        <v>120</v>
      </c>
      <c r="B8" t="s">
        <v>1</v>
      </c>
      <c r="C8" s="10"/>
      <c r="D8" s="3" t="s">
        <v>4</v>
      </c>
      <c r="E8" s="15" t="s">
        <v>113</v>
      </c>
      <c r="F8" s="12">
        <v>22</v>
      </c>
      <c r="G8" s="13">
        <f t="shared" si="0"/>
        <v>853</v>
      </c>
      <c r="H8" s="12">
        <f t="shared" si="5"/>
        <v>2.9309490311675228</v>
      </c>
      <c r="I8" s="12">
        <v>9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10</v>
      </c>
      <c r="P8" s="7">
        <v>18</v>
      </c>
      <c r="Q8" s="7">
        <v>11</v>
      </c>
      <c r="R8" s="7">
        <v>135</v>
      </c>
      <c r="S8" s="7">
        <v>107</v>
      </c>
      <c r="T8" s="7">
        <v>166</v>
      </c>
      <c r="U8" s="7">
        <v>142</v>
      </c>
      <c r="V8" s="7">
        <v>129</v>
      </c>
      <c r="W8" s="7">
        <v>134</v>
      </c>
      <c r="X8" s="6">
        <v>0</v>
      </c>
      <c r="Y8" s="2">
        <v>180.91469072221099</v>
      </c>
      <c r="Z8" s="6">
        <v>0</v>
      </c>
      <c r="AA8" s="6">
        <v>0</v>
      </c>
      <c r="AB8" s="6">
        <v>0</v>
      </c>
      <c r="AC8" s="8">
        <f t="shared" si="1"/>
        <v>36.182938144442197</v>
      </c>
      <c r="AD8" s="2">
        <v>22.9505337840612</v>
      </c>
      <c r="AE8" s="2">
        <v>42.542523719820601</v>
      </c>
      <c r="AF8" s="2">
        <v>31.3416818740621</v>
      </c>
      <c r="AG8" s="8">
        <f t="shared" si="2"/>
        <v>32.278246459314637</v>
      </c>
      <c r="AH8" s="2">
        <v>64.337824090455499</v>
      </c>
      <c r="AI8" s="2">
        <v>61.564544636053803</v>
      </c>
      <c r="AJ8" s="2">
        <v>74.109500397713802</v>
      </c>
      <c r="AK8" s="8">
        <f t="shared" si="3"/>
        <v>66.670623041407694</v>
      </c>
      <c r="AL8" s="2">
        <v>62.976201806173997</v>
      </c>
      <c r="AM8" s="2">
        <v>69.712128809759804</v>
      </c>
      <c r="AN8" s="2">
        <v>63.414984397762098</v>
      </c>
      <c r="AO8" s="8">
        <f t="shared" si="4"/>
        <v>65.367771671231978</v>
      </c>
      <c r="AP8" s="16" t="s">
        <v>110</v>
      </c>
      <c r="AQ8" s="12">
        <v>-30.45</v>
      </c>
    </row>
    <row r="9" spans="1:43">
      <c r="A9" t="s">
        <v>126</v>
      </c>
      <c r="B9" t="s">
        <v>2</v>
      </c>
      <c r="C9" s="10"/>
      <c r="D9" t="s">
        <v>16</v>
      </c>
      <c r="E9" s="12" t="s">
        <v>114</v>
      </c>
      <c r="F9" s="12">
        <v>22</v>
      </c>
      <c r="G9" s="13">
        <f t="shared" si="0"/>
        <v>434</v>
      </c>
      <c r="H9" s="12">
        <f t="shared" si="5"/>
        <v>2.6374897295125108</v>
      </c>
      <c r="I9" s="12">
        <v>11</v>
      </c>
      <c r="J9" s="7">
        <v>1</v>
      </c>
      <c r="K9" s="7">
        <v>0</v>
      </c>
      <c r="L9" s="7">
        <v>0</v>
      </c>
      <c r="M9" s="7">
        <v>0</v>
      </c>
      <c r="N9" s="7">
        <v>1</v>
      </c>
      <c r="O9" s="7">
        <v>87</v>
      </c>
      <c r="P9" s="7">
        <v>157</v>
      </c>
      <c r="Q9" s="7">
        <v>80</v>
      </c>
      <c r="R9" s="7">
        <v>13</v>
      </c>
      <c r="S9" s="7">
        <v>18</v>
      </c>
      <c r="T9" s="7">
        <v>10</v>
      </c>
      <c r="U9" s="7">
        <v>23</v>
      </c>
      <c r="V9" s="7">
        <v>22</v>
      </c>
      <c r="W9" s="7">
        <v>22</v>
      </c>
      <c r="X9" s="2">
        <v>123.03105618329199</v>
      </c>
      <c r="Y9" s="6">
        <v>0</v>
      </c>
      <c r="Z9" s="6">
        <v>0</v>
      </c>
      <c r="AA9" s="6">
        <v>0</v>
      </c>
      <c r="AB9" s="2">
        <v>91.166353219816799</v>
      </c>
      <c r="AC9" s="8">
        <f t="shared" si="1"/>
        <v>42.839481880621761</v>
      </c>
      <c r="AD9" s="2">
        <v>199.66964392133201</v>
      </c>
      <c r="AE9" s="2">
        <v>371.06534577843502</v>
      </c>
      <c r="AF9" s="2">
        <v>227.939504538633</v>
      </c>
      <c r="AG9" s="8">
        <f t="shared" si="2"/>
        <v>266.22483141280003</v>
      </c>
      <c r="AH9" s="2">
        <v>6.1954941716734897</v>
      </c>
      <c r="AI9" s="2">
        <v>10.356652368681999</v>
      </c>
      <c r="AJ9" s="2">
        <v>4.4644277348020402</v>
      </c>
      <c r="AK9" s="8">
        <f t="shared" si="3"/>
        <v>7.0055247583858424</v>
      </c>
      <c r="AL9" s="2">
        <v>10.2003707150845</v>
      </c>
      <c r="AM9" s="2">
        <v>11.888890184610201</v>
      </c>
      <c r="AN9" s="2">
        <v>10.411415348886299</v>
      </c>
      <c r="AO9" s="8">
        <f t="shared" si="4"/>
        <v>10.833558749527</v>
      </c>
      <c r="AP9" t="s">
        <v>82</v>
      </c>
      <c r="AQ9" s="12">
        <v>-35.94</v>
      </c>
    </row>
    <row r="10" spans="1:43">
      <c r="A10" t="s">
        <v>127</v>
      </c>
      <c r="B10" t="s">
        <v>2</v>
      </c>
      <c r="C10" s="10"/>
      <c r="D10" t="s">
        <v>8</v>
      </c>
      <c r="E10" s="12" t="s">
        <v>114</v>
      </c>
      <c r="F10" s="12">
        <v>23</v>
      </c>
      <c r="G10" s="13">
        <f t="shared" si="0"/>
        <v>297</v>
      </c>
      <c r="H10" s="12">
        <f t="shared" si="5"/>
        <v>2.4727564493172123</v>
      </c>
      <c r="I10" s="12">
        <v>13</v>
      </c>
      <c r="J10" s="7">
        <v>2</v>
      </c>
      <c r="K10" s="7">
        <v>0</v>
      </c>
      <c r="L10" s="7">
        <v>2</v>
      </c>
      <c r="M10" s="7">
        <v>1</v>
      </c>
      <c r="N10" s="7">
        <v>17</v>
      </c>
      <c r="O10" s="7">
        <v>43</v>
      </c>
      <c r="P10" s="7">
        <v>10</v>
      </c>
      <c r="Q10" s="7">
        <v>23</v>
      </c>
      <c r="R10" s="7">
        <v>32</v>
      </c>
      <c r="S10" s="7">
        <v>29</v>
      </c>
      <c r="T10" s="7">
        <v>40</v>
      </c>
      <c r="U10" s="7">
        <v>41</v>
      </c>
      <c r="V10" s="7">
        <v>28</v>
      </c>
      <c r="W10" s="7">
        <v>29</v>
      </c>
      <c r="X10" s="2">
        <v>246.06211236658399</v>
      </c>
      <c r="Y10" s="6">
        <v>0</v>
      </c>
      <c r="Z10" s="2">
        <v>1792.2011421385</v>
      </c>
      <c r="AA10" s="2">
        <v>989.24977057500098</v>
      </c>
      <c r="AB10" s="2">
        <v>1549.8280047368901</v>
      </c>
      <c r="AC10" s="8">
        <f t="shared" si="1"/>
        <v>915.46820596339489</v>
      </c>
      <c r="AD10" s="2">
        <v>98.687295271463</v>
      </c>
      <c r="AE10" s="2">
        <v>23.6347353999004</v>
      </c>
      <c r="AF10" s="2">
        <v>65.532607554856995</v>
      </c>
      <c r="AG10" s="8">
        <f t="shared" si="2"/>
        <v>62.618212742073467</v>
      </c>
      <c r="AH10" s="2">
        <v>15.2504471918117</v>
      </c>
      <c r="AI10" s="2">
        <v>16.6857177050987</v>
      </c>
      <c r="AJ10" s="2">
        <v>17.8577109392082</v>
      </c>
      <c r="AK10" s="8">
        <f t="shared" si="3"/>
        <v>16.597958612039534</v>
      </c>
      <c r="AL10" s="2">
        <v>18.183269535585499</v>
      </c>
      <c r="AM10" s="2">
        <v>15.131314780413</v>
      </c>
      <c r="AN10" s="2">
        <v>13.7241384144411</v>
      </c>
      <c r="AO10" s="8">
        <f t="shared" si="4"/>
        <v>15.679574243479868</v>
      </c>
      <c r="AP10" t="s">
        <v>83</v>
      </c>
      <c r="AQ10" s="12">
        <v>-20.28</v>
      </c>
    </row>
    <row r="11" spans="1:43">
      <c r="A11" t="s">
        <v>128</v>
      </c>
      <c r="B11" t="s">
        <v>2</v>
      </c>
      <c r="C11" s="10"/>
      <c r="D11" t="s">
        <v>22</v>
      </c>
      <c r="E11" s="12" t="s">
        <v>114</v>
      </c>
      <c r="F11" s="12">
        <v>22</v>
      </c>
      <c r="G11" s="13">
        <f t="shared" si="0"/>
        <v>293</v>
      </c>
      <c r="H11" s="12">
        <f t="shared" si="5"/>
        <v>2.4668676203541096</v>
      </c>
      <c r="I11" s="12">
        <v>6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54</v>
      </c>
      <c r="S11" s="7">
        <v>159</v>
      </c>
      <c r="T11" s="7">
        <v>73</v>
      </c>
      <c r="U11" s="7">
        <v>1</v>
      </c>
      <c r="V11" s="7">
        <v>1</v>
      </c>
      <c r="W11" s="7">
        <v>5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8">
        <f t="shared" si="1"/>
        <v>0</v>
      </c>
      <c r="AD11" s="6">
        <v>0</v>
      </c>
      <c r="AE11" s="6">
        <v>0</v>
      </c>
      <c r="AF11" s="6">
        <v>0</v>
      </c>
      <c r="AG11" s="8">
        <f t="shared" si="2"/>
        <v>0</v>
      </c>
      <c r="AH11" s="2">
        <v>25.735129636182201</v>
      </c>
      <c r="AI11" s="2">
        <v>91.4837625900239</v>
      </c>
      <c r="AJ11" s="2">
        <v>32.5903224640549</v>
      </c>
      <c r="AK11" s="8">
        <f t="shared" si="3"/>
        <v>49.936404896753665</v>
      </c>
      <c r="AL11" s="2">
        <v>0.443494378916718</v>
      </c>
      <c r="AM11" s="2">
        <v>0.54040409930046296</v>
      </c>
      <c r="AN11" s="2">
        <v>2.36623076111053</v>
      </c>
      <c r="AO11" s="8">
        <f t="shared" si="4"/>
        <v>1.1167097464425704</v>
      </c>
      <c r="AP11" t="s">
        <v>84</v>
      </c>
      <c r="AQ11" s="12">
        <v>-21.45</v>
      </c>
    </row>
    <row r="12" spans="1:43">
      <c r="A12" t="s">
        <v>129</v>
      </c>
      <c r="B12" t="s">
        <v>2</v>
      </c>
      <c r="C12" s="10"/>
      <c r="D12" t="s">
        <v>18</v>
      </c>
      <c r="E12" s="12" t="s">
        <v>113</v>
      </c>
      <c r="F12" s="12">
        <v>20</v>
      </c>
      <c r="G12" s="13">
        <f t="shared" si="0"/>
        <v>273</v>
      </c>
      <c r="H12" s="12">
        <f t="shared" si="5"/>
        <v>2.436162647040756</v>
      </c>
      <c r="I12" s="12">
        <v>6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62</v>
      </c>
      <c r="S12" s="7">
        <v>122</v>
      </c>
      <c r="T12" s="7">
        <v>84</v>
      </c>
      <c r="U12" s="7">
        <v>2</v>
      </c>
      <c r="V12" s="7">
        <v>1</v>
      </c>
      <c r="W12" s="7">
        <v>2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8">
        <f t="shared" si="1"/>
        <v>0</v>
      </c>
      <c r="AD12" s="6">
        <v>0</v>
      </c>
      <c r="AE12" s="6">
        <v>0</v>
      </c>
      <c r="AF12" s="6">
        <v>0</v>
      </c>
      <c r="AG12" s="8">
        <f t="shared" si="2"/>
        <v>0</v>
      </c>
      <c r="AH12" s="2">
        <v>29.547741434135101</v>
      </c>
      <c r="AI12" s="2">
        <v>70.195088276622101</v>
      </c>
      <c r="AJ12" s="2">
        <v>37.501192972337101</v>
      </c>
      <c r="AK12" s="8">
        <f t="shared" si="3"/>
        <v>45.748007561031436</v>
      </c>
      <c r="AL12" s="2">
        <v>0.886988757833437</v>
      </c>
      <c r="AM12" s="2">
        <v>0.54040409930046296</v>
      </c>
      <c r="AN12" s="2">
        <v>0.94649230444421095</v>
      </c>
      <c r="AO12" s="8">
        <f t="shared" si="4"/>
        <v>0.79129505385937027</v>
      </c>
      <c r="AP12" t="s">
        <v>85</v>
      </c>
      <c r="AQ12" s="12">
        <v>-9.18</v>
      </c>
    </row>
    <row r="13" spans="1:43">
      <c r="A13" t="s">
        <v>130</v>
      </c>
      <c r="B13" t="s">
        <v>2</v>
      </c>
      <c r="C13" s="10"/>
      <c r="D13" t="s">
        <v>27</v>
      </c>
      <c r="E13" s="12" t="s">
        <v>114</v>
      </c>
      <c r="F13" s="12">
        <v>22</v>
      </c>
      <c r="G13" s="13">
        <f t="shared" si="0"/>
        <v>224</v>
      </c>
      <c r="H13" s="12">
        <f t="shared" si="5"/>
        <v>2.3502480183341627</v>
      </c>
      <c r="I13" s="12">
        <v>10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45</v>
      </c>
      <c r="P13" s="7">
        <v>47</v>
      </c>
      <c r="Q13" s="7">
        <v>45</v>
      </c>
      <c r="R13" s="7">
        <v>23</v>
      </c>
      <c r="S13" s="7">
        <v>23</v>
      </c>
      <c r="T13" s="7">
        <v>18</v>
      </c>
      <c r="U13" s="7">
        <v>6</v>
      </c>
      <c r="V13" s="7">
        <v>8</v>
      </c>
      <c r="W13" s="7">
        <v>8</v>
      </c>
      <c r="X13" s="2">
        <v>123.03105618329199</v>
      </c>
      <c r="Y13" s="6">
        <v>0</v>
      </c>
      <c r="Z13" s="6">
        <v>0</v>
      </c>
      <c r="AA13" s="6">
        <v>0</v>
      </c>
      <c r="AB13" s="6">
        <v>0</v>
      </c>
      <c r="AC13" s="8">
        <f t="shared" si="1"/>
        <v>24.6062112366584</v>
      </c>
      <c r="AD13" s="2">
        <v>103.27740202827501</v>
      </c>
      <c r="AE13" s="2">
        <v>111.083256379532</v>
      </c>
      <c r="AF13" s="2">
        <v>128.21597130298099</v>
      </c>
      <c r="AG13" s="8">
        <f t="shared" si="2"/>
        <v>114.19220990359599</v>
      </c>
      <c r="AH13" s="2">
        <v>10.9612589191146</v>
      </c>
      <c r="AI13" s="2">
        <v>13.233500248871399</v>
      </c>
      <c r="AJ13" s="2">
        <v>8.0359699226436696</v>
      </c>
      <c r="AK13" s="8">
        <f t="shared" si="3"/>
        <v>10.743576363543221</v>
      </c>
      <c r="AL13" s="2">
        <v>2.6609662735003101</v>
      </c>
      <c r="AM13" s="2">
        <v>4.3232327944037099</v>
      </c>
      <c r="AN13" s="2">
        <v>3.7859692177768398</v>
      </c>
      <c r="AO13" s="8">
        <f t="shared" si="4"/>
        <v>3.5900560952269536</v>
      </c>
      <c r="AP13" t="s">
        <v>86</v>
      </c>
      <c r="AQ13" s="12">
        <v>-32.24</v>
      </c>
    </row>
    <row r="14" spans="1:43">
      <c r="A14" t="s">
        <v>131</v>
      </c>
      <c r="B14" t="s">
        <v>2</v>
      </c>
      <c r="C14" s="10"/>
      <c r="D14" t="s">
        <v>31</v>
      </c>
      <c r="E14" s="12" t="s">
        <v>114</v>
      </c>
      <c r="F14" s="12">
        <v>22</v>
      </c>
      <c r="G14" s="13">
        <f t="shared" si="0"/>
        <v>178</v>
      </c>
      <c r="H14" s="12">
        <f t="shared" si="5"/>
        <v>2.2504200023088941</v>
      </c>
      <c r="I14" s="12">
        <v>9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12</v>
      </c>
      <c r="P14" s="7">
        <v>14</v>
      </c>
      <c r="Q14" s="7">
        <v>12</v>
      </c>
      <c r="R14" s="7">
        <v>6</v>
      </c>
      <c r="S14" s="7">
        <v>20</v>
      </c>
      <c r="T14" s="7">
        <v>19</v>
      </c>
      <c r="U14" s="7">
        <v>19</v>
      </c>
      <c r="V14" s="7">
        <v>37</v>
      </c>
      <c r="W14" s="7">
        <v>39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8">
        <f t="shared" si="1"/>
        <v>0</v>
      </c>
      <c r="AD14" s="2">
        <v>27.540640540873401</v>
      </c>
      <c r="AE14" s="2">
        <v>33.0886295598605</v>
      </c>
      <c r="AF14" s="2">
        <v>34.190925680794997</v>
      </c>
      <c r="AG14" s="8">
        <f t="shared" si="2"/>
        <v>31.606731927176298</v>
      </c>
      <c r="AH14" s="2">
        <v>2.8594588484646901</v>
      </c>
      <c r="AI14" s="2">
        <v>11.5073915207577</v>
      </c>
      <c r="AJ14" s="2">
        <v>8.4824126961238697</v>
      </c>
      <c r="AK14" s="8">
        <f t="shared" si="3"/>
        <v>7.6164210217820871</v>
      </c>
      <c r="AL14" s="2">
        <v>8.4263931994176495</v>
      </c>
      <c r="AM14" s="2">
        <v>19.9949516741171</v>
      </c>
      <c r="AN14" s="2">
        <v>18.456599936662101</v>
      </c>
      <c r="AO14" s="8">
        <f t="shared" si="4"/>
        <v>15.62598160339895</v>
      </c>
      <c r="AP14" t="s">
        <v>87</v>
      </c>
      <c r="AQ14" s="12">
        <v>-32.200000000000003</v>
      </c>
    </row>
    <row r="15" spans="1:43">
      <c r="A15" t="s">
        <v>132</v>
      </c>
      <c r="B15" t="s">
        <v>2</v>
      </c>
      <c r="C15" s="10"/>
      <c r="D15" t="s">
        <v>25</v>
      </c>
      <c r="E15" s="12" t="s">
        <v>114</v>
      </c>
      <c r="F15" s="12">
        <v>21</v>
      </c>
      <c r="G15" s="13">
        <f t="shared" si="0"/>
        <v>175</v>
      </c>
      <c r="H15" s="12">
        <f t="shared" si="5"/>
        <v>2.2430380486862944</v>
      </c>
      <c r="I15" s="12">
        <v>8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6</v>
      </c>
      <c r="P15" s="7">
        <v>0</v>
      </c>
      <c r="Q15" s="7">
        <v>3</v>
      </c>
      <c r="R15" s="7">
        <v>9</v>
      </c>
      <c r="S15" s="7">
        <v>12</v>
      </c>
      <c r="T15" s="7">
        <v>10</v>
      </c>
      <c r="U15" s="7">
        <v>45</v>
      </c>
      <c r="V15" s="7">
        <v>52</v>
      </c>
      <c r="W15" s="7">
        <v>38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8">
        <f t="shared" si="1"/>
        <v>0</v>
      </c>
      <c r="AD15" s="2">
        <v>13.7703202704367</v>
      </c>
      <c r="AE15" s="6">
        <v>0</v>
      </c>
      <c r="AF15" s="2">
        <v>8.5477314201987404</v>
      </c>
      <c r="AG15" s="8">
        <f t="shared" si="2"/>
        <v>7.4393505635451476</v>
      </c>
      <c r="AH15" s="2">
        <v>4.2891882726970296</v>
      </c>
      <c r="AI15" s="2">
        <v>6.90443491245464</v>
      </c>
      <c r="AJ15" s="2">
        <v>4.4644277348020402</v>
      </c>
      <c r="AK15" s="8">
        <f t="shared" si="3"/>
        <v>5.2193503066512363</v>
      </c>
      <c r="AL15" s="2">
        <v>19.957247051252299</v>
      </c>
      <c r="AM15" s="2">
        <v>28.101013163624099</v>
      </c>
      <c r="AN15" s="2">
        <v>17.983353784439998</v>
      </c>
      <c r="AO15" s="8">
        <f t="shared" si="4"/>
        <v>22.013871333105467</v>
      </c>
      <c r="AP15" t="s">
        <v>88</v>
      </c>
      <c r="AQ15" s="12">
        <v>-33.799999999999997</v>
      </c>
    </row>
    <row r="16" spans="1:43">
      <c r="A16" t="s">
        <v>133</v>
      </c>
      <c r="B16" t="s">
        <v>2</v>
      </c>
      <c r="C16" s="10"/>
      <c r="D16" t="s">
        <v>19</v>
      </c>
      <c r="E16" s="12" t="s">
        <v>114</v>
      </c>
      <c r="F16" s="12">
        <v>22</v>
      </c>
      <c r="G16" s="13">
        <f t="shared" si="0"/>
        <v>173</v>
      </c>
      <c r="H16" s="12">
        <f t="shared" si="5"/>
        <v>2.2380461031287955</v>
      </c>
      <c r="I16" s="12">
        <v>7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1</v>
      </c>
      <c r="Q16" s="7">
        <v>0</v>
      </c>
      <c r="R16" s="7">
        <v>45</v>
      </c>
      <c r="S16" s="7">
        <v>79</v>
      </c>
      <c r="T16" s="7">
        <v>47</v>
      </c>
      <c r="U16" s="7">
        <v>0</v>
      </c>
      <c r="V16" s="7">
        <v>1</v>
      </c>
      <c r="W16" s="7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8">
        <f t="shared" si="1"/>
        <v>0</v>
      </c>
      <c r="AD16" s="6">
        <v>0</v>
      </c>
      <c r="AE16" s="2">
        <v>2.36347353999003</v>
      </c>
      <c r="AF16" s="6">
        <v>0</v>
      </c>
      <c r="AG16" s="8">
        <f t="shared" si="2"/>
        <v>0.78782451333001002</v>
      </c>
      <c r="AH16" s="2">
        <v>21.445941363485201</v>
      </c>
      <c r="AI16" s="2">
        <v>45.454196506993</v>
      </c>
      <c r="AJ16" s="2">
        <v>20.982810353569601</v>
      </c>
      <c r="AK16" s="8">
        <f t="shared" si="3"/>
        <v>29.294316074682602</v>
      </c>
      <c r="AL16" s="6">
        <v>0</v>
      </c>
      <c r="AM16" s="2">
        <v>0.54040409930046296</v>
      </c>
      <c r="AN16" s="6">
        <v>0</v>
      </c>
      <c r="AO16" s="8">
        <f t="shared" si="4"/>
        <v>0.18013469976682098</v>
      </c>
      <c r="AP16" t="s">
        <v>89</v>
      </c>
      <c r="AQ16" s="12">
        <v>-12.64</v>
      </c>
    </row>
    <row r="17" spans="1:43">
      <c r="A17" t="s">
        <v>134</v>
      </c>
      <c r="B17" t="s">
        <v>2</v>
      </c>
      <c r="C17" s="10"/>
      <c r="D17" t="s">
        <v>24</v>
      </c>
      <c r="E17" s="12" t="s">
        <v>113</v>
      </c>
      <c r="F17" s="12">
        <v>20</v>
      </c>
      <c r="G17" s="13">
        <f t="shared" si="0"/>
        <v>140</v>
      </c>
      <c r="H17" s="12">
        <f t="shared" si="5"/>
        <v>2.1461280356782382</v>
      </c>
      <c r="I17" s="12">
        <v>6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51</v>
      </c>
      <c r="S17" s="7">
        <v>57</v>
      </c>
      <c r="T17" s="7">
        <v>28</v>
      </c>
      <c r="U17" s="7">
        <v>1</v>
      </c>
      <c r="V17" s="7">
        <v>1</v>
      </c>
      <c r="W17" s="7">
        <v>2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8">
        <f t="shared" si="1"/>
        <v>0</v>
      </c>
      <c r="AD17" s="6">
        <v>0</v>
      </c>
      <c r="AE17" s="6">
        <v>0</v>
      </c>
      <c r="AF17" s="6">
        <v>0</v>
      </c>
      <c r="AG17" s="8">
        <f t="shared" si="2"/>
        <v>0</v>
      </c>
      <c r="AH17" s="2">
        <v>24.305400211949902</v>
      </c>
      <c r="AI17" s="2">
        <v>32.796065834159499</v>
      </c>
      <c r="AJ17" s="2">
        <v>12.500397657445699</v>
      </c>
      <c r="AK17" s="8">
        <f t="shared" si="3"/>
        <v>23.200621234518366</v>
      </c>
      <c r="AL17" s="2">
        <v>0.443494378916718</v>
      </c>
      <c r="AM17" s="2">
        <v>0.54040409930046296</v>
      </c>
      <c r="AN17" s="2">
        <v>0.94649230444421095</v>
      </c>
      <c r="AO17" s="8">
        <f t="shared" si="4"/>
        <v>0.64346359422046395</v>
      </c>
      <c r="AP17" t="s">
        <v>90</v>
      </c>
      <c r="AQ17" s="12">
        <v>-26.14</v>
      </c>
    </row>
    <row r="18" spans="1:43">
      <c r="A18" t="s">
        <v>135</v>
      </c>
      <c r="B18" t="s">
        <v>2</v>
      </c>
      <c r="C18" s="10"/>
      <c r="D18" t="s">
        <v>10</v>
      </c>
      <c r="E18" s="12" t="s">
        <v>114</v>
      </c>
      <c r="F18" s="12">
        <v>23</v>
      </c>
      <c r="G18" s="13">
        <f t="shared" si="0"/>
        <v>105</v>
      </c>
      <c r="H18" s="12">
        <f t="shared" si="5"/>
        <v>2.0211892990699383</v>
      </c>
      <c r="I18" s="12">
        <v>6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22</v>
      </c>
      <c r="S18" s="7">
        <v>35</v>
      </c>
      <c r="T18" s="7">
        <v>37</v>
      </c>
      <c r="U18" s="7">
        <v>6</v>
      </c>
      <c r="V18" s="7">
        <v>4</v>
      </c>
      <c r="W18" s="7">
        <v>1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8">
        <f t="shared" si="1"/>
        <v>0</v>
      </c>
      <c r="AD18" s="6">
        <v>0</v>
      </c>
      <c r="AE18" s="6">
        <v>0</v>
      </c>
      <c r="AF18" s="6">
        <v>0</v>
      </c>
      <c r="AG18" s="8">
        <f t="shared" si="2"/>
        <v>0</v>
      </c>
      <c r="AH18" s="2">
        <v>10.484682444370501</v>
      </c>
      <c r="AI18" s="2">
        <v>20.137935161325998</v>
      </c>
      <c r="AJ18" s="2">
        <v>16.5183826187675</v>
      </c>
      <c r="AK18" s="8">
        <f t="shared" si="3"/>
        <v>15.713666741487998</v>
      </c>
      <c r="AL18" s="2">
        <v>2.6609662735003101</v>
      </c>
      <c r="AM18" s="2">
        <v>2.1616163972018501</v>
      </c>
      <c r="AN18" s="2">
        <v>0.47324615222210498</v>
      </c>
      <c r="AO18" s="8">
        <f t="shared" si="4"/>
        <v>1.7652762743080883</v>
      </c>
      <c r="AP18" t="s">
        <v>91</v>
      </c>
      <c r="AQ18" s="12">
        <v>-38.200000000000003</v>
      </c>
    </row>
    <row r="19" spans="1:43">
      <c r="A19" t="s">
        <v>136</v>
      </c>
      <c r="B19" t="s">
        <v>2</v>
      </c>
      <c r="C19" s="10"/>
      <c r="D19" t="s">
        <v>20</v>
      </c>
      <c r="E19" s="12" t="s">
        <v>114</v>
      </c>
      <c r="F19" s="12">
        <v>21</v>
      </c>
      <c r="G19" s="13">
        <f t="shared" si="0"/>
        <v>101</v>
      </c>
      <c r="H19" s="12">
        <f t="shared" si="5"/>
        <v>2.0043213737826426</v>
      </c>
      <c r="I19" s="12">
        <v>9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2</v>
      </c>
      <c r="P19" s="7">
        <v>3</v>
      </c>
      <c r="Q19" s="7">
        <v>2</v>
      </c>
      <c r="R19" s="7">
        <v>16</v>
      </c>
      <c r="S19" s="7">
        <v>21</v>
      </c>
      <c r="T19" s="7">
        <v>30</v>
      </c>
      <c r="U19" s="7">
        <v>10</v>
      </c>
      <c r="V19" s="7">
        <v>8</v>
      </c>
      <c r="W19" s="7">
        <v>9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8">
        <f t="shared" si="1"/>
        <v>0</v>
      </c>
      <c r="AD19" s="2">
        <v>4.5901067568122302</v>
      </c>
      <c r="AE19" s="2">
        <v>7.0904206199701099</v>
      </c>
      <c r="AF19" s="2">
        <v>5.6984876134658302</v>
      </c>
      <c r="AG19" s="8">
        <f t="shared" si="2"/>
        <v>5.7930049967493895</v>
      </c>
      <c r="AH19" s="2">
        <v>7.6252235959058403</v>
      </c>
      <c r="AI19" s="2">
        <v>12.082761096795601</v>
      </c>
      <c r="AJ19" s="2">
        <v>13.393283204406099</v>
      </c>
      <c r="AK19" s="8">
        <f t="shared" si="3"/>
        <v>11.033755965702513</v>
      </c>
      <c r="AL19" s="2">
        <v>4.4349437891671801</v>
      </c>
      <c r="AM19" s="2">
        <v>4.3232327944037099</v>
      </c>
      <c r="AN19" s="2">
        <v>4.2592153699989499</v>
      </c>
      <c r="AO19" s="8">
        <f t="shared" si="4"/>
        <v>4.3391306511899463</v>
      </c>
      <c r="AP19" t="s">
        <v>92</v>
      </c>
      <c r="AQ19" s="12">
        <v>-18.27</v>
      </c>
    </row>
    <row r="20" spans="1:43">
      <c r="A20" t="s">
        <v>137</v>
      </c>
      <c r="B20" t="s">
        <v>2</v>
      </c>
      <c r="C20" s="10"/>
      <c r="D20" t="s">
        <v>26</v>
      </c>
      <c r="E20" s="12" t="s">
        <v>113</v>
      </c>
      <c r="F20" s="12">
        <v>23</v>
      </c>
      <c r="G20" s="13">
        <f t="shared" si="0"/>
        <v>97</v>
      </c>
      <c r="H20" s="12">
        <f t="shared" si="5"/>
        <v>1.9867717342662448</v>
      </c>
      <c r="I20" s="12">
        <v>7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5</v>
      </c>
      <c r="S20" s="7">
        <v>26</v>
      </c>
      <c r="T20" s="7">
        <v>15</v>
      </c>
      <c r="U20" s="7">
        <v>18</v>
      </c>
      <c r="V20" s="7">
        <v>13</v>
      </c>
      <c r="W20" s="7">
        <v>19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8">
        <f t="shared" si="1"/>
        <v>0</v>
      </c>
      <c r="AD20" s="6">
        <v>0</v>
      </c>
      <c r="AE20" s="6">
        <v>0</v>
      </c>
      <c r="AF20" s="2">
        <v>2.8492438067329098</v>
      </c>
      <c r="AG20" s="8">
        <f t="shared" si="2"/>
        <v>0.94974793557763659</v>
      </c>
      <c r="AH20" s="2">
        <v>2.38288237372057</v>
      </c>
      <c r="AI20" s="2">
        <v>14.959608976985001</v>
      </c>
      <c r="AJ20" s="2">
        <v>6.6966416022030604</v>
      </c>
      <c r="AK20" s="8">
        <f t="shared" si="3"/>
        <v>8.0130443176362096</v>
      </c>
      <c r="AL20" s="2">
        <v>7.9828988205009299</v>
      </c>
      <c r="AM20" s="2">
        <v>7.0252532909060204</v>
      </c>
      <c r="AN20" s="2">
        <v>8.9916768922199992</v>
      </c>
      <c r="AO20" s="8">
        <f t="shared" si="4"/>
        <v>7.9999430012089832</v>
      </c>
      <c r="AP20" t="s">
        <v>93</v>
      </c>
      <c r="AQ20" s="12">
        <v>-27.07</v>
      </c>
    </row>
    <row r="21" spans="1:43">
      <c r="A21" t="s">
        <v>138</v>
      </c>
      <c r="B21" t="s">
        <v>2</v>
      </c>
      <c r="C21" s="10"/>
      <c r="D21" t="s">
        <v>13</v>
      </c>
      <c r="E21" s="12" t="s">
        <v>113</v>
      </c>
      <c r="F21" s="12">
        <v>22</v>
      </c>
      <c r="G21" s="13">
        <f t="shared" si="0"/>
        <v>84</v>
      </c>
      <c r="H21" s="12">
        <f t="shared" si="5"/>
        <v>1.9242792860618816</v>
      </c>
      <c r="I21" s="12">
        <v>6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17</v>
      </c>
      <c r="S21" s="7">
        <v>43</v>
      </c>
      <c r="T21" s="7">
        <v>16</v>
      </c>
      <c r="U21" s="7">
        <v>5</v>
      </c>
      <c r="V21" s="7">
        <v>1</v>
      </c>
      <c r="W21" s="7">
        <v>2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8">
        <f t="shared" si="1"/>
        <v>0</v>
      </c>
      <c r="AD21" s="6">
        <v>0</v>
      </c>
      <c r="AE21" s="6">
        <v>0</v>
      </c>
      <c r="AF21" s="6">
        <v>0</v>
      </c>
      <c r="AG21" s="8">
        <f t="shared" si="2"/>
        <v>0</v>
      </c>
      <c r="AH21" s="2">
        <v>8.1018000706499507</v>
      </c>
      <c r="AI21" s="2">
        <v>24.740891769629101</v>
      </c>
      <c r="AJ21" s="2">
        <v>7.1430843756832596</v>
      </c>
      <c r="AK21" s="8">
        <f t="shared" si="3"/>
        <v>13.328592071987437</v>
      </c>
      <c r="AL21" s="2">
        <v>2.2174718945835901</v>
      </c>
      <c r="AM21" s="2">
        <v>0.54040409930046296</v>
      </c>
      <c r="AN21" s="2">
        <v>0.94649230444421095</v>
      </c>
      <c r="AO21" s="8">
        <f t="shared" si="4"/>
        <v>1.234789432776088</v>
      </c>
      <c r="AP21" t="s">
        <v>94</v>
      </c>
      <c r="AQ21" s="12">
        <v>-15.3</v>
      </c>
    </row>
    <row r="22" spans="1:43">
      <c r="A22" t="s">
        <v>139</v>
      </c>
      <c r="B22" t="s">
        <v>2</v>
      </c>
      <c r="C22" s="10"/>
      <c r="D22" t="s">
        <v>12</v>
      </c>
      <c r="E22" s="12" t="s">
        <v>114</v>
      </c>
      <c r="F22" s="12">
        <v>23</v>
      </c>
      <c r="G22" s="13">
        <f t="shared" si="0"/>
        <v>68</v>
      </c>
      <c r="H22" s="12">
        <f t="shared" si="5"/>
        <v>1.8325089127062364</v>
      </c>
      <c r="I22" s="12">
        <v>6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9</v>
      </c>
      <c r="S22" s="7">
        <v>32</v>
      </c>
      <c r="T22" s="7">
        <v>23</v>
      </c>
      <c r="U22" s="7">
        <v>0</v>
      </c>
      <c r="V22" s="7">
        <v>1</v>
      </c>
      <c r="W22" s="7">
        <v>2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8">
        <f t="shared" si="1"/>
        <v>0</v>
      </c>
      <c r="AD22" s="2">
        <v>2.29505337840612</v>
      </c>
      <c r="AE22" s="6">
        <v>0</v>
      </c>
      <c r="AF22" s="6">
        <v>0</v>
      </c>
      <c r="AG22" s="8">
        <f t="shared" si="2"/>
        <v>0.76501779280203996</v>
      </c>
      <c r="AH22" s="2">
        <v>4.2891882726970296</v>
      </c>
      <c r="AI22" s="2">
        <v>18.411826433212401</v>
      </c>
      <c r="AJ22" s="2">
        <v>10.2681837900447</v>
      </c>
      <c r="AK22" s="8">
        <f t="shared" si="3"/>
        <v>10.989732831984711</v>
      </c>
      <c r="AL22" s="2">
        <v>0</v>
      </c>
      <c r="AM22" s="2">
        <v>0.54040409930046296</v>
      </c>
      <c r="AN22" s="2">
        <v>0.94649230444421095</v>
      </c>
      <c r="AO22" s="8">
        <f t="shared" si="4"/>
        <v>0.49563213458155797</v>
      </c>
      <c r="AP22" t="s">
        <v>95</v>
      </c>
      <c r="AQ22" s="12">
        <v>-15.25</v>
      </c>
    </row>
    <row r="23" spans="1:43">
      <c r="A23" t="s">
        <v>121</v>
      </c>
      <c r="B23" t="s">
        <v>1</v>
      </c>
      <c r="C23" s="10"/>
      <c r="D23" s="3" t="s">
        <v>3</v>
      </c>
      <c r="E23" s="15" t="s">
        <v>114</v>
      </c>
      <c r="F23" s="12">
        <v>22</v>
      </c>
      <c r="G23" s="13">
        <f t="shared" si="0"/>
        <v>67</v>
      </c>
      <c r="H23" s="12">
        <f t="shared" si="5"/>
        <v>1.8260748027008264</v>
      </c>
      <c r="I23" s="12">
        <v>6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13</v>
      </c>
      <c r="S23" s="7">
        <v>11</v>
      </c>
      <c r="T23" s="7">
        <v>13</v>
      </c>
      <c r="U23" s="7">
        <v>12</v>
      </c>
      <c r="V23" s="7">
        <v>10</v>
      </c>
      <c r="W23" s="7">
        <v>8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8">
        <f t="shared" si="1"/>
        <v>0</v>
      </c>
      <c r="AD23" s="6">
        <v>0</v>
      </c>
      <c r="AE23" s="6">
        <v>0</v>
      </c>
      <c r="AF23" s="6">
        <v>0</v>
      </c>
      <c r="AG23" s="8">
        <f t="shared" si="2"/>
        <v>0</v>
      </c>
      <c r="AH23" s="2">
        <v>6.1954941716734897</v>
      </c>
      <c r="AI23" s="2">
        <v>6.3290653364167504</v>
      </c>
      <c r="AJ23" s="2">
        <v>5.8037560552426504</v>
      </c>
      <c r="AK23" s="8">
        <f t="shared" si="3"/>
        <v>6.1094385211109632</v>
      </c>
      <c r="AL23" s="2">
        <v>5.3219325470006202</v>
      </c>
      <c r="AM23" s="2">
        <v>5.4040409930046298</v>
      </c>
      <c r="AN23" s="2">
        <v>3.7859692177768398</v>
      </c>
      <c r="AO23" s="8">
        <f t="shared" si="4"/>
        <v>4.8373142525940294</v>
      </c>
      <c r="AP23" t="s">
        <v>111</v>
      </c>
      <c r="AQ23" s="12">
        <v>-35.090000000000003</v>
      </c>
    </row>
    <row r="24" spans="1:43">
      <c r="A24" t="s">
        <v>140</v>
      </c>
      <c r="B24" t="s">
        <v>2</v>
      </c>
      <c r="C24" s="10"/>
      <c r="D24" t="s">
        <v>29</v>
      </c>
      <c r="E24" s="12" t="s">
        <v>114</v>
      </c>
      <c r="F24" s="12">
        <v>22</v>
      </c>
      <c r="G24" s="13">
        <f t="shared" si="0"/>
        <v>56</v>
      </c>
      <c r="H24" s="12">
        <f t="shared" si="5"/>
        <v>1.7481880270062005</v>
      </c>
      <c r="I24" s="12">
        <v>4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21</v>
      </c>
      <c r="S24" s="7">
        <v>20</v>
      </c>
      <c r="T24" s="7">
        <v>14</v>
      </c>
      <c r="U24" s="7">
        <v>0</v>
      </c>
      <c r="V24" s="7">
        <v>0</v>
      </c>
      <c r="W24" s="7">
        <v>0</v>
      </c>
      <c r="X24" s="6">
        <v>0</v>
      </c>
      <c r="Y24" s="6">
        <v>0</v>
      </c>
      <c r="Z24" s="6">
        <v>0</v>
      </c>
      <c r="AA24" s="2">
        <v>989.24977057500098</v>
      </c>
      <c r="AB24" s="6">
        <v>0</v>
      </c>
      <c r="AC24" s="8">
        <f t="shared" si="1"/>
        <v>197.8499541150002</v>
      </c>
      <c r="AD24" s="6">
        <v>0</v>
      </c>
      <c r="AE24" s="6">
        <v>0</v>
      </c>
      <c r="AF24" s="6">
        <v>0</v>
      </c>
      <c r="AG24" s="8">
        <f t="shared" si="2"/>
        <v>0</v>
      </c>
      <c r="AH24" s="2">
        <v>10.008105969626399</v>
      </c>
      <c r="AI24" s="2">
        <v>11.5073915207577</v>
      </c>
      <c r="AJ24" s="2">
        <v>6.2501988287228496</v>
      </c>
      <c r="AK24" s="8">
        <f t="shared" si="3"/>
        <v>9.2552321063689842</v>
      </c>
      <c r="AL24" s="6">
        <v>0</v>
      </c>
      <c r="AM24" s="6">
        <v>0</v>
      </c>
      <c r="AN24" s="6">
        <v>0</v>
      </c>
      <c r="AO24" s="8">
        <f t="shared" si="4"/>
        <v>0</v>
      </c>
      <c r="AP24" t="s">
        <v>96</v>
      </c>
      <c r="AQ24" s="12">
        <v>-11.71</v>
      </c>
    </row>
    <row r="25" spans="1:43">
      <c r="A25" t="s">
        <v>141</v>
      </c>
      <c r="B25" t="s">
        <v>2</v>
      </c>
      <c r="C25" s="10"/>
      <c r="D25" t="s">
        <v>17</v>
      </c>
      <c r="E25" s="12" t="s">
        <v>113</v>
      </c>
      <c r="F25" s="12">
        <v>18</v>
      </c>
      <c r="G25" s="13">
        <f t="shared" si="0"/>
        <v>52</v>
      </c>
      <c r="H25" s="12">
        <f t="shared" si="5"/>
        <v>1.7160033436347992</v>
      </c>
      <c r="I25" s="12">
        <v>6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11</v>
      </c>
      <c r="S25" s="7">
        <v>15</v>
      </c>
      <c r="T25" s="7">
        <v>15</v>
      </c>
      <c r="U25" s="7">
        <v>4</v>
      </c>
      <c r="V25" s="7">
        <v>2</v>
      </c>
      <c r="W25" s="7">
        <v>5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8">
        <f t="shared" si="1"/>
        <v>0</v>
      </c>
      <c r="AD25" s="6">
        <v>0</v>
      </c>
      <c r="AE25" s="6">
        <v>0</v>
      </c>
      <c r="AF25" s="6">
        <v>0</v>
      </c>
      <c r="AG25" s="8">
        <f t="shared" si="2"/>
        <v>0</v>
      </c>
      <c r="AH25" s="2">
        <v>5.2423412221852601</v>
      </c>
      <c r="AI25" s="2">
        <v>8.6305436405683</v>
      </c>
      <c r="AJ25" s="2">
        <v>6.6966416022030604</v>
      </c>
      <c r="AK25" s="8">
        <f t="shared" si="3"/>
        <v>6.8565088216522065</v>
      </c>
      <c r="AL25" s="2">
        <v>1.77397751566687</v>
      </c>
      <c r="AM25" s="2">
        <v>1.0808081986009299</v>
      </c>
      <c r="AN25" s="2">
        <v>2.36623076111053</v>
      </c>
      <c r="AO25" s="8">
        <f t="shared" si="4"/>
        <v>1.74033882512611</v>
      </c>
      <c r="AP25" t="s">
        <v>97</v>
      </c>
      <c r="AQ25" s="12">
        <v>-22.17</v>
      </c>
    </row>
    <row r="26" spans="1:43">
      <c r="A26" t="s">
        <v>142</v>
      </c>
      <c r="B26" t="s">
        <v>2</v>
      </c>
      <c r="C26" s="10"/>
      <c r="D26" t="s">
        <v>9</v>
      </c>
      <c r="E26" s="12" t="s">
        <v>113</v>
      </c>
      <c r="F26" s="12">
        <v>22</v>
      </c>
      <c r="G26" s="13">
        <f t="shared" si="0"/>
        <v>51</v>
      </c>
      <c r="H26" s="12">
        <f t="shared" si="5"/>
        <v>1.7075701760979363</v>
      </c>
      <c r="I26" s="12">
        <v>6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10</v>
      </c>
      <c r="S26" s="7">
        <v>19</v>
      </c>
      <c r="T26" s="7">
        <v>6</v>
      </c>
      <c r="U26" s="7">
        <v>4</v>
      </c>
      <c r="V26" s="7">
        <v>6</v>
      </c>
      <c r="W26" s="7">
        <v>6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8">
        <f t="shared" si="1"/>
        <v>0</v>
      </c>
      <c r="AD26" s="6">
        <v>0</v>
      </c>
      <c r="AE26" s="6">
        <v>0</v>
      </c>
      <c r="AF26" s="6">
        <v>0</v>
      </c>
      <c r="AG26" s="8">
        <f t="shared" si="2"/>
        <v>0</v>
      </c>
      <c r="AH26" s="2">
        <v>4.7657647474411498</v>
      </c>
      <c r="AI26" s="2">
        <v>10.9320219447198</v>
      </c>
      <c r="AJ26" s="2">
        <v>2.6786566408812198</v>
      </c>
      <c r="AK26" s="8">
        <f t="shared" si="3"/>
        <v>6.1254811110140563</v>
      </c>
      <c r="AL26" s="2">
        <v>1.77397751566687</v>
      </c>
      <c r="AM26" s="2">
        <v>3.2424245958027802</v>
      </c>
      <c r="AN26" s="2">
        <v>2.8394769133326299</v>
      </c>
      <c r="AO26" s="8">
        <f t="shared" si="4"/>
        <v>2.6186263416007605</v>
      </c>
      <c r="AP26" t="s">
        <v>98</v>
      </c>
      <c r="AQ26" s="12">
        <v>-19.79</v>
      </c>
    </row>
    <row r="27" spans="1:43">
      <c r="A27" t="s">
        <v>143</v>
      </c>
      <c r="B27" t="s">
        <v>2</v>
      </c>
      <c r="C27" s="10"/>
      <c r="D27" t="s">
        <v>15</v>
      </c>
      <c r="E27" s="12" t="s">
        <v>114</v>
      </c>
      <c r="F27" s="12">
        <v>23</v>
      </c>
      <c r="G27" s="13">
        <f t="shared" si="0"/>
        <v>49</v>
      </c>
      <c r="H27" s="12">
        <f t="shared" si="5"/>
        <v>1.6901960800285136</v>
      </c>
      <c r="I27" s="12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10</v>
      </c>
      <c r="S27" s="7">
        <v>31</v>
      </c>
      <c r="T27" s="7">
        <v>8</v>
      </c>
      <c r="U27" s="7">
        <v>0</v>
      </c>
      <c r="V27" s="7">
        <v>0</v>
      </c>
      <c r="W27" s="7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8">
        <f t="shared" si="1"/>
        <v>0</v>
      </c>
      <c r="AD27" s="6">
        <v>0</v>
      </c>
      <c r="AE27" s="6">
        <v>0</v>
      </c>
      <c r="AF27" s="6">
        <v>0</v>
      </c>
      <c r="AG27" s="8">
        <f t="shared" si="2"/>
        <v>0</v>
      </c>
      <c r="AH27" s="2">
        <v>4.7657647474411498</v>
      </c>
      <c r="AI27" s="2">
        <v>17.8364568571745</v>
      </c>
      <c r="AJ27" s="2">
        <v>3.5715421878416298</v>
      </c>
      <c r="AK27" s="8">
        <f t="shared" si="3"/>
        <v>8.7245879308190926</v>
      </c>
      <c r="AL27" s="6">
        <v>0</v>
      </c>
      <c r="AM27" s="6">
        <v>0</v>
      </c>
      <c r="AN27" s="6">
        <v>0</v>
      </c>
      <c r="AO27" s="8">
        <f t="shared" si="4"/>
        <v>0</v>
      </c>
      <c r="AP27" t="s">
        <v>99</v>
      </c>
      <c r="AQ27" s="12">
        <v>-19.97</v>
      </c>
    </row>
    <row r="28" spans="1:43">
      <c r="A28" t="s">
        <v>144</v>
      </c>
      <c r="B28" t="s">
        <v>2</v>
      </c>
      <c r="C28" s="10"/>
      <c r="D28" t="s">
        <v>7</v>
      </c>
      <c r="E28" s="12" t="s">
        <v>114</v>
      </c>
      <c r="F28" s="12">
        <v>22</v>
      </c>
      <c r="G28" s="13">
        <f t="shared" si="0"/>
        <v>48</v>
      </c>
      <c r="H28" s="12">
        <f t="shared" si="5"/>
        <v>1.6812412373755872</v>
      </c>
      <c r="I28" s="12">
        <v>8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10</v>
      </c>
      <c r="P28" s="7">
        <v>17</v>
      </c>
      <c r="Q28" s="7">
        <v>10</v>
      </c>
      <c r="R28" s="7">
        <v>1</v>
      </c>
      <c r="S28" s="7">
        <v>2</v>
      </c>
      <c r="T28" s="7">
        <v>0</v>
      </c>
      <c r="U28" s="7">
        <v>3</v>
      </c>
      <c r="V28" s="7">
        <v>3</v>
      </c>
      <c r="W28" s="7">
        <v>2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8">
        <f t="shared" si="1"/>
        <v>0</v>
      </c>
      <c r="AD28" s="2">
        <v>22.9505337840612</v>
      </c>
      <c r="AE28" s="2">
        <v>40.179050179830597</v>
      </c>
      <c r="AF28" s="2">
        <v>28.4924380673291</v>
      </c>
      <c r="AG28" s="8">
        <f t="shared" si="2"/>
        <v>30.540674010406963</v>
      </c>
      <c r="AH28" s="2">
        <v>0.47657647474411502</v>
      </c>
      <c r="AI28" s="2">
        <v>1.1507391520757699</v>
      </c>
      <c r="AJ28" s="6">
        <v>0</v>
      </c>
      <c r="AK28" s="8">
        <f t="shared" si="3"/>
        <v>0.54243854227329502</v>
      </c>
      <c r="AL28" s="2">
        <v>1.3304831367501599</v>
      </c>
      <c r="AM28" s="2">
        <v>1.6212122979013901</v>
      </c>
      <c r="AN28" s="2">
        <v>0.94649230444421095</v>
      </c>
      <c r="AO28" s="8">
        <f t="shared" si="4"/>
        <v>1.2993959130319204</v>
      </c>
      <c r="AP28" t="s">
        <v>100</v>
      </c>
      <c r="AQ28" s="12">
        <v>-41.76</v>
      </c>
    </row>
    <row r="29" spans="1:43">
      <c r="A29" t="s">
        <v>145</v>
      </c>
      <c r="B29" t="s">
        <v>2</v>
      </c>
      <c r="C29" s="10"/>
      <c r="D29" t="s">
        <v>33</v>
      </c>
      <c r="E29" s="12" t="s">
        <v>114</v>
      </c>
      <c r="F29" s="12">
        <v>22</v>
      </c>
      <c r="G29" s="13">
        <f t="shared" si="0"/>
        <v>48</v>
      </c>
      <c r="H29" s="12">
        <f t="shared" si="5"/>
        <v>1.6812412373755872</v>
      </c>
      <c r="I29" s="12">
        <v>8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7</v>
      </c>
      <c r="P29" s="7">
        <v>0</v>
      </c>
      <c r="Q29" s="7">
        <v>3</v>
      </c>
      <c r="R29" s="7">
        <v>10</v>
      </c>
      <c r="S29" s="7">
        <v>5</v>
      </c>
      <c r="T29" s="7">
        <v>3</v>
      </c>
      <c r="U29" s="7">
        <v>4</v>
      </c>
      <c r="V29" s="7">
        <v>7</v>
      </c>
      <c r="W29" s="7">
        <v>9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8">
        <f t="shared" si="1"/>
        <v>0</v>
      </c>
      <c r="AD29" s="2">
        <v>16.065373648842801</v>
      </c>
      <c r="AE29" s="6">
        <v>0</v>
      </c>
      <c r="AF29" s="2">
        <v>8.5477314201987404</v>
      </c>
      <c r="AG29" s="8">
        <f t="shared" si="2"/>
        <v>8.2043683563471799</v>
      </c>
      <c r="AH29" s="2">
        <v>4.7657647474411498</v>
      </c>
      <c r="AI29" s="2">
        <v>2.8768478801894299</v>
      </c>
      <c r="AJ29" s="2">
        <v>1.3393283204406099</v>
      </c>
      <c r="AK29" s="8">
        <f t="shared" si="3"/>
        <v>2.9939803160237299</v>
      </c>
      <c r="AL29" s="2">
        <v>1.77397751566687</v>
      </c>
      <c r="AM29" s="2">
        <v>3.7828286951032402</v>
      </c>
      <c r="AN29" s="2">
        <v>4.2592153699989499</v>
      </c>
      <c r="AO29" s="8">
        <f t="shared" si="4"/>
        <v>3.2720071935896868</v>
      </c>
      <c r="AP29" t="s">
        <v>101</v>
      </c>
      <c r="AQ29" s="12">
        <v>-32.69</v>
      </c>
    </row>
    <row r="30" spans="1:43">
      <c r="A30" t="s">
        <v>146</v>
      </c>
      <c r="B30" t="s">
        <v>2</v>
      </c>
      <c r="C30" s="10"/>
      <c r="D30" t="s">
        <v>14</v>
      </c>
      <c r="E30" s="12" t="s">
        <v>114</v>
      </c>
      <c r="F30" s="12">
        <v>22</v>
      </c>
      <c r="G30" s="13">
        <f t="shared" si="0"/>
        <v>48</v>
      </c>
      <c r="H30" s="12">
        <f t="shared" si="5"/>
        <v>1.6812412373755872</v>
      </c>
      <c r="I30" s="12">
        <v>6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2</v>
      </c>
      <c r="S30" s="7">
        <v>24</v>
      </c>
      <c r="T30" s="7">
        <v>12</v>
      </c>
      <c r="U30" s="7">
        <v>3</v>
      </c>
      <c r="V30" s="7">
        <v>5</v>
      </c>
      <c r="W30" s="7">
        <v>2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8">
        <f t="shared" si="1"/>
        <v>0</v>
      </c>
      <c r="AD30" s="6">
        <v>0</v>
      </c>
      <c r="AE30" s="6">
        <v>0</v>
      </c>
      <c r="AF30" s="6">
        <v>0</v>
      </c>
      <c r="AG30" s="8">
        <f t="shared" si="2"/>
        <v>0</v>
      </c>
      <c r="AH30" s="2">
        <v>0.95315294948823004</v>
      </c>
      <c r="AI30" s="2">
        <v>13.8088698249093</v>
      </c>
      <c r="AJ30" s="2">
        <v>5.3573132817624503</v>
      </c>
      <c r="AK30" s="8">
        <f t="shared" si="3"/>
        <v>6.7064453520533265</v>
      </c>
      <c r="AL30" s="2">
        <v>1.3304831367501599</v>
      </c>
      <c r="AM30" s="2">
        <v>2.7020204965023198</v>
      </c>
      <c r="AN30" s="2">
        <v>0.94649230444421095</v>
      </c>
      <c r="AO30" s="8">
        <f t="shared" si="4"/>
        <v>1.6596653125655638</v>
      </c>
      <c r="AP30" t="s">
        <v>102</v>
      </c>
      <c r="AQ30" s="12">
        <v>-14.01</v>
      </c>
    </row>
    <row r="31" spans="1:43">
      <c r="A31" t="s">
        <v>147</v>
      </c>
      <c r="B31" t="s">
        <v>2</v>
      </c>
      <c r="C31" s="10"/>
      <c r="D31" t="s">
        <v>35</v>
      </c>
      <c r="E31" s="12" t="s">
        <v>114</v>
      </c>
      <c r="F31" s="12">
        <v>21</v>
      </c>
      <c r="G31" s="13">
        <f t="shared" si="0"/>
        <v>42</v>
      </c>
      <c r="H31" s="12">
        <f t="shared" si="5"/>
        <v>1.6232492903979006</v>
      </c>
      <c r="I31" s="12">
        <v>4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8</v>
      </c>
      <c r="S31" s="7">
        <v>18</v>
      </c>
      <c r="T31" s="7">
        <v>15</v>
      </c>
      <c r="U31" s="7">
        <v>0</v>
      </c>
      <c r="V31" s="7">
        <v>1</v>
      </c>
      <c r="W31" s="7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8">
        <f t="shared" si="1"/>
        <v>0</v>
      </c>
      <c r="AD31" s="6">
        <v>0</v>
      </c>
      <c r="AE31" s="6">
        <v>0</v>
      </c>
      <c r="AF31" s="6">
        <v>0</v>
      </c>
      <c r="AG31" s="8">
        <f t="shared" si="2"/>
        <v>0</v>
      </c>
      <c r="AH31" s="2">
        <v>3.8126117979529202</v>
      </c>
      <c r="AI31" s="2">
        <v>10.356652368681999</v>
      </c>
      <c r="AJ31" s="2">
        <v>6.6966416022030604</v>
      </c>
      <c r="AK31" s="8">
        <f t="shared" si="3"/>
        <v>6.9553019229459929</v>
      </c>
      <c r="AL31" s="6">
        <v>0</v>
      </c>
      <c r="AM31" s="2">
        <v>0.54040409930046296</v>
      </c>
      <c r="AN31" s="6">
        <v>0</v>
      </c>
      <c r="AO31" s="8">
        <f t="shared" si="4"/>
        <v>0.18013469976682098</v>
      </c>
      <c r="AP31" t="s">
        <v>103</v>
      </c>
      <c r="AQ31" s="12">
        <v>-16.489999999999998</v>
      </c>
    </row>
    <row r="32" spans="1:43">
      <c r="A32" t="s">
        <v>148</v>
      </c>
      <c r="B32" t="s">
        <v>2</v>
      </c>
      <c r="C32" s="10"/>
      <c r="D32" t="s">
        <v>11</v>
      </c>
      <c r="E32" s="12" t="s">
        <v>114</v>
      </c>
      <c r="F32" s="12">
        <v>22</v>
      </c>
      <c r="G32" s="13">
        <f t="shared" si="0"/>
        <v>41</v>
      </c>
      <c r="H32" s="12">
        <f t="shared" si="5"/>
        <v>1.6127838567197355</v>
      </c>
      <c r="I32" s="12">
        <v>4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10</v>
      </c>
      <c r="S32" s="7">
        <v>26</v>
      </c>
      <c r="T32" s="7">
        <v>4</v>
      </c>
      <c r="U32" s="7">
        <v>0</v>
      </c>
      <c r="V32" s="7">
        <v>0</v>
      </c>
      <c r="W32" s="7">
        <v>1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8">
        <f t="shared" si="1"/>
        <v>0</v>
      </c>
      <c r="AD32" s="6">
        <v>0</v>
      </c>
      <c r="AE32" s="6">
        <v>0</v>
      </c>
      <c r="AF32" s="6">
        <v>0</v>
      </c>
      <c r="AG32" s="8">
        <f t="shared" si="2"/>
        <v>0</v>
      </c>
      <c r="AH32" s="2">
        <v>4.7657647474411498</v>
      </c>
      <c r="AI32" s="2">
        <v>14.959608976985001</v>
      </c>
      <c r="AJ32" s="2">
        <v>1.78577109392082</v>
      </c>
      <c r="AK32" s="8">
        <f t="shared" si="3"/>
        <v>7.1703816061156571</v>
      </c>
      <c r="AL32" s="6">
        <v>0</v>
      </c>
      <c r="AM32" s="6">
        <v>0</v>
      </c>
      <c r="AN32" s="2">
        <v>0.47324615222210498</v>
      </c>
      <c r="AO32" s="8">
        <f t="shared" si="4"/>
        <v>0.15774871740736832</v>
      </c>
      <c r="AP32" t="s">
        <v>104</v>
      </c>
      <c r="AQ32" s="12">
        <v>-24.32</v>
      </c>
    </row>
    <row r="33" spans="1:43">
      <c r="A33" t="s">
        <v>149</v>
      </c>
      <c r="B33" t="s">
        <v>2</v>
      </c>
      <c r="C33" s="10"/>
      <c r="D33" t="s">
        <v>34</v>
      </c>
      <c r="E33" s="12" t="s">
        <v>114</v>
      </c>
      <c r="F33" s="12">
        <v>23</v>
      </c>
      <c r="G33" s="13">
        <f t="shared" si="0"/>
        <v>35</v>
      </c>
      <c r="H33" s="12">
        <f t="shared" si="5"/>
        <v>1.5440680443502757</v>
      </c>
      <c r="I33" s="12">
        <v>6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5</v>
      </c>
      <c r="S33" s="7">
        <v>12</v>
      </c>
      <c r="T33" s="7">
        <v>6</v>
      </c>
      <c r="U33" s="7">
        <v>2</v>
      </c>
      <c r="V33" s="7">
        <v>6</v>
      </c>
      <c r="W33" s="7">
        <v>4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8">
        <f t="shared" si="1"/>
        <v>0</v>
      </c>
      <c r="AD33" s="6">
        <v>0</v>
      </c>
      <c r="AE33" s="6">
        <v>0</v>
      </c>
      <c r="AF33" s="6">
        <v>0</v>
      </c>
      <c r="AG33" s="8">
        <f t="shared" si="2"/>
        <v>0</v>
      </c>
      <c r="AH33" s="2">
        <v>2.38288237372057</v>
      </c>
      <c r="AI33" s="2">
        <v>6.90443491245464</v>
      </c>
      <c r="AJ33" s="2">
        <v>2.6786566408812198</v>
      </c>
      <c r="AK33" s="8">
        <f t="shared" si="3"/>
        <v>3.9886579756854768</v>
      </c>
      <c r="AL33" s="2">
        <v>0.886988757833437</v>
      </c>
      <c r="AM33" s="2">
        <v>3.2424245958027802</v>
      </c>
      <c r="AN33" s="2">
        <v>1.8929846088884199</v>
      </c>
      <c r="AO33" s="8">
        <f t="shared" si="4"/>
        <v>2.0074659875082124</v>
      </c>
      <c r="AP33" t="s">
        <v>105</v>
      </c>
      <c r="AQ33" s="12">
        <v>-32.79</v>
      </c>
    </row>
    <row r="34" spans="1:43">
      <c r="A34" t="s">
        <v>150</v>
      </c>
      <c r="B34" t="s">
        <v>2</v>
      </c>
      <c r="C34" s="10"/>
      <c r="D34" t="s">
        <v>32</v>
      </c>
      <c r="E34" s="12" t="s">
        <v>114</v>
      </c>
      <c r="F34" s="12">
        <v>22</v>
      </c>
      <c r="G34" s="13">
        <f t="shared" si="0"/>
        <v>33</v>
      </c>
      <c r="H34" s="12">
        <f t="shared" si="5"/>
        <v>1.5185139398778875</v>
      </c>
      <c r="I34" s="12">
        <v>8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8</v>
      </c>
      <c r="P34" s="7">
        <v>9</v>
      </c>
      <c r="Q34" s="7">
        <v>6</v>
      </c>
      <c r="R34" s="7">
        <v>2</v>
      </c>
      <c r="S34" s="7">
        <v>0</v>
      </c>
      <c r="T34" s="7">
        <v>2</v>
      </c>
      <c r="U34" s="7">
        <v>3</v>
      </c>
      <c r="V34" s="7">
        <v>2</v>
      </c>
      <c r="W34" s="7">
        <v>1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8">
        <f t="shared" si="1"/>
        <v>0</v>
      </c>
      <c r="AD34" s="2">
        <v>18.3604270272489</v>
      </c>
      <c r="AE34" s="2">
        <v>21.2712618599103</v>
      </c>
      <c r="AF34" s="2">
        <v>17.095462840397499</v>
      </c>
      <c r="AG34" s="8">
        <f t="shared" si="2"/>
        <v>18.909050575852234</v>
      </c>
      <c r="AH34" s="2">
        <v>0.95315294948823004</v>
      </c>
      <c r="AI34" s="6">
        <v>0</v>
      </c>
      <c r="AJ34" s="2">
        <v>0.89288554696040801</v>
      </c>
      <c r="AK34" s="8">
        <f t="shared" si="3"/>
        <v>0.61534616548287935</v>
      </c>
      <c r="AL34" s="2">
        <v>1.3304831367501599</v>
      </c>
      <c r="AM34" s="2">
        <v>1.0808081986009299</v>
      </c>
      <c r="AN34" s="2">
        <v>0.47324615222210498</v>
      </c>
      <c r="AO34" s="8">
        <f t="shared" si="4"/>
        <v>0.96151249585773169</v>
      </c>
      <c r="AP34" t="s">
        <v>106</v>
      </c>
      <c r="AQ34" s="12">
        <v>-25.19</v>
      </c>
    </row>
    <row r="35" spans="1:43">
      <c r="A35" t="s">
        <v>151</v>
      </c>
      <c r="B35" t="s">
        <v>2</v>
      </c>
      <c r="C35" s="10"/>
      <c r="D35" t="s">
        <v>30</v>
      </c>
      <c r="E35" s="12" t="s">
        <v>113</v>
      </c>
      <c r="F35" s="12">
        <v>19</v>
      </c>
      <c r="G35" s="13">
        <f t="shared" si="0"/>
        <v>32</v>
      </c>
      <c r="H35" s="12">
        <f t="shared" si="5"/>
        <v>1.505149978319906</v>
      </c>
      <c r="I35" s="12">
        <v>4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9</v>
      </c>
      <c r="S35" s="7">
        <v>17</v>
      </c>
      <c r="T35" s="7">
        <v>5</v>
      </c>
      <c r="U35" s="7">
        <v>0</v>
      </c>
      <c r="V35" s="7">
        <v>0</v>
      </c>
      <c r="W35" s="7">
        <v>0</v>
      </c>
      <c r="X35" s="2">
        <v>123.03105618329199</v>
      </c>
      <c r="Y35" s="6">
        <v>0</v>
      </c>
      <c r="Z35" s="6">
        <v>0</v>
      </c>
      <c r="AA35" s="6">
        <v>0</v>
      </c>
      <c r="AB35" s="6">
        <v>0</v>
      </c>
      <c r="AC35" s="8">
        <f t="shared" si="1"/>
        <v>24.6062112366584</v>
      </c>
      <c r="AD35" s="6">
        <v>0</v>
      </c>
      <c r="AE35" s="6">
        <v>0</v>
      </c>
      <c r="AF35" s="6">
        <v>0</v>
      </c>
      <c r="AG35" s="8">
        <f t="shared" si="2"/>
        <v>0</v>
      </c>
      <c r="AH35" s="2">
        <v>4.2891882726970296</v>
      </c>
      <c r="AI35" s="2">
        <v>9.7812827926440704</v>
      </c>
      <c r="AJ35" s="2">
        <v>2.2322138674010201</v>
      </c>
      <c r="AK35" s="8">
        <f t="shared" si="3"/>
        <v>5.4342283109140395</v>
      </c>
      <c r="AL35" s="6">
        <v>0</v>
      </c>
      <c r="AM35" s="6">
        <v>0</v>
      </c>
      <c r="AN35" s="6">
        <v>0</v>
      </c>
      <c r="AO35" s="8">
        <f t="shared" si="4"/>
        <v>0</v>
      </c>
      <c r="AP35" t="s">
        <v>107</v>
      </c>
      <c r="AQ35" s="12">
        <v>-16.21</v>
      </c>
    </row>
    <row r="36" spans="1:43">
      <c r="A36" t="s">
        <v>152</v>
      </c>
      <c r="B36" t="s">
        <v>2</v>
      </c>
      <c r="C36" s="10"/>
      <c r="D36" t="s">
        <v>21</v>
      </c>
      <c r="E36" s="12" t="s">
        <v>114</v>
      </c>
      <c r="F36" s="12">
        <v>23</v>
      </c>
      <c r="G36" s="13">
        <f t="shared" si="0"/>
        <v>29</v>
      </c>
      <c r="H36" s="12">
        <f t="shared" si="5"/>
        <v>1.4623979978989561</v>
      </c>
      <c r="I36" s="12">
        <v>9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7">
        <v>1</v>
      </c>
      <c r="R36" s="7">
        <v>5</v>
      </c>
      <c r="S36" s="7">
        <v>3</v>
      </c>
      <c r="T36" s="7">
        <v>3</v>
      </c>
      <c r="U36" s="7">
        <v>3</v>
      </c>
      <c r="V36" s="7">
        <v>4</v>
      </c>
      <c r="W36" s="7">
        <v>7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8">
        <f t="shared" si="1"/>
        <v>0</v>
      </c>
      <c r="AD36" s="2">
        <v>4.5901067568122302</v>
      </c>
      <c r="AE36" s="2">
        <v>2.36347353999003</v>
      </c>
      <c r="AF36" s="2">
        <v>2.8492438067329098</v>
      </c>
      <c r="AG36" s="8">
        <f t="shared" si="2"/>
        <v>3.2676080345117229</v>
      </c>
      <c r="AH36" s="2">
        <v>2.38288237372057</v>
      </c>
      <c r="AI36" s="2">
        <v>1.72610872811366</v>
      </c>
      <c r="AJ36" s="2">
        <v>1.3393283204406099</v>
      </c>
      <c r="AK36" s="8">
        <f t="shared" si="3"/>
        <v>1.8161064740916133</v>
      </c>
      <c r="AL36" s="2">
        <v>1.3304831367501599</v>
      </c>
      <c r="AM36" s="2">
        <v>2.1616163972018501</v>
      </c>
      <c r="AN36" s="2">
        <v>3.3127230655547399</v>
      </c>
      <c r="AO36" s="8">
        <f t="shared" si="4"/>
        <v>2.2682741998355831</v>
      </c>
      <c r="AP36" t="s">
        <v>108</v>
      </c>
      <c r="AQ36" s="12">
        <v>-41.04</v>
      </c>
    </row>
    <row r="37" spans="1:43">
      <c r="A37" t="s">
        <v>153</v>
      </c>
      <c r="B37" t="s">
        <v>2</v>
      </c>
      <c r="C37" s="10"/>
      <c r="D37" t="s">
        <v>28</v>
      </c>
      <c r="E37" s="12" t="s">
        <v>114</v>
      </c>
      <c r="F37" s="12">
        <v>22</v>
      </c>
      <c r="G37" s="13">
        <f t="shared" si="0"/>
        <v>17</v>
      </c>
      <c r="H37" s="12">
        <f t="shared" si="5"/>
        <v>1.2304489213782739</v>
      </c>
      <c r="I37" s="12">
        <v>5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5</v>
      </c>
      <c r="P37" s="7">
        <v>7</v>
      </c>
      <c r="Q37" s="7">
        <v>3</v>
      </c>
      <c r="R37" s="7">
        <v>0</v>
      </c>
      <c r="S37" s="7">
        <v>1</v>
      </c>
      <c r="T37" s="7">
        <v>0</v>
      </c>
      <c r="U37" s="7">
        <v>0</v>
      </c>
      <c r="V37" s="7">
        <v>0</v>
      </c>
      <c r="W37" s="7">
        <v>1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8">
        <f t="shared" si="1"/>
        <v>0</v>
      </c>
      <c r="AD37" s="2">
        <v>11.4752668920306</v>
      </c>
      <c r="AE37" s="2">
        <v>16.5443147799302</v>
      </c>
      <c r="AF37" s="2">
        <v>8.5477314201987404</v>
      </c>
      <c r="AG37" s="8">
        <f t="shared" si="2"/>
        <v>12.189104364053179</v>
      </c>
      <c r="AH37" s="6">
        <v>0</v>
      </c>
      <c r="AI37" s="2">
        <v>0.57536957603788597</v>
      </c>
      <c r="AJ37" s="6">
        <v>0</v>
      </c>
      <c r="AK37" s="8">
        <f t="shared" si="3"/>
        <v>0.19178985867929532</v>
      </c>
      <c r="AL37" s="6">
        <v>0</v>
      </c>
      <c r="AM37" s="6">
        <v>0</v>
      </c>
      <c r="AN37" s="2">
        <v>0.47324615222210498</v>
      </c>
      <c r="AO37" s="8">
        <f t="shared" si="4"/>
        <v>0.15774871740736832</v>
      </c>
      <c r="AP37" t="s">
        <v>109</v>
      </c>
      <c r="AQ37" s="12">
        <v>-36.68</v>
      </c>
    </row>
  </sheetData>
  <sortState ref="A2:AU37">
    <sortCondition descending="1" ref="G2:G37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aco_novel_36</vt:lpstr>
    </vt:vector>
  </TitlesOfParts>
  <Company>Sapienza Università di Roma - Dipartimento di Sanità Pubblica e Malattie Infettive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Arcà</dc:creator>
  <cp:lastModifiedBy>Bruno Arcà</cp:lastModifiedBy>
  <dcterms:created xsi:type="dcterms:W3CDTF">2017-11-27T13:27:06Z</dcterms:created>
  <dcterms:modified xsi:type="dcterms:W3CDTF">2018-11-02T10:58:54Z</dcterms:modified>
</cp:coreProperties>
</file>