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Daewook/Documents/My-documents/12-Grant-related/4-Ongoing-HIGH/9-Fecal_Transplant/28-Follow-up-proposal/8-submission/"/>
    </mc:Choice>
  </mc:AlternateContent>
  <bookViews>
    <workbookView xWindow="-5640" yWindow="-21140" windowWidth="38400" windowHeight="21140"/>
  </bookViews>
  <sheets>
    <sheet name="general data" sheetId="1" r:id="rId1"/>
    <sheet name="medical history" sheetId="10" r:id="rId2"/>
    <sheet name="Diet info" sheetId="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Z5" i="1" l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4" i="1"/>
  <c r="EY5" i="1"/>
  <c r="EY6" i="1"/>
  <c r="EY8" i="1"/>
  <c r="EY9" i="1"/>
  <c r="EY10" i="1"/>
  <c r="EY11" i="1"/>
  <c r="EY13" i="1"/>
  <c r="EY14" i="1"/>
  <c r="EY15" i="1"/>
  <c r="EY16" i="1"/>
  <c r="EY17" i="1"/>
  <c r="EY18" i="1"/>
  <c r="EY19" i="1"/>
  <c r="EY20" i="1"/>
  <c r="EY21" i="1"/>
  <c r="EY4" i="1"/>
  <c r="DG5" i="1"/>
  <c r="DM5" i="1"/>
  <c r="DG6" i="1"/>
  <c r="DM6" i="1"/>
  <c r="DG7" i="1"/>
  <c r="DM7" i="1"/>
  <c r="DG8" i="1"/>
  <c r="DM8" i="1"/>
  <c r="DG9" i="1"/>
  <c r="DM9" i="1"/>
  <c r="DG10" i="1"/>
  <c r="DM10" i="1"/>
  <c r="DG11" i="1"/>
  <c r="DM11" i="1"/>
  <c r="DM12" i="1"/>
  <c r="DG13" i="1"/>
  <c r="DM13" i="1"/>
  <c r="DG14" i="1"/>
  <c r="DM14" i="1"/>
  <c r="DG15" i="1"/>
  <c r="DM15" i="1"/>
  <c r="DG16" i="1"/>
  <c r="DM16" i="1"/>
  <c r="DG17" i="1"/>
  <c r="DM17" i="1"/>
  <c r="DG18" i="1"/>
  <c r="DM18" i="1"/>
  <c r="DG19" i="1"/>
  <c r="DM19" i="1"/>
  <c r="DG20" i="1"/>
  <c r="DM20" i="1"/>
  <c r="DG21" i="1"/>
  <c r="DM21" i="1"/>
  <c r="DG4" i="1"/>
  <c r="DM4" i="1"/>
  <c r="DL5" i="1"/>
  <c r="DL6" i="1"/>
  <c r="DL7" i="1"/>
  <c r="DL8" i="1"/>
  <c r="DL9" i="1"/>
  <c r="DL10" i="1"/>
  <c r="DL11" i="1"/>
  <c r="DL12" i="1"/>
  <c r="DL13" i="1"/>
  <c r="DL14" i="1"/>
  <c r="DL15" i="1"/>
  <c r="DL16" i="1"/>
  <c r="DL17" i="1"/>
  <c r="DL18" i="1"/>
  <c r="DL19" i="1"/>
  <c r="DL20" i="1"/>
  <c r="DL21" i="1"/>
  <c r="DL4" i="1"/>
  <c r="BW5" i="1"/>
  <c r="BX5" i="1"/>
  <c r="BW6" i="1"/>
  <c r="BX6" i="1"/>
  <c r="BW7" i="1"/>
  <c r="BX7" i="1"/>
  <c r="BW8" i="1"/>
  <c r="BX8" i="1"/>
  <c r="BW9" i="1"/>
  <c r="BX9" i="1"/>
  <c r="BW10" i="1"/>
  <c r="BX10" i="1"/>
  <c r="BW11" i="1"/>
  <c r="BX11" i="1"/>
  <c r="BW12" i="1"/>
  <c r="BX12" i="1"/>
  <c r="BW13" i="1"/>
  <c r="BX13" i="1"/>
  <c r="BW14" i="1"/>
  <c r="BX14" i="1"/>
  <c r="BW15" i="1"/>
  <c r="BX15" i="1"/>
  <c r="BW16" i="1"/>
  <c r="BX16" i="1"/>
  <c r="BW17" i="1"/>
  <c r="BX17" i="1"/>
  <c r="BW18" i="1"/>
  <c r="BX18" i="1"/>
  <c r="BW19" i="1"/>
  <c r="BX19" i="1"/>
  <c r="BW20" i="1"/>
  <c r="BX20" i="1"/>
  <c r="BW21" i="1"/>
  <c r="BX21" i="1"/>
  <c r="BW4" i="1"/>
  <c r="BX4" i="1"/>
  <c r="BM5" i="1"/>
  <c r="BM6" i="1"/>
  <c r="BM7" i="1"/>
  <c r="BM8" i="1"/>
  <c r="BM9" i="1"/>
  <c r="BM10" i="1"/>
  <c r="BM11" i="1"/>
  <c r="BM12" i="1"/>
  <c r="BM13" i="1"/>
  <c r="BM14" i="1"/>
  <c r="BM15" i="1"/>
  <c r="BM16" i="1"/>
  <c r="BM17" i="1"/>
  <c r="BM18" i="1"/>
  <c r="BM19" i="1"/>
  <c r="BM20" i="1"/>
  <c r="BM21" i="1"/>
  <c r="BM4" i="1"/>
  <c r="BF5" i="1"/>
  <c r="BF6" i="1"/>
  <c r="BF7" i="1"/>
  <c r="BF8" i="1"/>
  <c r="BF9" i="1"/>
  <c r="BF10" i="1"/>
  <c r="BF11" i="1"/>
  <c r="BF12" i="1"/>
  <c r="BF13" i="1"/>
  <c r="BF14" i="1"/>
  <c r="BF15" i="1"/>
  <c r="BF16" i="1"/>
  <c r="BF17" i="1"/>
  <c r="BF18" i="1"/>
  <c r="BF19" i="1"/>
  <c r="BF20" i="1"/>
  <c r="BF21" i="1"/>
  <c r="BF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4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R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4" i="1"/>
  <c r="GR5" i="1"/>
  <c r="GX5" i="1"/>
  <c r="GR6" i="1"/>
  <c r="GX6" i="1"/>
  <c r="GR7" i="1"/>
  <c r="GX7" i="1"/>
  <c r="GR8" i="1"/>
  <c r="GX8" i="1"/>
  <c r="GR9" i="1"/>
  <c r="GX9" i="1"/>
  <c r="GR10" i="1"/>
  <c r="GX10" i="1"/>
  <c r="GR11" i="1"/>
  <c r="GX11" i="1"/>
  <c r="GR13" i="1"/>
  <c r="GX13" i="1"/>
  <c r="GR14" i="1"/>
  <c r="GX14" i="1"/>
  <c r="GR15" i="1"/>
  <c r="GX15" i="1"/>
  <c r="GR16" i="1"/>
  <c r="GX16" i="1"/>
  <c r="GR17" i="1"/>
  <c r="GX17" i="1"/>
  <c r="GR18" i="1"/>
  <c r="GX18" i="1"/>
  <c r="GR19" i="1"/>
  <c r="GX19" i="1"/>
  <c r="GR20" i="1"/>
  <c r="GX20" i="1"/>
  <c r="GR21" i="1"/>
  <c r="GX21" i="1"/>
  <c r="GR4" i="1"/>
  <c r="GX4" i="1"/>
  <c r="GS14" i="1"/>
  <c r="GT14" i="1"/>
  <c r="GU14" i="1"/>
  <c r="GV14" i="1"/>
  <c r="GW14" i="1"/>
  <c r="GS15" i="1"/>
  <c r="GT15" i="1"/>
  <c r="GU15" i="1"/>
  <c r="GV15" i="1"/>
  <c r="GW15" i="1"/>
  <c r="GS16" i="1"/>
  <c r="GT16" i="1"/>
  <c r="GU16" i="1"/>
  <c r="GV16" i="1"/>
  <c r="GW16" i="1"/>
  <c r="GS17" i="1"/>
  <c r="GT17" i="1"/>
  <c r="GU17" i="1"/>
  <c r="GV17" i="1"/>
  <c r="GW17" i="1"/>
  <c r="GS18" i="1"/>
  <c r="GT18" i="1"/>
  <c r="GU18" i="1"/>
  <c r="GV18" i="1"/>
  <c r="GW18" i="1"/>
  <c r="GS19" i="1"/>
  <c r="GT19" i="1"/>
  <c r="GU19" i="1"/>
  <c r="GV19" i="1"/>
  <c r="GW19" i="1"/>
  <c r="GS20" i="1"/>
  <c r="GT20" i="1"/>
  <c r="GU20" i="1"/>
  <c r="GV20" i="1"/>
  <c r="GW20" i="1"/>
  <c r="GS21" i="1"/>
  <c r="GT21" i="1"/>
  <c r="GU21" i="1"/>
  <c r="GV21" i="1"/>
  <c r="GW21" i="1"/>
  <c r="GT13" i="1"/>
  <c r="GU13" i="1"/>
  <c r="GV13" i="1"/>
  <c r="GW13" i="1"/>
  <c r="GS5" i="1"/>
  <c r="GT5" i="1"/>
  <c r="GU5" i="1"/>
  <c r="GV5" i="1"/>
  <c r="GW5" i="1"/>
  <c r="GS6" i="1"/>
  <c r="GT6" i="1"/>
  <c r="GU6" i="1"/>
  <c r="GV6" i="1"/>
  <c r="GW6" i="1"/>
  <c r="GS7" i="1"/>
  <c r="GT7" i="1"/>
  <c r="GU7" i="1"/>
  <c r="GV7" i="1"/>
  <c r="GW7" i="1"/>
  <c r="GS8" i="1"/>
  <c r="GT8" i="1"/>
  <c r="GU8" i="1"/>
  <c r="GV8" i="1"/>
  <c r="GW8" i="1"/>
  <c r="GS9" i="1"/>
  <c r="GT9" i="1"/>
  <c r="GU9" i="1"/>
  <c r="GV9" i="1"/>
  <c r="GW9" i="1"/>
  <c r="GS10" i="1"/>
  <c r="GT10" i="1"/>
  <c r="GU10" i="1"/>
  <c r="GV10" i="1"/>
  <c r="GW10" i="1"/>
  <c r="GS11" i="1"/>
  <c r="GT11" i="1"/>
  <c r="GU11" i="1"/>
  <c r="GV11" i="1"/>
  <c r="GW11" i="1"/>
  <c r="GT4" i="1"/>
  <c r="GU4" i="1"/>
  <c r="GV4" i="1"/>
  <c r="GW4" i="1"/>
  <c r="GS13" i="1"/>
  <c r="GS4" i="1"/>
  <c r="GG4" i="1"/>
  <c r="GL4" i="1"/>
  <c r="GK4" i="1"/>
  <c r="GJ4" i="1"/>
  <c r="GI4" i="1"/>
  <c r="GH4" i="1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2" i="10"/>
  <c r="M3" i="10"/>
  <c r="M4" i="10"/>
  <c r="M5" i="10"/>
  <c r="M6" i="10"/>
  <c r="M7" i="10"/>
  <c r="M8" i="10"/>
  <c r="M9" i="10"/>
  <c r="M11" i="10"/>
  <c r="M12" i="10"/>
  <c r="M13" i="10"/>
  <c r="M14" i="10"/>
  <c r="M15" i="10"/>
  <c r="M16" i="10"/>
  <c r="M17" i="10"/>
  <c r="M18" i="10"/>
  <c r="M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W2" i="10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S2" i="10"/>
  <c r="S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FX5" i="1"/>
  <c r="FY5" i="1"/>
  <c r="FX6" i="1"/>
  <c r="FY6" i="1"/>
  <c r="FX7" i="1"/>
  <c r="FY7" i="1"/>
  <c r="FX8" i="1"/>
  <c r="FY8" i="1"/>
  <c r="FX9" i="1"/>
  <c r="FY9" i="1"/>
  <c r="FX10" i="1"/>
  <c r="FY10" i="1"/>
  <c r="FX11" i="1"/>
  <c r="FY11" i="1"/>
  <c r="FX12" i="1"/>
  <c r="FY12" i="1"/>
  <c r="FX13" i="1"/>
  <c r="FY13" i="1"/>
  <c r="FX14" i="1"/>
  <c r="FY14" i="1"/>
  <c r="FX15" i="1"/>
  <c r="FY15" i="1"/>
  <c r="FX16" i="1"/>
  <c r="FY16" i="1"/>
  <c r="FX17" i="1"/>
  <c r="FY17" i="1"/>
  <c r="FX18" i="1"/>
  <c r="FY18" i="1"/>
  <c r="FX19" i="1"/>
  <c r="FY19" i="1"/>
  <c r="FX20" i="1"/>
  <c r="FY20" i="1"/>
  <c r="FX21" i="1"/>
  <c r="FY21" i="1"/>
  <c r="FX4" i="1"/>
  <c r="FY4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EX4" i="1"/>
  <c r="EW4" i="1"/>
  <c r="DI5" i="1"/>
  <c r="DI6" i="1"/>
  <c r="DI7" i="1"/>
  <c r="DI8" i="1"/>
  <c r="DI9" i="1"/>
  <c r="DI10" i="1"/>
  <c r="DI11" i="1"/>
  <c r="DI12" i="1"/>
  <c r="DI13" i="1"/>
  <c r="DI14" i="1"/>
  <c r="DI15" i="1"/>
  <c r="DI16" i="1"/>
  <c r="DI17" i="1"/>
  <c r="DI18" i="1"/>
  <c r="DI19" i="1"/>
  <c r="DI20" i="1"/>
  <c r="DI21" i="1"/>
  <c r="DI4" i="1"/>
  <c r="DK5" i="1"/>
  <c r="DK6" i="1"/>
  <c r="DK7" i="1"/>
  <c r="DK8" i="1"/>
  <c r="DK9" i="1"/>
  <c r="DK10" i="1"/>
  <c r="DK11" i="1"/>
  <c r="DK12" i="1"/>
  <c r="DK13" i="1"/>
  <c r="DK14" i="1"/>
  <c r="DK15" i="1"/>
  <c r="DK16" i="1"/>
  <c r="DK17" i="1"/>
  <c r="DK18" i="1"/>
  <c r="DK19" i="1"/>
  <c r="DK20" i="1"/>
  <c r="DK21" i="1"/>
  <c r="DK4" i="1"/>
  <c r="BR5" i="1"/>
  <c r="BR6" i="1"/>
  <c r="BR7" i="1"/>
  <c r="BR8" i="1"/>
  <c r="BR9" i="1"/>
  <c r="BR10" i="1"/>
  <c r="BR11" i="1"/>
  <c r="BR12" i="1"/>
  <c r="BR13" i="1"/>
  <c r="BR14" i="1"/>
  <c r="BR15" i="1"/>
  <c r="BR16" i="1"/>
  <c r="BR17" i="1"/>
  <c r="BR18" i="1"/>
  <c r="BR19" i="1"/>
  <c r="BR20" i="1"/>
  <c r="BR21" i="1"/>
  <c r="BR4" i="1"/>
  <c r="BU5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4" i="1"/>
  <c r="GG5" i="1"/>
  <c r="GH5" i="1"/>
  <c r="GI5" i="1"/>
  <c r="GJ5" i="1"/>
  <c r="GK5" i="1"/>
  <c r="GL5" i="1"/>
  <c r="GG6" i="1"/>
  <c r="GH6" i="1"/>
  <c r="GI6" i="1"/>
  <c r="GJ6" i="1"/>
  <c r="GK6" i="1"/>
  <c r="GL6" i="1"/>
  <c r="GG7" i="1"/>
  <c r="GH7" i="1"/>
  <c r="GI7" i="1"/>
  <c r="GJ7" i="1"/>
  <c r="GK7" i="1"/>
  <c r="GL7" i="1"/>
  <c r="GG8" i="1"/>
  <c r="GH8" i="1"/>
  <c r="GI8" i="1"/>
  <c r="GJ8" i="1"/>
  <c r="GK8" i="1"/>
  <c r="GL8" i="1"/>
  <c r="GG9" i="1"/>
  <c r="GH9" i="1"/>
  <c r="GI9" i="1"/>
  <c r="GJ9" i="1"/>
  <c r="GK9" i="1"/>
  <c r="GL9" i="1"/>
  <c r="GG10" i="1"/>
  <c r="GH10" i="1"/>
  <c r="GI10" i="1"/>
  <c r="GJ10" i="1"/>
  <c r="GK10" i="1"/>
  <c r="GL10" i="1"/>
  <c r="GG12" i="1"/>
  <c r="GH12" i="1"/>
  <c r="GI12" i="1"/>
  <c r="GJ12" i="1"/>
  <c r="GK12" i="1"/>
  <c r="GL12" i="1"/>
  <c r="GG13" i="1"/>
  <c r="GH13" i="1"/>
  <c r="GI13" i="1"/>
  <c r="GJ13" i="1"/>
  <c r="GK13" i="1"/>
  <c r="GL13" i="1"/>
  <c r="GG14" i="1"/>
  <c r="GH14" i="1"/>
  <c r="GI14" i="1"/>
  <c r="GJ14" i="1"/>
  <c r="GK14" i="1"/>
  <c r="GL14" i="1"/>
  <c r="GG15" i="1"/>
  <c r="GH15" i="1"/>
  <c r="GI15" i="1"/>
  <c r="GJ15" i="1"/>
  <c r="GK15" i="1"/>
  <c r="GL15" i="1"/>
  <c r="GG16" i="1"/>
  <c r="GH16" i="1"/>
  <c r="GI16" i="1"/>
  <c r="GJ16" i="1"/>
  <c r="GK16" i="1"/>
  <c r="GL16" i="1"/>
  <c r="GG17" i="1"/>
  <c r="GH17" i="1"/>
  <c r="GI17" i="1"/>
  <c r="GJ17" i="1"/>
  <c r="GK17" i="1"/>
  <c r="GL17" i="1"/>
  <c r="GG18" i="1"/>
  <c r="GH18" i="1"/>
  <c r="GI18" i="1"/>
  <c r="GJ18" i="1"/>
  <c r="GK18" i="1"/>
  <c r="GL18" i="1"/>
  <c r="GG19" i="1"/>
  <c r="GH19" i="1"/>
  <c r="GI19" i="1"/>
  <c r="GJ19" i="1"/>
  <c r="GK19" i="1"/>
  <c r="GL19" i="1"/>
  <c r="GG20" i="1"/>
  <c r="GH20" i="1"/>
  <c r="GI20" i="1"/>
  <c r="GJ20" i="1"/>
  <c r="GK20" i="1"/>
  <c r="GL20" i="1"/>
  <c r="GG21" i="1"/>
  <c r="GH21" i="1"/>
  <c r="GI21" i="1"/>
  <c r="GJ21" i="1"/>
  <c r="GK21" i="1"/>
  <c r="GL21" i="1"/>
  <c r="FS5" i="1"/>
  <c r="FT5" i="1"/>
  <c r="FU5" i="1"/>
  <c r="FV5" i="1"/>
  <c r="FW5" i="1"/>
  <c r="FS6" i="1"/>
  <c r="FT6" i="1"/>
  <c r="FU6" i="1"/>
  <c r="FV6" i="1"/>
  <c r="FW6" i="1"/>
  <c r="FS7" i="1"/>
  <c r="FT7" i="1"/>
  <c r="FU7" i="1"/>
  <c r="FV7" i="1"/>
  <c r="FW7" i="1"/>
  <c r="FS8" i="1"/>
  <c r="FT8" i="1"/>
  <c r="FU8" i="1"/>
  <c r="FV8" i="1"/>
  <c r="FW8" i="1"/>
  <c r="FS9" i="1"/>
  <c r="FT9" i="1"/>
  <c r="FU9" i="1"/>
  <c r="FV9" i="1"/>
  <c r="FW9" i="1"/>
  <c r="FS10" i="1"/>
  <c r="FT10" i="1"/>
  <c r="FU10" i="1"/>
  <c r="FV10" i="1"/>
  <c r="FW10" i="1"/>
  <c r="FS11" i="1"/>
  <c r="FT11" i="1"/>
  <c r="FU11" i="1"/>
  <c r="FV11" i="1"/>
  <c r="FW11" i="1"/>
  <c r="FS12" i="1"/>
  <c r="FT12" i="1"/>
  <c r="FU12" i="1"/>
  <c r="FV12" i="1"/>
  <c r="FW12" i="1"/>
  <c r="FS13" i="1"/>
  <c r="FT13" i="1"/>
  <c r="FU13" i="1"/>
  <c r="FV13" i="1"/>
  <c r="FW13" i="1"/>
  <c r="FS14" i="1"/>
  <c r="FT14" i="1"/>
  <c r="FU14" i="1"/>
  <c r="FV14" i="1"/>
  <c r="FW14" i="1"/>
  <c r="FS15" i="1"/>
  <c r="FT15" i="1"/>
  <c r="FU15" i="1"/>
  <c r="FV15" i="1"/>
  <c r="FW15" i="1"/>
  <c r="FS16" i="1"/>
  <c r="FT16" i="1"/>
  <c r="FU16" i="1"/>
  <c r="FV16" i="1"/>
  <c r="FW16" i="1"/>
  <c r="FS17" i="1"/>
  <c r="FT17" i="1"/>
  <c r="FU17" i="1"/>
  <c r="FV17" i="1"/>
  <c r="FW17" i="1"/>
  <c r="FS18" i="1"/>
  <c r="FT18" i="1"/>
  <c r="FU18" i="1"/>
  <c r="FV18" i="1"/>
  <c r="FW18" i="1"/>
  <c r="FS19" i="1"/>
  <c r="FT19" i="1"/>
  <c r="FU19" i="1"/>
  <c r="FV19" i="1"/>
  <c r="FW19" i="1"/>
  <c r="FS20" i="1"/>
  <c r="FT20" i="1"/>
  <c r="FU20" i="1"/>
  <c r="FV20" i="1"/>
  <c r="FW20" i="1"/>
  <c r="FS21" i="1"/>
  <c r="FT21" i="1"/>
  <c r="FU21" i="1"/>
  <c r="FV21" i="1"/>
  <c r="FW21" i="1"/>
  <c r="FT4" i="1"/>
  <c r="FU4" i="1"/>
  <c r="FV4" i="1"/>
  <c r="FW4" i="1"/>
  <c r="FS4" i="1"/>
  <c r="EX21" i="1"/>
  <c r="EW21" i="1"/>
  <c r="EX20" i="1"/>
  <c r="EW20" i="1"/>
  <c r="EX19" i="1"/>
  <c r="EW19" i="1"/>
  <c r="EX18" i="1"/>
  <c r="EW18" i="1"/>
  <c r="EX17" i="1"/>
  <c r="EW17" i="1"/>
  <c r="EX16" i="1"/>
  <c r="EW16" i="1"/>
  <c r="EX15" i="1"/>
  <c r="EW15" i="1"/>
  <c r="EX14" i="1"/>
  <c r="EW14" i="1"/>
  <c r="EX13" i="1"/>
  <c r="EW13" i="1"/>
  <c r="EX12" i="1"/>
  <c r="EW12" i="1"/>
  <c r="EX11" i="1"/>
  <c r="EW11" i="1"/>
  <c r="EX10" i="1"/>
  <c r="EW10" i="1"/>
  <c r="EX9" i="1"/>
  <c r="EW9" i="1"/>
  <c r="EX8" i="1"/>
  <c r="EW8" i="1"/>
  <c r="EX7" i="1"/>
  <c r="EW7" i="1"/>
  <c r="EX6" i="1"/>
  <c r="EW6" i="1"/>
  <c r="EX5" i="1"/>
  <c r="EW5" i="1"/>
</calcChain>
</file>

<file path=xl/sharedStrings.xml><?xml version="1.0" encoding="utf-8"?>
<sst xmlns="http://schemas.openxmlformats.org/spreadsheetml/2006/main" count="649" uniqueCount="214">
  <si>
    <t>Code</t>
  </si>
  <si>
    <t>age</t>
  </si>
  <si>
    <t>rectal or oral group</t>
  </si>
  <si>
    <t>Diff</t>
  </si>
  <si>
    <t>initial PGI-R</t>
  </si>
  <si>
    <t>end of treatment PGI-R (improvement)</t>
  </si>
  <si>
    <t>end of observation PGI-R</t>
  </si>
  <si>
    <t>initial muscle strength</t>
  </si>
  <si>
    <t>R</t>
  </si>
  <si>
    <t>B101</t>
  </si>
  <si>
    <t>B103</t>
  </si>
  <si>
    <t>B105</t>
  </si>
  <si>
    <t>B107</t>
  </si>
  <si>
    <t>B109</t>
  </si>
  <si>
    <t>B111</t>
  </si>
  <si>
    <t>B113</t>
  </si>
  <si>
    <t>B115</t>
  </si>
  <si>
    <t>B117</t>
  </si>
  <si>
    <t>B119</t>
  </si>
  <si>
    <t>B121</t>
  </si>
  <si>
    <t>B123</t>
  </si>
  <si>
    <t>B127</t>
  </si>
  <si>
    <t>B131</t>
  </si>
  <si>
    <t>B133</t>
  </si>
  <si>
    <t>B135</t>
  </si>
  <si>
    <t>B137</t>
  </si>
  <si>
    <t>B139</t>
  </si>
  <si>
    <t>GSRS</t>
  </si>
  <si>
    <t>PGI-R</t>
  </si>
  <si>
    <t>CARS</t>
  </si>
  <si>
    <t>Muscle Strength</t>
  </si>
  <si>
    <t>Subscale I (Irritability)</t>
  </si>
  <si>
    <t>Subscale II (Lethargy)</t>
  </si>
  <si>
    <t>Subscale III (Stereotypy)</t>
  </si>
  <si>
    <t>Subscale IV (Hyperactivity)</t>
  </si>
  <si>
    <t>Subscale V (Inappropriate Speech)</t>
  </si>
  <si>
    <t>Total</t>
  </si>
  <si>
    <t>Aberrant Behavior Checklist (ABC)</t>
  </si>
  <si>
    <t>Awareness</t>
  </si>
  <si>
    <t>Cognition</t>
  </si>
  <si>
    <t>Communication</t>
  </si>
  <si>
    <t>Motivation</t>
  </si>
  <si>
    <t>Mannerisms</t>
  </si>
  <si>
    <t>total; 74+ is severe, 45-73 is mild ASD, &lt;45 is normal</t>
  </si>
  <si>
    <t>SRS</t>
  </si>
  <si>
    <t>Receptive</t>
  </si>
  <si>
    <t>Expressive</t>
  </si>
  <si>
    <t>Written</t>
  </si>
  <si>
    <t>Personal</t>
  </si>
  <si>
    <t>Domestic</t>
  </si>
  <si>
    <t>Community</t>
  </si>
  <si>
    <t>Interpersonal relationships</t>
  </si>
  <si>
    <t>Play and Leisure Time</t>
  </si>
  <si>
    <t>Coping Skills</t>
  </si>
  <si>
    <t>average (except motor skills)</t>
  </si>
  <si>
    <t xml:space="preserve">Initial </t>
  </si>
  <si>
    <t>Vineland</t>
  </si>
  <si>
    <t>gender</t>
  </si>
  <si>
    <t>M</t>
  </si>
  <si>
    <t>F</t>
  </si>
  <si>
    <t>B149</t>
  </si>
  <si>
    <t>B151</t>
  </si>
  <si>
    <t>B157</t>
  </si>
  <si>
    <t>B159</t>
  </si>
  <si>
    <t>B141</t>
  </si>
  <si>
    <t>B165</t>
  </si>
  <si>
    <t>B167</t>
  </si>
  <si>
    <t>B147</t>
  </si>
  <si>
    <t>B145</t>
  </si>
  <si>
    <t>B153</t>
  </si>
  <si>
    <t>B155</t>
  </si>
  <si>
    <t>B143</t>
  </si>
  <si>
    <t>B163</t>
  </si>
  <si>
    <t>B161</t>
  </si>
  <si>
    <t>B171</t>
  </si>
  <si>
    <t>B173</t>
  </si>
  <si>
    <t>B175</t>
  </si>
  <si>
    <t>B177</t>
  </si>
  <si>
    <t>B179</t>
  </si>
  <si>
    <t>B181</t>
  </si>
  <si>
    <t>Baseline</t>
  </si>
  <si>
    <t>week 18</t>
  </si>
  <si>
    <t>week 10</t>
  </si>
  <si>
    <t>initial</t>
  </si>
  <si>
    <t>week 10 vs initial</t>
  </si>
  <si>
    <t>week 18 vs initial</t>
  </si>
  <si>
    <t xml:space="preserve">Reflux </t>
  </si>
  <si>
    <t xml:space="preserve">Abdominal Pain </t>
  </si>
  <si>
    <t>Constipation</t>
  </si>
  <si>
    <t>GSRS - baseline</t>
  </si>
  <si>
    <t xml:space="preserve">Indigestion </t>
  </si>
  <si>
    <t xml:space="preserve">Diarrhea </t>
  </si>
  <si>
    <t xml:space="preserve">Constipation </t>
  </si>
  <si>
    <t>Average (not including reflux)</t>
  </si>
  <si>
    <t>GSRS - week 2</t>
  </si>
  <si>
    <t>GSRS - week 10</t>
  </si>
  <si>
    <t>GSRS - week 18</t>
  </si>
  <si>
    <t>DT_FIBE</t>
  </si>
  <si>
    <t>BMI</t>
  </si>
  <si>
    <t>B125</t>
  </si>
  <si>
    <t>B102</t>
  </si>
  <si>
    <t>B104</t>
  </si>
  <si>
    <t>B108</t>
  </si>
  <si>
    <t>B114</t>
  </si>
  <si>
    <t>B118</t>
  </si>
  <si>
    <t>B120</t>
  </si>
  <si>
    <t>B122</t>
  </si>
  <si>
    <t>B124</t>
  </si>
  <si>
    <t>B132</t>
  </si>
  <si>
    <t>B134</t>
  </si>
  <si>
    <t>B138</t>
  </si>
  <si>
    <t>B140</t>
  </si>
  <si>
    <t>B142</t>
  </si>
  <si>
    <t>B144</t>
  </si>
  <si>
    <t>B146</t>
  </si>
  <si>
    <t>B150</t>
  </si>
  <si>
    <t>B154</t>
  </si>
  <si>
    <t>B158</t>
  </si>
  <si>
    <t>B162</t>
  </si>
  <si>
    <t>B166</t>
  </si>
  <si>
    <t>B172</t>
  </si>
  <si>
    <t>B174</t>
  </si>
  <si>
    <t>B176</t>
  </si>
  <si>
    <t>B178</t>
  </si>
  <si>
    <t>B182</t>
  </si>
  <si>
    <t>ASD or control</t>
  </si>
  <si>
    <t>ASD</t>
  </si>
  <si>
    <t>control</t>
  </si>
  <si>
    <t>O</t>
  </si>
  <si>
    <t>Abdominal Pain</t>
  </si>
  <si>
    <t>Reflux</t>
  </si>
  <si>
    <t>Indigestion</t>
  </si>
  <si>
    <t>Diarrhea</t>
  </si>
  <si>
    <t>total</t>
  </si>
  <si>
    <t>GSRS-screening</t>
  </si>
  <si>
    <t>ADI-R - diagnostic (age 3-4)</t>
  </si>
  <si>
    <t>Social cutoff=10</t>
  </si>
  <si>
    <t>Communication cutoff=8</t>
  </si>
  <si>
    <t>Behaviors/interests cutoff=3</t>
  </si>
  <si>
    <t>Onset cutoff=1</t>
  </si>
  <si>
    <t>ADI-R current age</t>
  </si>
  <si>
    <t>Delivery, vaginal=1 csection=2</t>
  </si>
  <si>
    <t>number of months breast fed exclusively</t>
  </si>
  <si>
    <t>age at which started partial breast feeding and partial formula</t>
  </si>
  <si>
    <t>age at which started only formula</t>
  </si>
  <si>
    <t>type of formula, standard=1, soy=2, other=3</t>
  </si>
  <si>
    <t>antibiotics 0-6</t>
  </si>
  <si>
    <t>6-12</t>
  </si>
  <si>
    <t>12-24</t>
  </si>
  <si>
    <t>24-36</t>
  </si>
  <si>
    <t>36-48</t>
  </si>
  <si>
    <t>total 0-48</t>
  </si>
  <si>
    <t>asthma (0=none, 1=mild, 2=moderate, 3=severe)</t>
  </si>
  <si>
    <t>eczema (0=none, 1=mild, 2=moderate, 3=severe)</t>
  </si>
  <si>
    <t>food allergy (0=none, 1=mild, 2=moderate, 3=severe)</t>
  </si>
  <si>
    <t>max food allergy</t>
  </si>
  <si>
    <t>other allergy (0=none, 1=mild, 2=moderate, 3=severe)</t>
  </si>
  <si>
    <t>maximum allergy</t>
  </si>
  <si>
    <t>developmental history (0-regression, 1=plateau, 2=early onsent)</t>
  </si>
  <si>
    <t>age of regression</t>
  </si>
  <si>
    <t>age of plateau</t>
  </si>
  <si>
    <t>na</t>
  </si>
  <si>
    <t>NA</t>
  </si>
  <si>
    <t>BBT_Donor_ID</t>
  </si>
  <si>
    <t>BBT2014-00029</t>
  </si>
  <si>
    <t>BBT2014-00035</t>
  </si>
  <si>
    <t>BBT2014-00038</t>
  </si>
  <si>
    <t>BBT2014-00037</t>
  </si>
  <si>
    <t>BBT2014-00036</t>
  </si>
  <si>
    <t>height (inches)</t>
  </si>
  <si>
    <t>weight (pounds)</t>
  </si>
  <si>
    <t>Maintenance_BBT_donor_ID</t>
  </si>
  <si>
    <t>MD-2014-00002</t>
  </si>
  <si>
    <t>MD-2014-00002/00003</t>
  </si>
  <si>
    <t xml:space="preserve">For B111-B139, maintenance doses were switched from MD-2014-00002 (Swab #4 and #5) to MD-2014-00003 (Swab #6/#7) </t>
  </si>
  <si>
    <t>% change</t>
  </si>
  <si>
    <t>Vancomycin Reaction?</t>
  </si>
  <si>
    <t>yes</t>
  </si>
  <si>
    <t>no</t>
  </si>
  <si>
    <t>possible</t>
  </si>
  <si>
    <t>C</t>
  </si>
  <si>
    <t>D</t>
  </si>
  <si>
    <t>Primarily Diarrhea (D) or Constipation -C based on initial GSRS</t>
  </si>
  <si>
    <t>D&amp;C</t>
  </si>
  <si>
    <t>change in GSRS  - week 10 vs. baseline</t>
  </si>
  <si>
    <t>change in GSRS - week 18 vs baseline</t>
  </si>
  <si>
    <t>% change in GSRS vs baseline</t>
  </si>
  <si>
    <t>Responder?</t>
  </si>
  <si>
    <t>Standard formula?</t>
  </si>
  <si>
    <t>Kids</t>
  </si>
  <si>
    <t>Moms</t>
  </si>
  <si>
    <t>No=0, Yes=1 Code</t>
  </si>
  <si>
    <t>DT_KCAL</t>
  </si>
  <si>
    <t>DT_PROT</t>
  </si>
  <si>
    <t>DT_TFAT</t>
  </si>
  <si>
    <t>DT_CARB</t>
  </si>
  <si>
    <t>GSRS - 2-year</t>
  </si>
  <si>
    <t>change in GSRS - 2-year vs baseline</t>
  </si>
  <si>
    <t>2-year follow up</t>
  </si>
  <si>
    <t>2-year</t>
  </si>
  <si>
    <t>diff</t>
  </si>
  <si>
    <t>2 year vs initial</t>
  </si>
  <si>
    <t>year 2</t>
  </si>
  <si>
    <t>Fine Motor Skills</t>
  </si>
  <si>
    <t>Gross Moter Skills</t>
  </si>
  <si>
    <t>Chronic GI problems since infancy (chronic Constipation and/or  Diarrhea)                            No: 0                                   Yes: 1</t>
  </si>
  <si>
    <t>Follow Up</t>
  </si>
  <si>
    <t>Week 17</t>
  </si>
  <si>
    <t>Week 10</t>
  </si>
  <si>
    <t>% days abnormal stool</t>
  </si>
  <si>
    <t>Daily Stool Log</t>
  </si>
  <si>
    <t>% days no stool (No Stool)</t>
  </si>
  <si>
    <t>% days type 6 or 7 (Soft/liquid stool)</t>
  </si>
  <si>
    <t>% days type 1 or 2 (Hard stool)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</si>
</sst>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Lucida Grande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Lucida Grande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Lucida Grande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82">
    <xf numFmtId="0" fontId="0" fillId="0" borderId="0" xfId="0"/>
    <xf numFmtId="165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1" fontId="0" fillId="2" borderId="0" xfId="0" applyNumberForma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9" fontId="7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7" fillId="3" borderId="0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9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9" fontId="0" fillId="3" borderId="1" xfId="67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2" borderId="1" xfId="67" applyFont="1" applyFill="1" applyBorder="1" applyAlignment="1">
      <alignment horizontal="center" vertical="center"/>
    </xf>
    <xf numFmtId="9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1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</cellXfs>
  <cellStyles count="6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  <cellStyle name="Percent" xfId="67" builtinId="5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41"/>
  <sheetViews>
    <sheetView tabSelected="1" topLeftCell="GP1" zoomScale="93" zoomScaleNormal="93" workbookViewId="0">
      <selection activeCell="HE14" sqref="HE14"/>
    </sheetView>
  </sheetViews>
  <sheetFormatPr baseColWidth="10" defaultColWidth="8.83203125" defaultRowHeight="15" x14ac:dyDescent="0.2"/>
  <cols>
    <col min="1" max="1" width="8.83203125" style="2"/>
    <col min="2" max="2" width="8.83203125" style="3" customWidth="1"/>
    <col min="3" max="3" width="10.83203125" style="2" customWidth="1"/>
    <col min="4" max="6" width="8.83203125" style="2" customWidth="1"/>
    <col min="7" max="7" width="10.5" style="2" customWidth="1"/>
    <col min="8" max="8" width="8.83203125" style="2" customWidth="1"/>
    <col min="9" max="9" width="16.1640625" style="2" customWidth="1"/>
    <col min="10" max="11" width="16.1640625" style="4" customWidth="1"/>
    <col min="12" max="13" width="16.1640625" style="2" customWidth="1"/>
    <col min="14" max="14" width="2.6640625" style="2" customWidth="1"/>
    <col min="15" max="15" width="10.33203125" style="2" customWidth="1"/>
    <col min="16" max="16" width="11" style="2" customWidth="1"/>
    <col min="17" max="18" width="8.83203125" style="2" customWidth="1"/>
    <col min="19" max="19" width="2.83203125" style="2" customWidth="1"/>
    <col min="20" max="26" width="8.83203125" style="2" customWidth="1"/>
    <col min="27" max="27" width="2.6640625" style="2" customWidth="1"/>
    <col min="28" max="28" width="12.5" style="2" customWidth="1"/>
    <col min="29" max="29" width="8.83203125" style="2" customWidth="1"/>
    <col min="30" max="30" width="2.6640625" style="2" customWidth="1"/>
    <col min="31" max="65" width="8.83203125" style="2" customWidth="1"/>
    <col min="66" max="66" width="2.33203125" style="2" customWidth="1"/>
    <col min="67" max="76" width="8.83203125" style="2" customWidth="1"/>
    <col min="77" max="77" width="3.33203125" style="2" customWidth="1"/>
    <col min="78" max="117" width="8.83203125" style="2" customWidth="1"/>
    <col min="118" max="118" width="4.83203125" style="2" customWidth="1"/>
    <col min="119" max="151" width="8.83203125" style="2" customWidth="1"/>
    <col min="152" max="152" width="3.33203125" style="2" customWidth="1"/>
    <col min="153" max="155" width="8.83203125" style="2" customWidth="1"/>
    <col min="156" max="156" width="4.83203125" style="2" customWidth="1"/>
    <col min="157" max="173" width="8.83203125" style="2" customWidth="1"/>
    <col min="174" max="182" width="12" style="2" customWidth="1"/>
    <col min="183" max="187" width="8.83203125" style="2" customWidth="1"/>
    <col min="188" max="194" width="12" style="2" customWidth="1"/>
    <col min="195" max="199" width="8.83203125" style="2" customWidth="1"/>
    <col min="200" max="204" width="12" style="2" customWidth="1"/>
    <col min="205" max="205" width="13.6640625" style="2" customWidth="1"/>
    <col min="206" max="206" width="12" style="2" customWidth="1"/>
    <col min="207" max="207" width="4" style="2" customWidth="1"/>
    <col min="208" max="214" width="8.83203125" style="41"/>
    <col min="215" max="215" width="9.83203125" style="41" bestFit="1" customWidth="1"/>
    <col min="216" max="218" width="8.83203125" style="41"/>
    <col min="219" max="219" width="9.83203125" style="41" bestFit="1" customWidth="1"/>
    <col min="220" max="220" width="10.83203125" style="41" customWidth="1"/>
    <col min="221" max="222" width="9.1640625" style="41" customWidth="1"/>
    <col min="223" max="223" width="9.83203125" style="41" bestFit="1" customWidth="1"/>
    <col min="224" max="224" width="5" style="2" customWidth="1"/>
    <col min="225" max="225" width="11.1640625" style="2" customWidth="1"/>
    <col min="226" max="226" width="8.83203125" style="2"/>
    <col min="227" max="227" width="9.5" style="2" customWidth="1"/>
    <col min="228" max="228" width="8.83203125" style="2"/>
    <col min="229" max="229" width="10.6640625" style="2" customWidth="1"/>
    <col min="230" max="230" width="9.5" style="2" bestFit="1" customWidth="1"/>
    <col min="231" max="231" width="4.83203125" style="2" customWidth="1"/>
    <col min="232" max="240" width="8.83203125" style="2"/>
    <col min="241" max="241" width="4.5" style="2" customWidth="1"/>
    <col min="242" max="16384" width="8.83203125" style="2"/>
  </cols>
  <sheetData>
    <row r="1" spans="1:240" s="6" customFormat="1" ht="14" customHeight="1" x14ac:dyDescent="0.2">
      <c r="B1" s="7"/>
      <c r="J1" s="8"/>
      <c r="K1" s="8"/>
      <c r="R1" s="36"/>
      <c r="Y1" s="36"/>
      <c r="Z1" s="36"/>
      <c r="AE1" s="69" t="s">
        <v>37</v>
      </c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Z1" s="69" t="s">
        <v>44</v>
      </c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O1" s="70" t="s">
        <v>56</v>
      </c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2"/>
      <c r="FA1" s="70" t="s">
        <v>27</v>
      </c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36"/>
      <c r="GZ1" s="73" t="s">
        <v>210</v>
      </c>
      <c r="HA1" s="73"/>
      <c r="HB1" s="73"/>
      <c r="HC1" s="73"/>
      <c r="HD1" s="73"/>
      <c r="HE1" s="73"/>
      <c r="HF1" s="73"/>
      <c r="HG1" s="73"/>
      <c r="HH1" s="73"/>
      <c r="HI1" s="73"/>
      <c r="HJ1" s="73"/>
      <c r="HK1" s="73"/>
      <c r="HL1" s="73"/>
      <c r="HM1" s="73"/>
      <c r="HN1" s="73"/>
      <c r="HO1" s="73"/>
      <c r="HP1" s="36"/>
      <c r="HQ1" s="29"/>
      <c r="HR1" s="29"/>
      <c r="HS1" s="29"/>
      <c r="HT1" s="29"/>
      <c r="HU1" s="29"/>
      <c r="HV1" s="29"/>
      <c r="HW1" s="36"/>
      <c r="HX1" s="36"/>
    </row>
    <row r="2" spans="1:240" s="6" customFormat="1" ht="14" customHeight="1" x14ac:dyDescent="0.2">
      <c r="B2" s="7"/>
      <c r="J2" s="8"/>
      <c r="K2" s="8"/>
      <c r="O2" s="69" t="s">
        <v>28</v>
      </c>
      <c r="P2" s="69"/>
      <c r="Q2" s="69"/>
      <c r="R2" s="40"/>
      <c r="S2" s="9"/>
      <c r="T2" s="69" t="s">
        <v>29</v>
      </c>
      <c r="U2" s="69"/>
      <c r="V2" s="69"/>
      <c r="W2" s="69"/>
      <c r="X2" s="69"/>
      <c r="Y2" s="69"/>
      <c r="Z2" s="69"/>
      <c r="AB2" s="69" t="s">
        <v>30</v>
      </c>
      <c r="AC2" s="69"/>
      <c r="AE2" s="70" t="s">
        <v>31</v>
      </c>
      <c r="AF2" s="71"/>
      <c r="AG2" s="71"/>
      <c r="AH2" s="71"/>
      <c r="AI2" s="71"/>
      <c r="AJ2" s="71"/>
      <c r="AK2" s="72"/>
      <c r="AL2" s="70" t="s">
        <v>32</v>
      </c>
      <c r="AM2" s="71"/>
      <c r="AN2" s="71"/>
      <c r="AO2" s="71"/>
      <c r="AP2" s="71"/>
      <c r="AQ2" s="71"/>
      <c r="AR2" s="72"/>
      <c r="AS2" s="70" t="s">
        <v>33</v>
      </c>
      <c r="AT2" s="71"/>
      <c r="AU2" s="71"/>
      <c r="AV2" s="71"/>
      <c r="AW2" s="71"/>
      <c r="AX2" s="71"/>
      <c r="AY2" s="72"/>
      <c r="AZ2" s="70" t="s">
        <v>34</v>
      </c>
      <c r="BA2" s="71"/>
      <c r="BB2" s="71"/>
      <c r="BC2" s="71"/>
      <c r="BD2" s="71"/>
      <c r="BE2" s="71"/>
      <c r="BF2" s="72"/>
      <c r="BG2" s="70" t="s">
        <v>35</v>
      </c>
      <c r="BH2" s="71"/>
      <c r="BI2" s="71"/>
      <c r="BJ2" s="71"/>
      <c r="BK2" s="71"/>
      <c r="BL2" s="71"/>
      <c r="BM2" s="72"/>
      <c r="BN2" s="9"/>
      <c r="BO2" s="69" t="s">
        <v>36</v>
      </c>
      <c r="BP2" s="69"/>
      <c r="BQ2" s="69"/>
      <c r="BR2" s="69"/>
      <c r="BS2" s="69"/>
      <c r="BT2" s="69"/>
      <c r="BU2" s="69"/>
      <c r="BV2" s="69"/>
      <c r="BW2" s="69"/>
      <c r="BX2" s="69"/>
      <c r="BZ2" s="69" t="s">
        <v>38</v>
      </c>
      <c r="CA2" s="69"/>
      <c r="CB2" s="69"/>
      <c r="CC2" s="69"/>
      <c r="CD2" s="69"/>
      <c r="CE2" s="69"/>
      <c r="CF2" s="69" t="s">
        <v>39</v>
      </c>
      <c r="CG2" s="69"/>
      <c r="CH2" s="69"/>
      <c r="CI2" s="69"/>
      <c r="CJ2" s="69"/>
      <c r="CK2" s="69"/>
      <c r="CL2" s="69" t="s">
        <v>40</v>
      </c>
      <c r="CM2" s="69"/>
      <c r="CN2" s="69"/>
      <c r="CO2" s="69"/>
      <c r="CP2" s="69"/>
      <c r="CQ2" s="69"/>
      <c r="CR2" s="69" t="s">
        <v>41</v>
      </c>
      <c r="CS2" s="69"/>
      <c r="CT2" s="69"/>
      <c r="CU2" s="69"/>
      <c r="CV2" s="69"/>
      <c r="CW2" s="69"/>
      <c r="CX2" s="69" t="s">
        <v>42</v>
      </c>
      <c r="CY2" s="69"/>
      <c r="CZ2" s="69"/>
      <c r="DA2" s="69"/>
      <c r="DB2" s="69"/>
      <c r="DC2" s="69"/>
      <c r="DD2" s="69" t="s">
        <v>43</v>
      </c>
      <c r="DE2" s="69"/>
      <c r="DF2" s="69"/>
      <c r="DG2" s="69"/>
      <c r="DH2" s="69"/>
      <c r="DI2" s="69"/>
      <c r="DJ2" s="69"/>
      <c r="DK2" s="69"/>
      <c r="DL2" s="69"/>
      <c r="DM2" s="69"/>
      <c r="DO2" s="70" t="s">
        <v>45</v>
      </c>
      <c r="DP2" s="71"/>
      <c r="DQ2" s="72"/>
      <c r="DR2" s="70" t="s">
        <v>46</v>
      </c>
      <c r="DS2" s="71"/>
      <c r="DT2" s="72"/>
      <c r="DU2" s="70" t="s">
        <v>47</v>
      </c>
      <c r="DV2" s="71"/>
      <c r="DW2" s="72"/>
      <c r="DX2" s="70" t="s">
        <v>48</v>
      </c>
      <c r="DY2" s="71"/>
      <c r="DZ2" s="72"/>
      <c r="EA2" s="70" t="s">
        <v>49</v>
      </c>
      <c r="EB2" s="71"/>
      <c r="EC2" s="72"/>
      <c r="ED2" s="70" t="s">
        <v>50</v>
      </c>
      <c r="EE2" s="71"/>
      <c r="EF2" s="72"/>
      <c r="EG2" s="70" t="s">
        <v>51</v>
      </c>
      <c r="EH2" s="71"/>
      <c r="EI2" s="72"/>
      <c r="EJ2" s="70" t="s">
        <v>52</v>
      </c>
      <c r="EK2" s="71"/>
      <c r="EL2" s="72"/>
      <c r="EM2" s="70" t="s">
        <v>53</v>
      </c>
      <c r="EN2" s="71"/>
      <c r="EO2" s="72"/>
      <c r="EP2" s="70" t="s">
        <v>204</v>
      </c>
      <c r="EQ2" s="71"/>
      <c r="ER2" s="72"/>
      <c r="ES2" s="70" t="s">
        <v>203</v>
      </c>
      <c r="ET2" s="71"/>
      <c r="EU2" s="72"/>
      <c r="EV2" s="9"/>
      <c r="EW2" s="70" t="s">
        <v>54</v>
      </c>
      <c r="EX2" s="71"/>
      <c r="EY2" s="72"/>
      <c r="FA2" s="69" t="s">
        <v>89</v>
      </c>
      <c r="FB2" s="69"/>
      <c r="FC2" s="69"/>
      <c r="FD2" s="69"/>
      <c r="FE2" s="69"/>
      <c r="FF2" s="69"/>
      <c r="FG2" s="69" t="s">
        <v>94</v>
      </c>
      <c r="FH2" s="69"/>
      <c r="FI2" s="69"/>
      <c r="FJ2" s="69"/>
      <c r="FK2" s="69"/>
      <c r="FL2" s="69"/>
      <c r="FM2" s="69" t="s">
        <v>95</v>
      </c>
      <c r="FN2" s="69"/>
      <c r="FO2" s="69"/>
      <c r="FP2" s="69"/>
      <c r="FQ2" s="69"/>
      <c r="FR2" s="69"/>
      <c r="FS2" s="69" t="s">
        <v>184</v>
      </c>
      <c r="FT2" s="69"/>
      <c r="FU2" s="69"/>
      <c r="FV2" s="69"/>
      <c r="FW2" s="69"/>
      <c r="FX2" s="69"/>
      <c r="FY2" s="47"/>
      <c r="FZ2" s="47"/>
      <c r="GA2" s="69" t="s">
        <v>96</v>
      </c>
      <c r="GB2" s="69"/>
      <c r="GC2" s="69"/>
      <c r="GD2" s="69"/>
      <c r="GE2" s="69"/>
      <c r="GF2" s="69"/>
      <c r="GG2" s="69" t="s">
        <v>185</v>
      </c>
      <c r="GH2" s="69"/>
      <c r="GI2" s="69"/>
      <c r="GJ2" s="69"/>
      <c r="GK2" s="69"/>
      <c r="GL2" s="69"/>
      <c r="GM2" s="75" t="s">
        <v>196</v>
      </c>
      <c r="GN2" s="75"/>
      <c r="GO2" s="75"/>
      <c r="GP2" s="75"/>
      <c r="GQ2" s="75"/>
      <c r="GR2" s="75"/>
      <c r="GS2" s="75" t="s">
        <v>197</v>
      </c>
      <c r="GT2" s="75"/>
      <c r="GU2" s="75"/>
      <c r="GV2" s="75"/>
      <c r="GW2" s="75"/>
      <c r="GX2" s="75"/>
      <c r="GY2" s="36"/>
      <c r="GZ2" s="76" t="s">
        <v>213</v>
      </c>
      <c r="HA2" s="76"/>
      <c r="HB2" s="76"/>
      <c r="HC2" s="76"/>
      <c r="HD2" s="76" t="s">
        <v>212</v>
      </c>
      <c r="HE2" s="76"/>
      <c r="HF2" s="76"/>
      <c r="HG2" s="76"/>
      <c r="HH2" s="76" t="s">
        <v>211</v>
      </c>
      <c r="HI2" s="76"/>
      <c r="HJ2" s="76"/>
      <c r="HK2" s="76"/>
      <c r="HL2" s="76" t="s">
        <v>209</v>
      </c>
      <c r="HM2" s="76"/>
      <c r="HN2" s="76"/>
      <c r="HO2" s="76"/>
      <c r="HP2" s="36"/>
      <c r="HQ2" s="74" t="s">
        <v>134</v>
      </c>
      <c r="HR2" s="74"/>
      <c r="HS2" s="74"/>
      <c r="HT2" s="74"/>
      <c r="HU2" s="74"/>
      <c r="HV2" s="74"/>
      <c r="HW2" s="36"/>
      <c r="HX2" s="69" t="s">
        <v>135</v>
      </c>
      <c r="HY2" s="69"/>
      <c r="HZ2" s="69"/>
      <c r="IA2" s="69"/>
      <c r="IC2" s="69" t="s">
        <v>140</v>
      </c>
      <c r="ID2" s="69"/>
      <c r="IE2" s="69"/>
      <c r="IF2" s="69"/>
    </row>
    <row r="3" spans="1:240" s="6" customFormat="1" ht="75" x14ac:dyDescent="0.2">
      <c r="A3" s="35" t="s">
        <v>0</v>
      </c>
      <c r="B3" s="35" t="s">
        <v>1</v>
      </c>
      <c r="C3" s="35" t="s">
        <v>57</v>
      </c>
      <c r="D3" s="35" t="s">
        <v>170</v>
      </c>
      <c r="E3" s="35" t="s">
        <v>169</v>
      </c>
      <c r="F3" s="9" t="s">
        <v>98</v>
      </c>
      <c r="G3" s="35" t="s">
        <v>125</v>
      </c>
      <c r="H3" s="35" t="s">
        <v>2</v>
      </c>
      <c r="I3" s="9" t="s">
        <v>163</v>
      </c>
      <c r="J3" s="15" t="s">
        <v>171</v>
      </c>
      <c r="K3" s="15"/>
      <c r="L3" s="9" t="s">
        <v>176</v>
      </c>
      <c r="M3" s="9" t="s">
        <v>182</v>
      </c>
      <c r="O3" s="9" t="s">
        <v>4</v>
      </c>
      <c r="P3" s="9" t="s">
        <v>5</v>
      </c>
      <c r="Q3" s="9" t="s">
        <v>6</v>
      </c>
      <c r="R3" s="40" t="s">
        <v>198</v>
      </c>
      <c r="S3" s="9"/>
      <c r="T3" s="57" t="s">
        <v>80</v>
      </c>
      <c r="U3" s="57" t="s">
        <v>82</v>
      </c>
      <c r="V3" s="57" t="s">
        <v>3</v>
      </c>
      <c r="W3" s="25" t="s">
        <v>81</v>
      </c>
      <c r="X3" s="57" t="s">
        <v>3</v>
      </c>
      <c r="Y3" s="58" t="s">
        <v>199</v>
      </c>
      <c r="Z3" s="58" t="s">
        <v>3</v>
      </c>
      <c r="AB3" s="9" t="s">
        <v>7</v>
      </c>
      <c r="AC3" s="9" t="s">
        <v>82</v>
      </c>
      <c r="AE3" s="9" t="s">
        <v>83</v>
      </c>
      <c r="AF3" s="9" t="s">
        <v>82</v>
      </c>
      <c r="AG3" s="9" t="s">
        <v>3</v>
      </c>
      <c r="AH3" s="9" t="s">
        <v>81</v>
      </c>
      <c r="AI3" s="9" t="s">
        <v>3</v>
      </c>
      <c r="AJ3" s="47" t="s">
        <v>199</v>
      </c>
      <c r="AK3" s="47" t="s">
        <v>200</v>
      </c>
      <c r="AL3" s="9" t="s">
        <v>83</v>
      </c>
      <c r="AM3" s="9" t="s">
        <v>82</v>
      </c>
      <c r="AN3" s="9" t="s">
        <v>3</v>
      </c>
      <c r="AO3" s="9" t="s">
        <v>81</v>
      </c>
      <c r="AP3" s="9" t="s">
        <v>3</v>
      </c>
      <c r="AQ3" s="47" t="s">
        <v>199</v>
      </c>
      <c r="AR3" s="47" t="s">
        <v>200</v>
      </c>
      <c r="AS3" s="9" t="s">
        <v>83</v>
      </c>
      <c r="AT3" s="9" t="s">
        <v>82</v>
      </c>
      <c r="AU3" s="9" t="s">
        <v>3</v>
      </c>
      <c r="AV3" s="9" t="s">
        <v>81</v>
      </c>
      <c r="AW3" s="9" t="s">
        <v>3</v>
      </c>
      <c r="AX3" s="47" t="s">
        <v>199</v>
      </c>
      <c r="AY3" s="47" t="s">
        <v>200</v>
      </c>
      <c r="AZ3" s="9" t="s">
        <v>83</v>
      </c>
      <c r="BA3" s="9" t="s">
        <v>82</v>
      </c>
      <c r="BB3" s="9" t="s">
        <v>3</v>
      </c>
      <c r="BC3" s="9" t="s">
        <v>81</v>
      </c>
      <c r="BD3" s="9" t="s">
        <v>3</v>
      </c>
      <c r="BE3" s="47" t="s">
        <v>199</v>
      </c>
      <c r="BF3" s="47" t="s">
        <v>200</v>
      </c>
      <c r="BG3" s="9" t="s">
        <v>83</v>
      </c>
      <c r="BH3" s="9" t="s">
        <v>82</v>
      </c>
      <c r="BI3" s="9" t="s">
        <v>3</v>
      </c>
      <c r="BJ3" s="9" t="s">
        <v>81</v>
      </c>
      <c r="BK3" s="9" t="s">
        <v>3</v>
      </c>
      <c r="BL3" s="47" t="s">
        <v>199</v>
      </c>
      <c r="BM3" s="47" t="s">
        <v>200</v>
      </c>
      <c r="BN3" s="9"/>
      <c r="BO3" s="9" t="s">
        <v>83</v>
      </c>
      <c r="BP3" s="9" t="s">
        <v>82</v>
      </c>
      <c r="BQ3" s="9" t="s">
        <v>3</v>
      </c>
      <c r="BR3" s="9" t="s">
        <v>175</v>
      </c>
      <c r="BS3" s="9" t="s">
        <v>81</v>
      </c>
      <c r="BT3" s="9" t="s">
        <v>3</v>
      </c>
      <c r="BU3" s="9" t="s">
        <v>175</v>
      </c>
      <c r="BV3" s="47" t="s">
        <v>199</v>
      </c>
      <c r="BW3" s="47" t="s">
        <v>200</v>
      </c>
      <c r="BX3" s="47" t="s">
        <v>175</v>
      </c>
      <c r="BZ3" s="9" t="s">
        <v>83</v>
      </c>
      <c r="CA3" s="9" t="s">
        <v>82</v>
      </c>
      <c r="CB3" s="9" t="s">
        <v>81</v>
      </c>
      <c r="CC3" s="47" t="s">
        <v>199</v>
      </c>
      <c r="CD3" s="9" t="s">
        <v>84</v>
      </c>
      <c r="CE3" s="9" t="s">
        <v>85</v>
      </c>
      <c r="CF3" s="9" t="s">
        <v>83</v>
      </c>
      <c r="CG3" s="9" t="s">
        <v>82</v>
      </c>
      <c r="CH3" s="9" t="s">
        <v>81</v>
      </c>
      <c r="CI3" s="47" t="s">
        <v>199</v>
      </c>
      <c r="CJ3" s="9" t="s">
        <v>84</v>
      </c>
      <c r="CK3" s="9" t="s">
        <v>85</v>
      </c>
      <c r="CL3" s="9" t="s">
        <v>83</v>
      </c>
      <c r="CM3" s="9" t="s">
        <v>82</v>
      </c>
      <c r="CN3" s="9" t="s">
        <v>81</v>
      </c>
      <c r="CO3" s="47" t="s">
        <v>199</v>
      </c>
      <c r="CP3" s="9" t="s">
        <v>84</v>
      </c>
      <c r="CQ3" s="9" t="s">
        <v>85</v>
      </c>
      <c r="CR3" s="9" t="s">
        <v>83</v>
      </c>
      <c r="CS3" s="9" t="s">
        <v>82</v>
      </c>
      <c r="CT3" s="9" t="s">
        <v>81</v>
      </c>
      <c r="CU3" s="47" t="s">
        <v>199</v>
      </c>
      <c r="CV3" s="9" t="s">
        <v>84</v>
      </c>
      <c r="CW3" s="9" t="s">
        <v>85</v>
      </c>
      <c r="CX3" s="9" t="s">
        <v>83</v>
      </c>
      <c r="CY3" s="9" t="s">
        <v>82</v>
      </c>
      <c r="CZ3" s="9" t="s">
        <v>81</v>
      </c>
      <c r="DA3" s="47" t="s">
        <v>199</v>
      </c>
      <c r="DB3" s="9" t="s">
        <v>84</v>
      </c>
      <c r="DC3" s="9" t="s">
        <v>85</v>
      </c>
      <c r="DD3" s="9" t="s">
        <v>83</v>
      </c>
      <c r="DE3" s="9" t="s">
        <v>82</v>
      </c>
      <c r="DF3" s="9" t="s">
        <v>81</v>
      </c>
      <c r="DG3" s="47" t="s">
        <v>199</v>
      </c>
      <c r="DH3" s="9" t="s">
        <v>84</v>
      </c>
      <c r="DI3" s="9" t="s">
        <v>175</v>
      </c>
      <c r="DJ3" s="9" t="s">
        <v>85</v>
      </c>
      <c r="DK3" s="9" t="s">
        <v>175</v>
      </c>
      <c r="DL3" s="47" t="s">
        <v>201</v>
      </c>
      <c r="DM3" s="47" t="s">
        <v>175</v>
      </c>
      <c r="DO3" s="9" t="s">
        <v>55</v>
      </c>
      <c r="DP3" s="9" t="s">
        <v>81</v>
      </c>
      <c r="DQ3" s="47" t="s">
        <v>202</v>
      </c>
      <c r="DR3" s="9" t="s">
        <v>55</v>
      </c>
      <c r="DS3" s="9" t="s">
        <v>81</v>
      </c>
      <c r="DT3" s="47" t="s">
        <v>202</v>
      </c>
      <c r="DU3" s="9" t="s">
        <v>55</v>
      </c>
      <c r="DV3" s="9" t="s">
        <v>81</v>
      </c>
      <c r="DW3" s="47" t="s">
        <v>202</v>
      </c>
      <c r="DX3" s="9" t="s">
        <v>55</v>
      </c>
      <c r="DY3" s="9" t="s">
        <v>81</v>
      </c>
      <c r="DZ3" s="47" t="s">
        <v>202</v>
      </c>
      <c r="EA3" s="9" t="s">
        <v>55</v>
      </c>
      <c r="EB3" s="9" t="s">
        <v>81</v>
      </c>
      <c r="EC3" s="47" t="s">
        <v>202</v>
      </c>
      <c r="ED3" s="9" t="s">
        <v>55</v>
      </c>
      <c r="EE3" s="9" t="s">
        <v>81</v>
      </c>
      <c r="EF3" s="47" t="s">
        <v>202</v>
      </c>
      <c r="EG3" s="9" t="s">
        <v>55</v>
      </c>
      <c r="EH3" s="9" t="s">
        <v>81</v>
      </c>
      <c r="EI3" s="47" t="s">
        <v>202</v>
      </c>
      <c r="EJ3" s="9" t="s">
        <v>55</v>
      </c>
      <c r="EK3" s="9" t="s">
        <v>81</v>
      </c>
      <c r="EL3" s="47" t="s">
        <v>202</v>
      </c>
      <c r="EM3" s="9" t="s">
        <v>55</v>
      </c>
      <c r="EN3" s="9" t="s">
        <v>81</v>
      </c>
      <c r="EO3" s="47" t="s">
        <v>202</v>
      </c>
      <c r="EP3" s="9" t="s">
        <v>55</v>
      </c>
      <c r="EQ3" s="9" t="s">
        <v>81</v>
      </c>
      <c r="ER3" s="47" t="s">
        <v>202</v>
      </c>
      <c r="ES3" s="9" t="s">
        <v>55</v>
      </c>
      <c r="ET3" s="9" t="s">
        <v>81</v>
      </c>
      <c r="EU3" s="47" t="s">
        <v>202</v>
      </c>
      <c r="EV3" s="9"/>
      <c r="EW3" s="9" t="s">
        <v>55</v>
      </c>
      <c r="EX3" s="9" t="s">
        <v>81</v>
      </c>
      <c r="EY3" s="47" t="s">
        <v>202</v>
      </c>
      <c r="FA3" s="28" t="s">
        <v>87</v>
      </c>
      <c r="FB3" s="28" t="s">
        <v>86</v>
      </c>
      <c r="FC3" s="28" t="s">
        <v>90</v>
      </c>
      <c r="FD3" s="28" t="s">
        <v>91</v>
      </c>
      <c r="FE3" s="28" t="s">
        <v>92</v>
      </c>
      <c r="FF3" s="28" t="s">
        <v>93</v>
      </c>
      <c r="FG3" s="28" t="s">
        <v>87</v>
      </c>
      <c r="FH3" s="28" t="s">
        <v>86</v>
      </c>
      <c r="FI3" s="28" t="s">
        <v>90</v>
      </c>
      <c r="FJ3" s="28" t="s">
        <v>91</v>
      </c>
      <c r="FK3" s="28" t="s">
        <v>92</v>
      </c>
      <c r="FL3" s="28" t="s">
        <v>93</v>
      </c>
      <c r="FM3" s="28" t="s">
        <v>87</v>
      </c>
      <c r="FN3" s="28" t="s">
        <v>86</v>
      </c>
      <c r="FO3" s="28" t="s">
        <v>90</v>
      </c>
      <c r="FP3" s="28" t="s">
        <v>91</v>
      </c>
      <c r="FQ3" s="28" t="s">
        <v>92</v>
      </c>
      <c r="FR3" s="28" t="s">
        <v>93</v>
      </c>
      <c r="FS3" s="28" t="s">
        <v>87</v>
      </c>
      <c r="FT3" s="28" t="s">
        <v>86</v>
      </c>
      <c r="FU3" s="28" t="s">
        <v>90</v>
      </c>
      <c r="FV3" s="28" t="s">
        <v>91</v>
      </c>
      <c r="FW3" s="28" t="s">
        <v>92</v>
      </c>
      <c r="FX3" s="28" t="s">
        <v>93</v>
      </c>
      <c r="FY3" s="43" t="s">
        <v>186</v>
      </c>
      <c r="FZ3" s="43" t="s">
        <v>187</v>
      </c>
      <c r="GA3" s="28" t="s">
        <v>87</v>
      </c>
      <c r="GB3" s="28" t="s">
        <v>86</v>
      </c>
      <c r="GC3" s="28" t="s">
        <v>90</v>
      </c>
      <c r="GD3" s="28" t="s">
        <v>91</v>
      </c>
      <c r="GE3" s="28" t="s">
        <v>92</v>
      </c>
      <c r="GF3" s="28" t="s">
        <v>93</v>
      </c>
      <c r="GG3" s="28" t="s">
        <v>87</v>
      </c>
      <c r="GH3" s="28" t="s">
        <v>86</v>
      </c>
      <c r="GI3" s="28" t="s">
        <v>90</v>
      </c>
      <c r="GJ3" s="28" t="s">
        <v>91</v>
      </c>
      <c r="GK3" s="28" t="s">
        <v>92</v>
      </c>
      <c r="GL3" s="28" t="s">
        <v>93</v>
      </c>
      <c r="GM3" s="43" t="s">
        <v>87</v>
      </c>
      <c r="GN3" s="43" t="s">
        <v>86</v>
      </c>
      <c r="GO3" s="43" t="s">
        <v>90</v>
      </c>
      <c r="GP3" s="43" t="s">
        <v>91</v>
      </c>
      <c r="GQ3" s="43" t="s">
        <v>92</v>
      </c>
      <c r="GR3" s="43" t="s">
        <v>93</v>
      </c>
      <c r="GS3" s="43" t="s">
        <v>87</v>
      </c>
      <c r="GT3" s="43" t="s">
        <v>86</v>
      </c>
      <c r="GU3" s="43" t="s">
        <v>90</v>
      </c>
      <c r="GV3" s="43" t="s">
        <v>91</v>
      </c>
      <c r="GW3" s="43" t="s">
        <v>92</v>
      </c>
      <c r="GX3" s="43" t="s">
        <v>93</v>
      </c>
      <c r="GY3" s="36"/>
      <c r="GZ3" s="63" t="s">
        <v>80</v>
      </c>
      <c r="HA3" s="63" t="s">
        <v>208</v>
      </c>
      <c r="HB3" s="63" t="s">
        <v>207</v>
      </c>
      <c r="HC3" s="60" t="s">
        <v>206</v>
      </c>
      <c r="HD3" s="63" t="s">
        <v>80</v>
      </c>
      <c r="HE3" s="63" t="s">
        <v>208</v>
      </c>
      <c r="HF3" s="63" t="s">
        <v>207</v>
      </c>
      <c r="HG3" s="60" t="s">
        <v>206</v>
      </c>
      <c r="HH3" s="63" t="s">
        <v>80</v>
      </c>
      <c r="HI3" s="63" t="s">
        <v>208</v>
      </c>
      <c r="HJ3" s="63" t="s">
        <v>207</v>
      </c>
      <c r="HK3" s="60" t="s">
        <v>206</v>
      </c>
      <c r="HL3" s="63" t="s">
        <v>80</v>
      </c>
      <c r="HM3" s="63" t="s">
        <v>208</v>
      </c>
      <c r="HN3" s="63" t="s">
        <v>207</v>
      </c>
      <c r="HO3" s="60" t="s">
        <v>206</v>
      </c>
      <c r="HP3" s="36"/>
      <c r="HQ3" s="61" t="s">
        <v>129</v>
      </c>
      <c r="HR3" s="61" t="s">
        <v>130</v>
      </c>
      <c r="HS3" s="61" t="s">
        <v>131</v>
      </c>
      <c r="HT3" s="61" t="s">
        <v>132</v>
      </c>
      <c r="HU3" s="61" t="s">
        <v>88</v>
      </c>
      <c r="HV3" s="61" t="s">
        <v>133</v>
      </c>
      <c r="HW3" s="36"/>
      <c r="HX3" s="61" t="s">
        <v>136</v>
      </c>
      <c r="HY3" s="9" t="s">
        <v>137</v>
      </c>
      <c r="HZ3" s="9" t="s">
        <v>138</v>
      </c>
      <c r="IA3" s="9" t="s">
        <v>139</v>
      </c>
      <c r="IC3" s="9" t="s">
        <v>136</v>
      </c>
      <c r="ID3" s="9" t="s">
        <v>137</v>
      </c>
      <c r="IE3" s="9" t="s">
        <v>138</v>
      </c>
      <c r="IF3" s="9" t="s">
        <v>139</v>
      </c>
    </row>
    <row r="4" spans="1:240" x14ac:dyDescent="0.2">
      <c r="A4" s="5" t="s">
        <v>9</v>
      </c>
      <c r="B4" s="16">
        <v>12.483333333333333</v>
      </c>
      <c r="C4" s="17" t="s">
        <v>58</v>
      </c>
      <c r="D4" s="17">
        <v>62.5</v>
      </c>
      <c r="E4" s="17">
        <v>54.5</v>
      </c>
      <c r="F4" s="16">
        <f>D4*703/(E4*E4)</f>
        <v>14.792525881659794</v>
      </c>
      <c r="G4" s="17" t="s">
        <v>126</v>
      </c>
      <c r="H4" s="17" t="s">
        <v>128</v>
      </c>
      <c r="I4" s="18" t="s">
        <v>164</v>
      </c>
      <c r="J4" s="19" t="s">
        <v>172</v>
      </c>
      <c r="K4" s="20"/>
      <c r="L4" s="5" t="s">
        <v>177</v>
      </c>
      <c r="M4" s="5" t="s">
        <v>181</v>
      </c>
      <c r="O4" s="18">
        <v>1.5</v>
      </c>
      <c r="P4" s="18">
        <v>0.76470588235294112</v>
      </c>
      <c r="Q4" s="18">
        <v>1.6875</v>
      </c>
      <c r="R4" s="44">
        <v>0.5</v>
      </c>
      <c r="S4" s="18"/>
      <c r="T4" s="5">
        <v>33.5</v>
      </c>
      <c r="U4" s="5">
        <v>28</v>
      </c>
      <c r="V4" s="5">
        <v>-5.5</v>
      </c>
      <c r="W4" s="26">
        <v>27</v>
      </c>
      <c r="X4" s="5">
        <v>-6.5</v>
      </c>
      <c r="Y4" s="60">
        <v>26.5</v>
      </c>
      <c r="Z4" s="49">
        <f>Y4-T4</f>
        <v>-7</v>
      </c>
      <c r="AB4" s="5">
        <v>30</v>
      </c>
      <c r="AC4" s="5"/>
      <c r="AE4" s="5">
        <v>12</v>
      </c>
      <c r="AF4" s="5">
        <v>7</v>
      </c>
      <c r="AG4" s="5">
        <v>-5</v>
      </c>
      <c r="AH4" s="5">
        <v>12</v>
      </c>
      <c r="AI4" s="5">
        <v>0</v>
      </c>
      <c r="AJ4" s="50">
        <v>9</v>
      </c>
      <c r="AK4" s="44">
        <f>AJ4-AE4</f>
        <v>-3</v>
      </c>
      <c r="AL4" s="5">
        <v>5</v>
      </c>
      <c r="AM4" s="5">
        <v>1</v>
      </c>
      <c r="AN4" s="5">
        <v>-4</v>
      </c>
      <c r="AO4" s="5">
        <v>1</v>
      </c>
      <c r="AP4" s="5">
        <v>-4</v>
      </c>
      <c r="AQ4" s="50">
        <v>3</v>
      </c>
      <c r="AR4" s="44">
        <f>AQ4-AL4</f>
        <v>-2</v>
      </c>
      <c r="AS4" s="5">
        <v>2</v>
      </c>
      <c r="AT4" s="5">
        <v>1</v>
      </c>
      <c r="AU4" s="5">
        <v>-1</v>
      </c>
      <c r="AV4" s="5">
        <v>1</v>
      </c>
      <c r="AW4" s="5">
        <v>-1</v>
      </c>
      <c r="AX4" s="50">
        <v>2</v>
      </c>
      <c r="AY4" s="44">
        <f>AX4-AT4</f>
        <v>1</v>
      </c>
      <c r="AZ4" s="5">
        <v>28</v>
      </c>
      <c r="BA4" s="5">
        <v>17</v>
      </c>
      <c r="BB4" s="5">
        <v>-11</v>
      </c>
      <c r="BC4" s="5">
        <v>19</v>
      </c>
      <c r="BD4" s="5">
        <v>-9</v>
      </c>
      <c r="BE4" s="50">
        <v>25</v>
      </c>
      <c r="BF4" s="44">
        <f>BE4-AZ4</f>
        <v>-3</v>
      </c>
      <c r="BG4" s="5">
        <v>2</v>
      </c>
      <c r="BH4" s="5">
        <v>1</v>
      </c>
      <c r="BI4" s="5">
        <v>-1</v>
      </c>
      <c r="BJ4" s="5">
        <v>2</v>
      </c>
      <c r="BK4" s="5">
        <v>0</v>
      </c>
      <c r="BL4" s="50">
        <v>3</v>
      </c>
      <c r="BM4" s="44">
        <f>BL4-BG4</f>
        <v>1</v>
      </c>
      <c r="BN4" s="5"/>
      <c r="BO4" s="5">
        <v>49</v>
      </c>
      <c r="BP4" s="5">
        <v>27</v>
      </c>
      <c r="BQ4" s="5">
        <v>-22</v>
      </c>
      <c r="BR4" s="27">
        <f>(BP4-BO4)/BO4</f>
        <v>-0.44897959183673469</v>
      </c>
      <c r="BS4" s="5">
        <v>35</v>
      </c>
      <c r="BT4" s="5">
        <v>-14</v>
      </c>
      <c r="BU4" s="27">
        <f>(BS4-BO4)/BO4</f>
        <v>-0.2857142857142857</v>
      </c>
      <c r="BV4" s="50">
        <v>42</v>
      </c>
      <c r="BW4" s="51">
        <f>BV4-BO4</f>
        <v>-7</v>
      </c>
      <c r="BX4" s="48">
        <f>(BW4/BO4)</f>
        <v>-0.14285714285714285</v>
      </c>
      <c r="BZ4" s="5">
        <v>15</v>
      </c>
      <c r="CA4" s="5">
        <v>12</v>
      </c>
      <c r="CB4" s="5">
        <v>12</v>
      </c>
      <c r="CC4" s="50">
        <v>15</v>
      </c>
      <c r="CD4" s="5">
        <v>-3</v>
      </c>
      <c r="CE4" s="5">
        <v>-3</v>
      </c>
      <c r="CF4" s="5">
        <v>26</v>
      </c>
      <c r="CG4" s="5">
        <v>18</v>
      </c>
      <c r="CH4" s="5">
        <v>20</v>
      </c>
      <c r="CI4" s="50">
        <v>20</v>
      </c>
      <c r="CJ4" s="5">
        <v>-8</v>
      </c>
      <c r="CK4" s="5">
        <v>-6</v>
      </c>
      <c r="CL4" s="5">
        <v>46</v>
      </c>
      <c r="CM4" s="5">
        <v>39</v>
      </c>
      <c r="CN4" s="5">
        <v>38</v>
      </c>
      <c r="CO4" s="50">
        <v>41</v>
      </c>
      <c r="CP4" s="5">
        <v>-7</v>
      </c>
      <c r="CQ4" s="5">
        <v>-8</v>
      </c>
      <c r="CR4" s="5">
        <v>10</v>
      </c>
      <c r="CS4" s="5">
        <v>8</v>
      </c>
      <c r="CT4" s="5">
        <v>8</v>
      </c>
      <c r="CU4" s="50">
        <v>8</v>
      </c>
      <c r="CV4" s="5">
        <v>-2</v>
      </c>
      <c r="CW4" s="5">
        <v>-2</v>
      </c>
      <c r="CX4" s="5">
        <v>21</v>
      </c>
      <c r="CY4" s="5">
        <v>16</v>
      </c>
      <c r="CZ4" s="5">
        <v>15</v>
      </c>
      <c r="DA4" s="50">
        <v>19</v>
      </c>
      <c r="DB4" s="5">
        <v>-5</v>
      </c>
      <c r="DC4" s="5">
        <v>-6</v>
      </c>
      <c r="DD4" s="5">
        <v>118</v>
      </c>
      <c r="DE4" s="5">
        <v>93</v>
      </c>
      <c r="DF4" s="5">
        <v>93</v>
      </c>
      <c r="DG4" s="50">
        <f>DA4+CU4+CO4+CI4+CC4</f>
        <v>103</v>
      </c>
      <c r="DH4" s="5">
        <v>-25</v>
      </c>
      <c r="DI4" s="27">
        <f>(DE4-DD4)/DD4</f>
        <v>-0.21186440677966101</v>
      </c>
      <c r="DJ4" s="5">
        <v>-25</v>
      </c>
      <c r="DK4" s="27">
        <f>(DF4-DD4)/DD4</f>
        <v>-0.21186440677966101</v>
      </c>
      <c r="DL4" s="51">
        <f>DG4-DD4</f>
        <v>-15</v>
      </c>
      <c r="DM4" s="48">
        <f>(DG4-DD4)/DD4</f>
        <v>-0.1271186440677966</v>
      </c>
      <c r="DO4" s="1">
        <v>3.5830000000000002</v>
      </c>
      <c r="DP4" s="1">
        <v>4.5830000000000002</v>
      </c>
      <c r="DQ4" s="52">
        <v>4.9169999999999998</v>
      </c>
      <c r="DR4" s="1">
        <v>4.5</v>
      </c>
      <c r="DS4" s="1">
        <v>6.5830000000000002</v>
      </c>
      <c r="DT4" s="55">
        <v>4.5</v>
      </c>
      <c r="DU4" s="1">
        <v>10</v>
      </c>
      <c r="DV4" s="1">
        <v>11.75</v>
      </c>
      <c r="DW4" s="55">
        <v>10</v>
      </c>
      <c r="DX4" s="1">
        <v>4.4169999999999998</v>
      </c>
      <c r="DY4" s="1">
        <v>6.0830000000000002</v>
      </c>
      <c r="DZ4" s="46">
        <v>5</v>
      </c>
      <c r="EA4" s="1">
        <v>6.4169999999999998</v>
      </c>
      <c r="EB4" s="1">
        <v>8.5</v>
      </c>
      <c r="EC4" s="46">
        <v>8</v>
      </c>
      <c r="ED4" s="1">
        <v>6.9169999999999998</v>
      </c>
      <c r="EE4" s="1">
        <v>9.8330000000000002</v>
      </c>
      <c r="EF4" s="46">
        <v>7.5</v>
      </c>
      <c r="EG4" s="1">
        <v>2.5830000000000002</v>
      </c>
      <c r="EH4" s="1">
        <v>5.9169999999999998</v>
      </c>
      <c r="EI4" s="46">
        <v>3.25</v>
      </c>
      <c r="EJ4" s="1">
        <v>4.4169999999999998</v>
      </c>
      <c r="EK4" s="1">
        <v>8.25</v>
      </c>
      <c r="EL4" s="46">
        <v>4.6669999999999998</v>
      </c>
      <c r="EM4" s="1">
        <v>2.5830000000000002</v>
      </c>
      <c r="EN4" s="1">
        <v>8.5</v>
      </c>
      <c r="EO4" s="46">
        <v>3.25</v>
      </c>
      <c r="EP4" s="1">
        <v>6.8330000000000002</v>
      </c>
      <c r="EQ4" s="1">
        <v>6.8330000000000002</v>
      </c>
      <c r="ER4" s="46">
        <v>22</v>
      </c>
      <c r="ES4" s="1">
        <v>5.8330000000000002</v>
      </c>
      <c r="ET4" s="1">
        <v>6.8330000000000002</v>
      </c>
      <c r="EU4" s="46">
        <v>6.5</v>
      </c>
      <c r="EV4" s="5"/>
      <c r="EW4" s="1">
        <f t="shared" ref="EW4:EW21" si="0">AVERAGE(DO4,DR4,DU4,DX4,EA4,ED4,EG4,EJ4,EM4)</f>
        <v>5.0463333333333331</v>
      </c>
      <c r="EX4" s="1">
        <f t="shared" ref="EX4:EX21" si="1">AVERAGE(DP4,DS4,DV4,DY4,EB4,EE4,EH4,EK4,EN4)</f>
        <v>7.7776666666666658</v>
      </c>
      <c r="EY4" s="46">
        <f>AVERAGE(EO4,EL4,EI4,EF4,EC4,DZ4,DW4,DQ4,DT4)</f>
        <v>5.6760000000000002</v>
      </c>
      <c r="FA4" s="5">
        <v>2.6666666666666665</v>
      </c>
      <c r="FB4" s="5">
        <v>1</v>
      </c>
      <c r="FC4" s="5">
        <v>2.25</v>
      </c>
      <c r="FD4" s="5">
        <v>4</v>
      </c>
      <c r="FE4" s="5">
        <v>2.6666666666666665</v>
      </c>
      <c r="FF4" s="5">
        <v>2.895833333333333</v>
      </c>
      <c r="FG4" s="5">
        <v>1.6666666666666667</v>
      </c>
      <c r="FH4" s="5">
        <v>1</v>
      </c>
      <c r="FI4" s="5">
        <v>1.25</v>
      </c>
      <c r="FJ4" s="5">
        <v>1.3333333333333333</v>
      </c>
      <c r="FK4" s="5">
        <v>1</v>
      </c>
      <c r="FL4" s="5">
        <v>1.3125</v>
      </c>
      <c r="FM4" s="5">
        <v>1.3333333333333333</v>
      </c>
      <c r="FN4" s="5">
        <v>1</v>
      </c>
      <c r="FO4" s="5">
        <v>1.25</v>
      </c>
      <c r="FP4" s="5">
        <v>1.6666666666666667</v>
      </c>
      <c r="FQ4" s="5">
        <v>1</v>
      </c>
      <c r="FR4" s="5">
        <v>1.3125</v>
      </c>
      <c r="FS4" s="5">
        <f>FM4-FA4</f>
        <v>-1.3333333333333333</v>
      </c>
      <c r="FT4" s="5">
        <f t="shared" ref="FT4:FW4" si="2">FN4-FB4</f>
        <v>0</v>
      </c>
      <c r="FU4" s="5">
        <f t="shared" si="2"/>
        <v>-1</v>
      </c>
      <c r="FV4" s="5">
        <f t="shared" si="2"/>
        <v>-2.333333333333333</v>
      </c>
      <c r="FW4" s="5">
        <f t="shared" si="2"/>
        <v>-1.6666666666666665</v>
      </c>
      <c r="FX4" s="5">
        <f>FR4-FF4</f>
        <v>-1.583333333333333</v>
      </c>
      <c r="FY4" s="48">
        <f>FX4/(FF4-1)</f>
        <v>-0.83516483516483508</v>
      </c>
      <c r="FZ4" s="48" t="s">
        <v>177</v>
      </c>
      <c r="GA4" s="5">
        <v>1.3333333333333333</v>
      </c>
      <c r="GB4" s="5">
        <v>1</v>
      </c>
      <c r="GC4" s="5">
        <v>1.25</v>
      </c>
      <c r="GD4" s="5">
        <v>1.6666666666666667</v>
      </c>
      <c r="GE4" s="5">
        <v>1</v>
      </c>
      <c r="GF4" s="5">
        <v>1.3125</v>
      </c>
      <c r="GG4" s="5">
        <f>GA4-FA4</f>
        <v>-1.3333333333333333</v>
      </c>
      <c r="GH4" s="5">
        <f t="shared" ref="GH4:GL4" si="3">GB4-FB4</f>
        <v>0</v>
      </c>
      <c r="GI4" s="5">
        <f t="shared" si="3"/>
        <v>-1</v>
      </c>
      <c r="GJ4" s="5">
        <f t="shared" si="3"/>
        <v>-2.333333333333333</v>
      </c>
      <c r="GK4" s="5">
        <f t="shared" si="3"/>
        <v>-1.6666666666666665</v>
      </c>
      <c r="GL4" s="5">
        <f t="shared" si="3"/>
        <v>-1.583333333333333</v>
      </c>
      <c r="GM4" s="45">
        <v>1.3333333333333333</v>
      </c>
      <c r="GN4" s="45">
        <v>1</v>
      </c>
      <c r="GO4" s="45">
        <v>1</v>
      </c>
      <c r="GP4" s="45">
        <v>1.6666666666666667</v>
      </c>
      <c r="GQ4" s="45">
        <v>1.6666666666666667</v>
      </c>
      <c r="GR4" s="45">
        <f>AVERAGE(GM4,GO4:GQ4)</f>
        <v>1.4166666666666667</v>
      </c>
      <c r="GS4" s="45">
        <f>GM4-FA4</f>
        <v>-1.3333333333333333</v>
      </c>
      <c r="GT4" s="45">
        <f t="shared" ref="GT4:GX19" si="4">GN4-FB4</f>
        <v>0</v>
      </c>
      <c r="GU4" s="45">
        <f t="shared" si="4"/>
        <v>-1.25</v>
      </c>
      <c r="GV4" s="45">
        <f t="shared" si="4"/>
        <v>-2.333333333333333</v>
      </c>
      <c r="GW4" s="45">
        <f t="shared" si="4"/>
        <v>-0.99999999999999978</v>
      </c>
      <c r="GX4" s="45">
        <f t="shared" si="4"/>
        <v>-1.4791666666666663</v>
      </c>
      <c r="GZ4" s="64">
        <v>7.1428571428571425E-2</v>
      </c>
      <c r="HA4" s="64">
        <v>0</v>
      </c>
      <c r="HB4" s="64">
        <v>0</v>
      </c>
      <c r="HC4" s="62">
        <v>0.14285714285714285</v>
      </c>
      <c r="HD4" s="64">
        <v>0.35714285714285715</v>
      </c>
      <c r="HE4" s="64">
        <v>0.35714285714285715</v>
      </c>
      <c r="HF4" s="64">
        <v>0.21428571428571427</v>
      </c>
      <c r="HG4" s="62">
        <v>3.5714285714285712E-2</v>
      </c>
      <c r="HH4" s="64">
        <v>0.14285714285714285</v>
      </c>
      <c r="HI4" s="64">
        <v>0.14285714285714285</v>
      </c>
      <c r="HJ4" s="64">
        <v>0.21428571428571427</v>
      </c>
      <c r="HK4" s="62">
        <v>0.14285714285714285</v>
      </c>
      <c r="HL4" s="64">
        <v>0.5714285714285714</v>
      </c>
      <c r="HM4" s="64">
        <v>0.5</v>
      </c>
      <c r="HN4" s="64">
        <v>0.42857142857142855</v>
      </c>
      <c r="HO4" s="62">
        <v>0.3214285714285714</v>
      </c>
      <c r="HQ4" s="5">
        <v>5</v>
      </c>
      <c r="HR4" s="5">
        <v>2</v>
      </c>
      <c r="HS4" s="5">
        <v>7</v>
      </c>
      <c r="HT4" s="5">
        <v>8</v>
      </c>
      <c r="HU4" s="5">
        <v>9.5</v>
      </c>
      <c r="HV4" s="5">
        <v>31.5</v>
      </c>
      <c r="HX4" s="5">
        <v>24</v>
      </c>
      <c r="HY4" s="5">
        <v>18</v>
      </c>
      <c r="HZ4" s="5">
        <v>9</v>
      </c>
      <c r="IA4" s="5">
        <v>5</v>
      </c>
      <c r="IC4" s="5">
        <v>10</v>
      </c>
      <c r="ID4" s="5">
        <v>8</v>
      </c>
      <c r="IE4" s="5">
        <v>8</v>
      </c>
      <c r="IF4" s="5">
        <v>5</v>
      </c>
    </row>
    <row r="5" spans="1:240" x14ac:dyDescent="0.2">
      <c r="A5" s="5" t="s">
        <v>10</v>
      </c>
      <c r="B5" s="16">
        <v>8.0555555555555554</v>
      </c>
      <c r="C5" s="17" t="s">
        <v>59</v>
      </c>
      <c r="D5" s="17">
        <v>50</v>
      </c>
      <c r="E5" s="17">
        <v>50</v>
      </c>
      <c r="F5" s="16">
        <f t="shared" ref="F5:F21" si="5">D5*703/(E5*E5)</f>
        <v>14.06</v>
      </c>
      <c r="G5" s="17" t="s">
        <v>126</v>
      </c>
      <c r="H5" s="17" t="s">
        <v>8</v>
      </c>
      <c r="I5" s="18" t="s">
        <v>164</v>
      </c>
      <c r="J5" s="19" t="s">
        <v>172</v>
      </c>
      <c r="K5" s="20"/>
      <c r="L5" s="5" t="s">
        <v>177</v>
      </c>
      <c r="M5" s="5" t="s">
        <v>180</v>
      </c>
      <c r="O5" s="18">
        <v>2.2999999999999998</v>
      </c>
      <c r="P5" s="18">
        <v>0.30555555555555558</v>
      </c>
      <c r="Q5" s="18">
        <v>1.2222222222222223</v>
      </c>
      <c r="R5" s="44">
        <v>2.2999999999999998</v>
      </c>
      <c r="S5" s="18"/>
      <c r="T5" s="5">
        <v>45.5</v>
      </c>
      <c r="U5" s="5">
        <v>40.25</v>
      </c>
      <c r="V5" s="5">
        <v>-5.25</v>
      </c>
      <c r="W5" s="26">
        <v>36.75</v>
      </c>
      <c r="X5" s="5">
        <v>-8.75</v>
      </c>
      <c r="Y5" s="60">
        <v>30.75</v>
      </c>
      <c r="Z5" s="49">
        <f t="shared" ref="Z5:Z21" si="6">Y5-T5</f>
        <v>-14.75</v>
      </c>
      <c r="AB5" s="5">
        <v>15</v>
      </c>
      <c r="AC5" s="5"/>
      <c r="AE5" s="5">
        <v>23.5</v>
      </c>
      <c r="AF5" s="5">
        <v>23.5</v>
      </c>
      <c r="AG5" s="5">
        <v>0</v>
      </c>
      <c r="AH5" s="5">
        <v>21.5</v>
      </c>
      <c r="AI5" s="5">
        <v>-2</v>
      </c>
      <c r="AJ5" s="50">
        <v>7</v>
      </c>
      <c r="AK5" s="44">
        <f t="shared" ref="AK5:AK21" si="7">AJ5-AE5</f>
        <v>-16.5</v>
      </c>
      <c r="AL5" s="5">
        <v>21.5</v>
      </c>
      <c r="AM5" s="5">
        <v>20</v>
      </c>
      <c r="AN5" s="5">
        <v>-1.5</v>
      </c>
      <c r="AO5" s="5">
        <v>20</v>
      </c>
      <c r="AP5" s="5">
        <v>-1.5</v>
      </c>
      <c r="AQ5" s="50">
        <v>9</v>
      </c>
      <c r="AR5" s="44">
        <f t="shared" ref="AR5:AR21" si="8">AQ5-AL5</f>
        <v>-12.5</v>
      </c>
      <c r="AS5" s="5">
        <v>9.5</v>
      </c>
      <c r="AT5" s="5">
        <v>9.5</v>
      </c>
      <c r="AU5" s="5">
        <v>0</v>
      </c>
      <c r="AV5" s="5">
        <v>9</v>
      </c>
      <c r="AW5" s="5">
        <v>-0.5</v>
      </c>
      <c r="AX5" s="50">
        <v>4</v>
      </c>
      <c r="AY5" s="44">
        <f t="shared" ref="AY5:AY21" si="9">AX5-AT5</f>
        <v>-5.5</v>
      </c>
      <c r="AZ5" s="5">
        <v>30.5</v>
      </c>
      <c r="BA5" s="5">
        <v>28</v>
      </c>
      <c r="BB5" s="5">
        <v>-2.5</v>
      </c>
      <c r="BC5" s="5">
        <v>28</v>
      </c>
      <c r="BD5" s="5">
        <v>-2.5</v>
      </c>
      <c r="BE5" s="50">
        <v>12</v>
      </c>
      <c r="BF5" s="44">
        <f t="shared" ref="BF5:BF21" si="10">BE5-AZ5</f>
        <v>-18.5</v>
      </c>
      <c r="BG5" s="5">
        <v>10.5</v>
      </c>
      <c r="BH5" s="5">
        <v>10.5</v>
      </c>
      <c r="BI5" s="5">
        <v>0</v>
      </c>
      <c r="BJ5" s="5">
        <v>9</v>
      </c>
      <c r="BK5" s="5">
        <v>-1.5</v>
      </c>
      <c r="BL5" s="50">
        <v>6</v>
      </c>
      <c r="BM5" s="44">
        <f t="shared" ref="BM5:BM21" si="11">BL5-BG5</f>
        <v>-4.5</v>
      </c>
      <c r="BN5" s="5"/>
      <c r="BO5" s="5">
        <v>95.5</v>
      </c>
      <c r="BP5" s="5">
        <v>91.5</v>
      </c>
      <c r="BQ5" s="5">
        <v>-4</v>
      </c>
      <c r="BR5" s="27">
        <f t="shared" ref="BR5:BR21" si="12">(BP5-BO5)/BO5</f>
        <v>-4.1884816753926704E-2</v>
      </c>
      <c r="BS5" s="5">
        <v>88</v>
      </c>
      <c r="BT5" s="5">
        <v>-7.5</v>
      </c>
      <c r="BU5" s="27">
        <f t="shared" ref="BU5:BU21" si="13">(BS5-BO5)/BO5</f>
        <v>-7.8534031413612565E-2</v>
      </c>
      <c r="BV5" s="50">
        <v>38</v>
      </c>
      <c r="BW5" s="51">
        <f t="shared" ref="BW5:BW21" si="14">BV5-BO5</f>
        <v>-57.5</v>
      </c>
      <c r="BX5" s="48">
        <f t="shared" ref="BX5:BX21" si="15">(BW5/BO5)</f>
        <v>-0.60209424083769636</v>
      </c>
      <c r="BZ5" s="5">
        <v>21</v>
      </c>
      <c r="CA5" s="5">
        <v>21</v>
      </c>
      <c r="CB5" s="5">
        <v>21</v>
      </c>
      <c r="CC5" s="50">
        <v>13</v>
      </c>
      <c r="CD5" s="5">
        <v>0</v>
      </c>
      <c r="CE5" s="5">
        <v>0</v>
      </c>
      <c r="CF5" s="5">
        <v>27</v>
      </c>
      <c r="CG5" s="5">
        <v>28</v>
      </c>
      <c r="CH5" s="5">
        <v>25</v>
      </c>
      <c r="CI5" s="50">
        <v>19</v>
      </c>
      <c r="CJ5" s="5">
        <v>1</v>
      </c>
      <c r="CK5" s="5">
        <v>-2</v>
      </c>
      <c r="CL5" s="5">
        <v>50</v>
      </c>
      <c r="CM5" s="5">
        <v>49</v>
      </c>
      <c r="CN5" s="5">
        <v>45</v>
      </c>
      <c r="CO5" s="50">
        <v>31</v>
      </c>
      <c r="CP5" s="5">
        <v>-1</v>
      </c>
      <c r="CQ5" s="5">
        <v>-5</v>
      </c>
      <c r="CR5" s="5">
        <v>25</v>
      </c>
      <c r="CS5" s="5">
        <v>25</v>
      </c>
      <c r="CT5" s="5">
        <v>20</v>
      </c>
      <c r="CU5" s="50">
        <v>17</v>
      </c>
      <c r="CV5" s="5">
        <v>0</v>
      </c>
      <c r="CW5" s="5">
        <v>-5</v>
      </c>
      <c r="CX5" s="5">
        <v>33</v>
      </c>
      <c r="CY5" s="5">
        <v>33</v>
      </c>
      <c r="CZ5" s="5">
        <v>32</v>
      </c>
      <c r="DA5" s="50">
        <v>28</v>
      </c>
      <c r="DB5" s="5">
        <v>0</v>
      </c>
      <c r="DC5" s="5">
        <v>-1</v>
      </c>
      <c r="DD5" s="5">
        <v>156</v>
      </c>
      <c r="DE5" s="5">
        <v>156</v>
      </c>
      <c r="DF5" s="5">
        <v>143</v>
      </c>
      <c r="DG5" s="50">
        <f t="shared" ref="DG5:DG21" si="16">DA5+CU5+CO5+CI5+CC5</f>
        <v>108</v>
      </c>
      <c r="DH5" s="5">
        <v>0</v>
      </c>
      <c r="DI5" s="27">
        <f t="shared" ref="DI5:DI21" si="17">(DE5-DD5)/DD5</f>
        <v>0</v>
      </c>
      <c r="DJ5" s="5">
        <v>-13</v>
      </c>
      <c r="DK5" s="27">
        <f t="shared" ref="DK5:DK21" si="18">(DF5-DD5)/DD5</f>
        <v>-8.3333333333333329E-2</v>
      </c>
      <c r="DL5" s="51">
        <f t="shared" ref="DL5:DL21" si="19">DG5-DD5</f>
        <v>-48</v>
      </c>
      <c r="DM5" s="48">
        <f t="shared" ref="DM5:DM21" si="20">(DG5-DD5)/DD5</f>
        <v>-0.30769230769230771</v>
      </c>
      <c r="DO5" s="1">
        <v>1.75</v>
      </c>
      <c r="DP5" s="1">
        <v>2.4169999999999998</v>
      </c>
      <c r="DQ5" s="52">
        <v>2.92</v>
      </c>
      <c r="DR5" s="1">
        <v>2.0830000000000002</v>
      </c>
      <c r="DS5" s="1">
        <v>2.1669999999999998</v>
      </c>
      <c r="DT5" s="55">
        <v>3.17</v>
      </c>
      <c r="DU5" s="1">
        <v>7</v>
      </c>
      <c r="DV5" s="1">
        <v>7.75</v>
      </c>
      <c r="DW5" s="55">
        <v>7.5</v>
      </c>
      <c r="DX5" s="1">
        <v>3</v>
      </c>
      <c r="DY5" s="1">
        <v>3.5</v>
      </c>
      <c r="DZ5" s="46">
        <v>4.17</v>
      </c>
      <c r="EA5" s="1">
        <v>2.5</v>
      </c>
      <c r="EB5" s="1">
        <v>3.4169999999999998</v>
      </c>
      <c r="EC5" s="46">
        <v>2.92</v>
      </c>
      <c r="ED5" s="1">
        <v>4.8330000000000002</v>
      </c>
      <c r="EE5" s="1">
        <v>5.8330000000000002</v>
      </c>
      <c r="EF5" s="46">
        <v>5.83</v>
      </c>
      <c r="EG5" s="1">
        <v>0.16700000000000001</v>
      </c>
      <c r="EH5" s="1">
        <v>0.58299999999999996</v>
      </c>
      <c r="EI5" s="46">
        <v>0.67</v>
      </c>
      <c r="EJ5" s="1">
        <v>0.91700000000000004</v>
      </c>
      <c r="EK5" s="1">
        <v>1.083</v>
      </c>
      <c r="EL5" s="46">
        <v>1.5</v>
      </c>
      <c r="EM5" s="1">
        <v>2.4169999999999998</v>
      </c>
      <c r="EN5" s="1">
        <v>2.4169999999999998</v>
      </c>
      <c r="EO5" s="46">
        <v>3.33</v>
      </c>
      <c r="EP5" s="1">
        <v>3.1669999999999998</v>
      </c>
      <c r="EQ5" s="1">
        <v>3.1669999999999998</v>
      </c>
      <c r="ER5" s="46">
        <v>4.92</v>
      </c>
      <c r="ES5" s="1">
        <v>4.5830000000000002</v>
      </c>
      <c r="ET5" s="1">
        <v>4.5830000000000002</v>
      </c>
      <c r="EU5" s="46">
        <v>5.67</v>
      </c>
      <c r="EV5" s="5"/>
      <c r="EW5" s="1">
        <f t="shared" si="0"/>
        <v>2.7407777777777778</v>
      </c>
      <c r="EX5" s="1">
        <f t="shared" si="1"/>
        <v>3.2407777777777773</v>
      </c>
      <c r="EY5" s="46">
        <f t="shared" ref="EY5:EY21" si="21">AVERAGE(EO5,EL5,EI5,EF5,EC5,DZ5,DW5,DQ5,DT5)</f>
        <v>3.5566666666666671</v>
      </c>
      <c r="FA5" s="5">
        <v>1.6666666666666667</v>
      </c>
      <c r="FB5" s="5">
        <v>1</v>
      </c>
      <c r="FC5" s="5">
        <v>1.5</v>
      </c>
      <c r="FD5" s="5">
        <v>1.3333333333333333</v>
      </c>
      <c r="FE5" s="5">
        <v>4.333333333333333</v>
      </c>
      <c r="FF5" s="5">
        <v>2.208333333333333</v>
      </c>
      <c r="FG5" s="5">
        <v>1.6666666666666667</v>
      </c>
      <c r="FH5" s="5">
        <v>1</v>
      </c>
      <c r="FI5" s="5">
        <v>1.5</v>
      </c>
      <c r="FJ5" s="5">
        <v>1.3333333333333333</v>
      </c>
      <c r="FK5" s="5">
        <v>4</v>
      </c>
      <c r="FL5" s="5">
        <v>2.125</v>
      </c>
      <c r="FM5" s="5">
        <v>2</v>
      </c>
      <c r="FN5" s="5">
        <v>1</v>
      </c>
      <c r="FO5" s="5">
        <v>1.5</v>
      </c>
      <c r="FP5" s="5">
        <v>1.3333333333333333</v>
      </c>
      <c r="FQ5" s="5">
        <v>4</v>
      </c>
      <c r="FR5" s="5">
        <v>2.208333333333333</v>
      </c>
      <c r="FS5" s="5">
        <f t="shared" ref="FS5:FS21" si="22">FM5-FA5</f>
        <v>0.33333333333333326</v>
      </c>
      <c r="FT5" s="5">
        <f t="shared" ref="FT5:FT21" si="23">FN5-FB5</f>
        <v>0</v>
      </c>
      <c r="FU5" s="5">
        <f t="shared" ref="FU5:FU21" si="24">FO5-FC5</f>
        <v>0</v>
      </c>
      <c r="FV5" s="5">
        <f t="shared" ref="FV5:FV21" si="25">FP5-FD5</f>
        <v>0</v>
      </c>
      <c r="FW5" s="5">
        <f t="shared" ref="FW5:FW21" si="26">FQ5-FE5</f>
        <v>-0.33333333333333304</v>
      </c>
      <c r="FX5" s="5">
        <f t="shared" ref="FX5:FX21" si="27">FR5-FF5</f>
        <v>0</v>
      </c>
      <c r="FY5" s="48">
        <f t="shared" ref="FY5:FY21" si="28">FX5/(FF5-1)</f>
        <v>0</v>
      </c>
      <c r="FZ5" s="48" t="s">
        <v>178</v>
      </c>
      <c r="GA5" s="5">
        <v>2</v>
      </c>
      <c r="GB5" s="5">
        <v>1</v>
      </c>
      <c r="GC5" s="5">
        <v>1.5</v>
      </c>
      <c r="GD5" s="5">
        <v>1.3333333333333333</v>
      </c>
      <c r="GE5" s="5">
        <v>2.3333333333333335</v>
      </c>
      <c r="GF5" s="5">
        <v>1.7916666666666665</v>
      </c>
      <c r="GG5" s="5">
        <f t="shared" ref="GG5:GG21" si="29">GA5-FA5</f>
        <v>0.33333333333333326</v>
      </c>
      <c r="GH5" s="5">
        <f t="shared" ref="GH5:GH21" si="30">GB5-FB5</f>
        <v>0</v>
      </c>
      <c r="GI5" s="5">
        <f t="shared" ref="GI5:GI21" si="31">GC5-FC5</f>
        <v>0</v>
      </c>
      <c r="GJ5" s="5">
        <f t="shared" ref="GJ5:GJ21" si="32">GD5-FD5</f>
        <v>0</v>
      </c>
      <c r="GK5" s="5">
        <f t="shared" ref="GK5:GK21" si="33">GE5-FE5</f>
        <v>-1.9999999999999996</v>
      </c>
      <c r="GL5" s="5">
        <f t="shared" ref="GL5:GL21" si="34">GF5-FF5</f>
        <v>-0.41666666666666652</v>
      </c>
      <c r="GM5" s="45">
        <v>1.3</v>
      </c>
      <c r="GN5" s="45">
        <v>1</v>
      </c>
      <c r="GO5" s="45">
        <v>1.33</v>
      </c>
      <c r="GP5" s="45">
        <v>1</v>
      </c>
      <c r="GQ5" s="45">
        <v>1.3</v>
      </c>
      <c r="GR5" s="45">
        <f t="shared" ref="GR5:GR21" si="35">AVERAGE(GM5,GO5:GQ5)</f>
        <v>1.2324999999999999</v>
      </c>
      <c r="GS5" s="45">
        <f t="shared" ref="GS5:GS11" si="36">GM5-FA5</f>
        <v>-0.3666666666666667</v>
      </c>
      <c r="GT5" s="45">
        <f t="shared" ref="GT5:GT11" si="37">GN5-FB5</f>
        <v>0</v>
      </c>
      <c r="GU5" s="45">
        <f t="shared" ref="GU5:GU11" si="38">GO5-FC5</f>
        <v>-0.16999999999999993</v>
      </c>
      <c r="GV5" s="45">
        <f t="shared" ref="GV5:GV11" si="39">GP5-FD5</f>
        <v>-0.33333333333333326</v>
      </c>
      <c r="GW5" s="45">
        <f t="shared" ref="GW5:GW11" si="40">GQ5-FE5</f>
        <v>-3.0333333333333332</v>
      </c>
      <c r="GX5" s="45">
        <f t="shared" si="4"/>
        <v>-0.97583333333333311</v>
      </c>
      <c r="GZ5" s="64">
        <v>0.35714285714285715</v>
      </c>
      <c r="HA5" s="64">
        <v>0.42857142857142855</v>
      </c>
      <c r="HB5" s="64">
        <v>0.14285714285714285</v>
      </c>
      <c r="HC5" s="62">
        <v>0</v>
      </c>
      <c r="HD5" s="64">
        <v>0</v>
      </c>
      <c r="HE5" s="64">
        <v>0</v>
      </c>
      <c r="HF5" s="64">
        <v>7.1428571428571425E-2</v>
      </c>
      <c r="HG5" s="62">
        <v>0.17857142857142858</v>
      </c>
      <c r="HH5" s="64">
        <v>0.6428571428571429</v>
      </c>
      <c r="HI5" s="64">
        <v>0.5</v>
      </c>
      <c r="HJ5" s="64">
        <v>7.1428571428571425E-2</v>
      </c>
      <c r="HK5" s="62">
        <v>0.14285714285714285</v>
      </c>
      <c r="HL5" s="64">
        <v>1</v>
      </c>
      <c r="HM5" s="64">
        <v>0.9285714285714286</v>
      </c>
      <c r="HN5" s="64">
        <v>0.2857142857142857</v>
      </c>
      <c r="HO5" s="62">
        <v>0.3214285714285714</v>
      </c>
      <c r="HQ5" s="5">
        <v>4</v>
      </c>
      <c r="HR5" s="5">
        <v>3</v>
      </c>
      <c r="HS5" s="5">
        <v>5</v>
      </c>
      <c r="HT5" s="5">
        <v>3</v>
      </c>
      <c r="HU5" s="5">
        <v>8</v>
      </c>
      <c r="HV5" s="5">
        <v>23</v>
      </c>
      <c r="HX5" s="5">
        <v>29</v>
      </c>
      <c r="HY5" s="5">
        <v>23</v>
      </c>
      <c r="HZ5" s="5">
        <v>8</v>
      </c>
      <c r="IA5" s="5">
        <v>5</v>
      </c>
      <c r="IC5" s="5">
        <v>25</v>
      </c>
      <c r="ID5" s="5">
        <v>20</v>
      </c>
      <c r="IE5" s="5">
        <v>7</v>
      </c>
      <c r="IF5" s="5">
        <v>5</v>
      </c>
    </row>
    <row r="6" spans="1:240" x14ac:dyDescent="0.2">
      <c r="A6" s="5" t="s">
        <v>11</v>
      </c>
      <c r="B6" s="16">
        <v>16.455555555555556</v>
      </c>
      <c r="C6" s="17" t="s">
        <v>58</v>
      </c>
      <c r="D6" s="17">
        <v>242</v>
      </c>
      <c r="E6" s="17">
        <v>69.5</v>
      </c>
      <c r="F6" s="16">
        <f t="shared" si="5"/>
        <v>35.220951296516745</v>
      </c>
      <c r="G6" s="17" t="s">
        <v>126</v>
      </c>
      <c r="H6" s="17" t="s">
        <v>128</v>
      </c>
      <c r="I6" s="18" t="s">
        <v>165</v>
      </c>
      <c r="J6" s="19" t="s">
        <v>172</v>
      </c>
      <c r="K6" s="20"/>
      <c r="L6" s="5" t="s">
        <v>178</v>
      </c>
      <c r="M6" s="5" t="s">
        <v>180</v>
      </c>
      <c r="O6" s="18">
        <v>1.1000000000000001</v>
      </c>
      <c r="P6" s="18">
        <v>1</v>
      </c>
      <c r="Q6" s="18">
        <v>1</v>
      </c>
      <c r="R6" s="44">
        <v>0.42</v>
      </c>
      <c r="S6" s="18"/>
      <c r="T6" s="5">
        <v>31</v>
      </c>
      <c r="U6" s="5">
        <v>29.5</v>
      </c>
      <c r="V6" s="5">
        <v>-1.5</v>
      </c>
      <c r="W6" s="26">
        <v>28</v>
      </c>
      <c r="X6" s="5">
        <v>-3</v>
      </c>
      <c r="Y6" s="60">
        <v>23.25</v>
      </c>
      <c r="Z6" s="49">
        <f t="shared" si="6"/>
        <v>-7.75</v>
      </c>
      <c r="AB6" s="5">
        <v>55</v>
      </c>
      <c r="AC6" s="5"/>
      <c r="AE6" s="5">
        <v>7</v>
      </c>
      <c r="AF6" s="5">
        <v>7</v>
      </c>
      <c r="AG6" s="5">
        <v>0</v>
      </c>
      <c r="AH6" s="5">
        <v>5</v>
      </c>
      <c r="AI6" s="5">
        <v>-2</v>
      </c>
      <c r="AJ6" s="50">
        <v>4</v>
      </c>
      <c r="AK6" s="44">
        <f t="shared" si="7"/>
        <v>-3</v>
      </c>
      <c r="AL6" s="5">
        <v>6</v>
      </c>
      <c r="AM6" s="5">
        <v>6</v>
      </c>
      <c r="AN6" s="5">
        <v>0</v>
      </c>
      <c r="AO6" s="5">
        <v>6</v>
      </c>
      <c r="AP6" s="5">
        <v>0</v>
      </c>
      <c r="AQ6" s="50">
        <v>6</v>
      </c>
      <c r="AR6" s="44">
        <f t="shared" si="8"/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0">
        <v>0</v>
      </c>
      <c r="AY6" s="44">
        <f t="shared" si="9"/>
        <v>0</v>
      </c>
      <c r="AZ6" s="5">
        <v>2</v>
      </c>
      <c r="BA6" s="5">
        <v>2</v>
      </c>
      <c r="BB6" s="5">
        <v>0</v>
      </c>
      <c r="BC6" s="5">
        <v>2</v>
      </c>
      <c r="BD6" s="5">
        <v>0</v>
      </c>
      <c r="BE6" s="50">
        <v>2</v>
      </c>
      <c r="BF6" s="44">
        <f t="shared" si="10"/>
        <v>0</v>
      </c>
      <c r="BG6" s="5">
        <v>1</v>
      </c>
      <c r="BH6" s="5">
        <v>1</v>
      </c>
      <c r="BI6" s="5">
        <v>0</v>
      </c>
      <c r="BJ6" s="5">
        <v>2</v>
      </c>
      <c r="BK6" s="5">
        <v>1</v>
      </c>
      <c r="BL6" s="50">
        <v>1</v>
      </c>
      <c r="BM6" s="44">
        <f t="shared" si="11"/>
        <v>0</v>
      </c>
      <c r="BN6" s="5"/>
      <c r="BO6" s="5">
        <v>16</v>
      </c>
      <c r="BP6" s="5">
        <v>16</v>
      </c>
      <c r="BQ6" s="5">
        <v>0</v>
      </c>
      <c r="BR6" s="27">
        <f t="shared" si="12"/>
        <v>0</v>
      </c>
      <c r="BS6" s="5">
        <v>14</v>
      </c>
      <c r="BT6" s="5">
        <v>-2</v>
      </c>
      <c r="BU6" s="27">
        <f t="shared" si="13"/>
        <v>-0.125</v>
      </c>
      <c r="BV6" s="50">
        <v>13</v>
      </c>
      <c r="BW6" s="51">
        <f t="shared" si="14"/>
        <v>-3</v>
      </c>
      <c r="BX6" s="48">
        <f t="shared" si="15"/>
        <v>-0.1875</v>
      </c>
      <c r="BZ6" s="5">
        <v>8</v>
      </c>
      <c r="CA6" s="5">
        <v>9</v>
      </c>
      <c r="CB6" s="5">
        <v>8</v>
      </c>
      <c r="CC6" s="50">
        <v>9</v>
      </c>
      <c r="CD6" s="5">
        <v>1</v>
      </c>
      <c r="CE6" s="5">
        <v>0</v>
      </c>
      <c r="CF6" s="5">
        <v>13</v>
      </c>
      <c r="CG6" s="5">
        <v>12</v>
      </c>
      <c r="CH6" s="5">
        <v>12</v>
      </c>
      <c r="CI6" s="50">
        <v>13</v>
      </c>
      <c r="CJ6" s="5">
        <v>-1</v>
      </c>
      <c r="CK6" s="5">
        <v>-1</v>
      </c>
      <c r="CL6" s="5">
        <v>29</v>
      </c>
      <c r="CM6" s="5">
        <v>27</v>
      </c>
      <c r="CN6" s="5">
        <v>26</v>
      </c>
      <c r="CO6" s="50">
        <v>26</v>
      </c>
      <c r="CP6" s="5">
        <v>-2</v>
      </c>
      <c r="CQ6" s="5">
        <v>-3</v>
      </c>
      <c r="CR6" s="5">
        <v>12</v>
      </c>
      <c r="CS6" s="5">
        <v>13</v>
      </c>
      <c r="CT6" s="5">
        <v>10</v>
      </c>
      <c r="CU6" s="50">
        <v>12</v>
      </c>
      <c r="CV6" s="5">
        <v>1</v>
      </c>
      <c r="CW6" s="5">
        <v>-2</v>
      </c>
      <c r="CX6" s="5">
        <v>16</v>
      </c>
      <c r="CY6" s="5">
        <v>14</v>
      </c>
      <c r="CZ6" s="5">
        <v>13</v>
      </c>
      <c r="DA6" s="50">
        <v>11</v>
      </c>
      <c r="DB6" s="5">
        <v>-2</v>
      </c>
      <c r="DC6" s="5">
        <v>-3</v>
      </c>
      <c r="DD6" s="5">
        <v>78</v>
      </c>
      <c r="DE6" s="5">
        <v>75</v>
      </c>
      <c r="DF6" s="5">
        <v>69</v>
      </c>
      <c r="DG6" s="50">
        <f t="shared" si="16"/>
        <v>71</v>
      </c>
      <c r="DH6" s="5">
        <v>-3</v>
      </c>
      <c r="DI6" s="27">
        <f t="shared" si="17"/>
        <v>-3.8461538461538464E-2</v>
      </c>
      <c r="DJ6" s="5">
        <v>-9</v>
      </c>
      <c r="DK6" s="27">
        <f t="shared" si="18"/>
        <v>-0.11538461538461539</v>
      </c>
      <c r="DL6" s="51">
        <f t="shared" si="19"/>
        <v>-7</v>
      </c>
      <c r="DM6" s="48">
        <f t="shared" si="20"/>
        <v>-8.9743589743589744E-2</v>
      </c>
      <c r="DO6" s="1">
        <v>11</v>
      </c>
      <c r="DP6" s="1">
        <v>11</v>
      </c>
      <c r="DQ6" s="53">
        <v>11</v>
      </c>
      <c r="DR6" s="1">
        <v>9.5</v>
      </c>
      <c r="DS6" s="1">
        <v>9.5</v>
      </c>
      <c r="DT6" s="53">
        <v>10.5</v>
      </c>
      <c r="DU6" s="1">
        <v>15.333</v>
      </c>
      <c r="DV6" s="1">
        <v>15.333</v>
      </c>
      <c r="DW6" s="53">
        <v>22</v>
      </c>
      <c r="DX6" s="1">
        <v>20</v>
      </c>
      <c r="DY6" s="1">
        <v>20</v>
      </c>
      <c r="DZ6" s="46">
        <v>22</v>
      </c>
      <c r="EA6" s="1">
        <v>13</v>
      </c>
      <c r="EB6" s="1">
        <v>13.25</v>
      </c>
      <c r="EC6" s="46">
        <v>15.25</v>
      </c>
      <c r="ED6" s="1">
        <v>16.75</v>
      </c>
      <c r="EE6" s="1">
        <v>17.25</v>
      </c>
      <c r="EF6" s="46">
        <v>22</v>
      </c>
      <c r="EG6" s="1">
        <v>7.5</v>
      </c>
      <c r="EH6" s="1">
        <v>7.8330000000000002</v>
      </c>
      <c r="EI6" s="46">
        <v>8.5</v>
      </c>
      <c r="EJ6" s="1">
        <v>11.25</v>
      </c>
      <c r="EK6" s="1">
        <v>13</v>
      </c>
      <c r="EL6" s="46">
        <v>13</v>
      </c>
      <c r="EM6" s="1">
        <v>11.5</v>
      </c>
      <c r="EN6" s="1">
        <v>12</v>
      </c>
      <c r="EO6" s="46">
        <v>15</v>
      </c>
      <c r="EP6" s="1">
        <v>4.9169999999999998</v>
      </c>
      <c r="EQ6" s="1">
        <v>4.9169999999999998</v>
      </c>
      <c r="ER6" s="56">
        <v>4.9169999999999998</v>
      </c>
      <c r="ES6" s="1">
        <v>6.8330000000000002</v>
      </c>
      <c r="ET6" s="1">
        <v>6.8330000000000002</v>
      </c>
      <c r="EU6" s="46">
        <v>22</v>
      </c>
      <c r="EV6" s="5"/>
      <c r="EW6" s="1">
        <f t="shared" si="0"/>
        <v>12.870333333333333</v>
      </c>
      <c r="EX6" s="1">
        <f t="shared" si="1"/>
        <v>13.240666666666666</v>
      </c>
      <c r="EY6" s="46">
        <f t="shared" si="21"/>
        <v>15.472222222222221</v>
      </c>
      <c r="FA6" s="5">
        <v>2</v>
      </c>
      <c r="FB6" s="5">
        <v>1</v>
      </c>
      <c r="FC6" s="5">
        <v>2.5</v>
      </c>
      <c r="FD6" s="5">
        <v>2.6666666666666665</v>
      </c>
      <c r="FE6" s="5">
        <v>3.3333333333333335</v>
      </c>
      <c r="FF6" s="5">
        <v>2.625</v>
      </c>
      <c r="FG6" s="5">
        <v>1</v>
      </c>
      <c r="FH6" s="5">
        <v>1.5</v>
      </c>
      <c r="FI6" s="5">
        <v>1.75</v>
      </c>
      <c r="FJ6" s="5">
        <v>1</v>
      </c>
      <c r="FK6" s="5">
        <v>2</v>
      </c>
      <c r="FL6" s="5">
        <v>1.4375</v>
      </c>
      <c r="FM6" s="5">
        <v>1</v>
      </c>
      <c r="FN6" s="5">
        <v>1</v>
      </c>
      <c r="FO6" s="5">
        <v>1.25</v>
      </c>
      <c r="FP6" s="5">
        <v>1</v>
      </c>
      <c r="FQ6" s="5">
        <v>1.3333333333333333</v>
      </c>
      <c r="FR6" s="5">
        <v>1.1458333333333333</v>
      </c>
      <c r="FS6" s="5">
        <f t="shared" si="22"/>
        <v>-1</v>
      </c>
      <c r="FT6" s="5">
        <f t="shared" si="23"/>
        <v>0</v>
      </c>
      <c r="FU6" s="5">
        <f t="shared" si="24"/>
        <v>-1.25</v>
      </c>
      <c r="FV6" s="5">
        <f t="shared" si="25"/>
        <v>-1.6666666666666665</v>
      </c>
      <c r="FW6" s="5">
        <f t="shared" si="26"/>
        <v>-2</v>
      </c>
      <c r="FX6" s="5">
        <f t="shared" si="27"/>
        <v>-1.4791666666666667</v>
      </c>
      <c r="FY6" s="48">
        <f t="shared" si="28"/>
        <v>-0.91025641025641035</v>
      </c>
      <c r="FZ6" s="48" t="s">
        <v>177</v>
      </c>
      <c r="GA6" s="5">
        <v>1</v>
      </c>
      <c r="GB6" s="5">
        <v>1</v>
      </c>
      <c r="GC6" s="5">
        <v>1</v>
      </c>
      <c r="GD6" s="5">
        <v>2</v>
      </c>
      <c r="GE6" s="5">
        <v>2.3333333333333335</v>
      </c>
      <c r="GF6" s="5">
        <v>1.5833333333333335</v>
      </c>
      <c r="GG6" s="5">
        <f t="shared" si="29"/>
        <v>-1</v>
      </c>
      <c r="GH6" s="5">
        <f t="shared" si="30"/>
        <v>0</v>
      </c>
      <c r="GI6" s="5">
        <f t="shared" si="31"/>
        <v>-1.5</v>
      </c>
      <c r="GJ6" s="5">
        <f t="shared" si="32"/>
        <v>-0.66666666666666652</v>
      </c>
      <c r="GK6" s="5">
        <f t="shared" si="33"/>
        <v>-1</v>
      </c>
      <c r="GL6" s="5">
        <f t="shared" si="34"/>
        <v>-1.0416666666666665</v>
      </c>
      <c r="GM6" s="45">
        <v>1</v>
      </c>
      <c r="GN6" s="45">
        <v>1.5</v>
      </c>
      <c r="GO6" s="45">
        <v>1</v>
      </c>
      <c r="GP6" s="45">
        <v>2.6666666666666665</v>
      </c>
      <c r="GQ6" s="45">
        <v>2</v>
      </c>
      <c r="GR6" s="45">
        <f t="shared" si="35"/>
        <v>1.6666666666666665</v>
      </c>
      <c r="GS6" s="45">
        <f t="shared" si="36"/>
        <v>-1</v>
      </c>
      <c r="GT6" s="45">
        <f t="shared" si="37"/>
        <v>0.5</v>
      </c>
      <c r="GU6" s="45">
        <f t="shared" si="38"/>
        <v>-1.5</v>
      </c>
      <c r="GV6" s="45">
        <f t="shared" si="39"/>
        <v>0</v>
      </c>
      <c r="GW6" s="45">
        <f t="shared" si="40"/>
        <v>-1.3333333333333335</v>
      </c>
      <c r="GX6" s="45">
        <f t="shared" si="4"/>
        <v>-0.95833333333333348</v>
      </c>
      <c r="GZ6" s="64">
        <v>0.14285714285714285</v>
      </c>
      <c r="HA6" s="64">
        <v>0</v>
      </c>
      <c r="HB6" s="64">
        <v>0</v>
      </c>
      <c r="HC6" s="62">
        <v>0.10714285714285714</v>
      </c>
      <c r="HD6" s="64">
        <v>0</v>
      </c>
      <c r="HE6" s="64">
        <v>0</v>
      </c>
      <c r="HF6" s="64">
        <v>0</v>
      </c>
      <c r="HG6" s="62">
        <v>7.1428571428571425E-2</v>
      </c>
      <c r="HH6" s="64">
        <v>0.7142857142857143</v>
      </c>
      <c r="HI6" s="64">
        <v>0.2857142857142857</v>
      </c>
      <c r="HJ6" s="64">
        <v>0</v>
      </c>
      <c r="HK6" s="62">
        <v>0</v>
      </c>
      <c r="HL6" s="64">
        <v>0.85714285714285721</v>
      </c>
      <c r="HM6" s="64">
        <v>0.2857142857142857</v>
      </c>
      <c r="HN6" s="64">
        <v>0</v>
      </c>
      <c r="HO6" s="62">
        <v>0.17857142857142855</v>
      </c>
      <c r="HQ6" s="5">
        <v>4</v>
      </c>
      <c r="HR6" s="5">
        <v>3</v>
      </c>
      <c r="HS6" s="5">
        <v>5</v>
      </c>
      <c r="HT6" s="5">
        <v>4</v>
      </c>
      <c r="HU6" s="5">
        <v>5</v>
      </c>
      <c r="HV6" s="5">
        <v>21</v>
      </c>
      <c r="HX6" s="5">
        <v>17</v>
      </c>
      <c r="HY6" s="5">
        <v>21</v>
      </c>
      <c r="HZ6" s="5">
        <v>5</v>
      </c>
      <c r="IA6" s="5">
        <v>3</v>
      </c>
      <c r="IC6" s="5">
        <v>6</v>
      </c>
      <c r="ID6" s="5">
        <v>6</v>
      </c>
      <c r="IE6" s="5">
        <v>3</v>
      </c>
      <c r="IF6" s="5">
        <v>3</v>
      </c>
    </row>
    <row r="7" spans="1:240" x14ac:dyDescent="0.2">
      <c r="A7" s="5" t="s">
        <v>12</v>
      </c>
      <c r="B7" s="16">
        <v>8.3611111111111107</v>
      </c>
      <c r="C7" s="17" t="s">
        <v>58</v>
      </c>
      <c r="D7" s="17">
        <v>56</v>
      </c>
      <c r="E7" s="17">
        <v>50.5</v>
      </c>
      <c r="F7" s="16">
        <f t="shared" si="5"/>
        <v>15.436917949220664</v>
      </c>
      <c r="G7" s="17" t="s">
        <v>126</v>
      </c>
      <c r="H7" s="17" t="s">
        <v>128</v>
      </c>
      <c r="I7" s="18" t="s">
        <v>164</v>
      </c>
      <c r="J7" s="19" t="s">
        <v>172</v>
      </c>
      <c r="K7" s="20"/>
      <c r="L7" s="5" t="s">
        <v>177</v>
      </c>
      <c r="M7" s="5" t="s">
        <v>180</v>
      </c>
      <c r="O7" s="18">
        <v>2.4</v>
      </c>
      <c r="P7" s="18">
        <v>5.8823529411764705E-2</v>
      </c>
      <c r="Q7" s="18">
        <v>0.58823529411764708</v>
      </c>
      <c r="R7" s="44">
        <v>1.1000000000000001</v>
      </c>
      <c r="S7" s="18"/>
      <c r="T7" s="5">
        <v>40</v>
      </c>
      <c r="U7" s="5">
        <v>34.5</v>
      </c>
      <c r="V7" s="5">
        <v>-5.5</v>
      </c>
      <c r="W7" s="26">
        <v>29</v>
      </c>
      <c r="X7" s="5">
        <v>-11</v>
      </c>
      <c r="Y7" s="60">
        <v>32</v>
      </c>
      <c r="Z7" s="49">
        <f t="shared" si="6"/>
        <v>-8</v>
      </c>
      <c r="AB7" s="5">
        <v>40</v>
      </c>
      <c r="AC7" s="5"/>
      <c r="AE7" s="5">
        <v>30</v>
      </c>
      <c r="AF7" s="5">
        <v>37</v>
      </c>
      <c r="AG7" s="5">
        <v>7</v>
      </c>
      <c r="AH7" s="5">
        <v>23</v>
      </c>
      <c r="AI7" s="5">
        <v>-7</v>
      </c>
      <c r="AJ7" s="50">
        <v>24</v>
      </c>
      <c r="AK7" s="44">
        <f t="shared" si="7"/>
        <v>-6</v>
      </c>
      <c r="AL7" s="5">
        <v>34</v>
      </c>
      <c r="AM7" s="5">
        <v>37</v>
      </c>
      <c r="AN7" s="5">
        <v>3</v>
      </c>
      <c r="AO7" s="5">
        <v>27</v>
      </c>
      <c r="AP7" s="5">
        <v>-7</v>
      </c>
      <c r="AQ7" s="50">
        <v>25</v>
      </c>
      <c r="AR7" s="44">
        <f t="shared" si="8"/>
        <v>-9</v>
      </c>
      <c r="AS7" s="5">
        <v>12</v>
      </c>
      <c r="AT7" s="5">
        <v>13</v>
      </c>
      <c r="AU7" s="5">
        <v>1</v>
      </c>
      <c r="AV7" s="5">
        <v>8</v>
      </c>
      <c r="AW7" s="5">
        <v>-4</v>
      </c>
      <c r="AX7" s="50">
        <v>11</v>
      </c>
      <c r="AY7" s="44">
        <f t="shared" si="9"/>
        <v>-2</v>
      </c>
      <c r="AZ7" s="5">
        <v>39</v>
      </c>
      <c r="BA7" s="5">
        <v>41</v>
      </c>
      <c r="BB7" s="5">
        <v>2</v>
      </c>
      <c r="BC7" s="5">
        <v>41</v>
      </c>
      <c r="BD7" s="5">
        <v>2</v>
      </c>
      <c r="BE7" s="50">
        <v>33</v>
      </c>
      <c r="BF7" s="44">
        <f t="shared" si="10"/>
        <v>-6</v>
      </c>
      <c r="BG7" s="5">
        <v>8</v>
      </c>
      <c r="BH7" s="5">
        <v>10</v>
      </c>
      <c r="BI7" s="5">
        <v>2</v>
      </c>
      <c r="BJ7" s="5">
        <v>8</v>
      </c>
      <c r="BK7" s="5">
        <v>0</v>
      </c>
      <c r="BL7" s="50">
        <v>7</v>
      </c>
      <c r="BM7" s="44">
        <f t="shared" si="11"/>
        <v>-1</v>
      </c>
      <c r="BN7" s="5"/>
      <c r="BO7" s="5">
        <v>123</v>
      </c>
      <c r="BP7" s="5">
        <v>138</v>
      </c>
      <c r="BQ7" s="5">
        <v>15</v>
      </c>
      <c r="BR7" s="27">
        <f t="shared" si="12"/>
        <v>0.12195121951219512</v>
      </c>
      <c r="BS7" s="5">
        <v>109</v>
      </c>
      <c r="BT7" s="5">
        <v>-14</v>
      </c>
      <c r="BU7" s="27">
        <f t="shared" si="13"/>
        <v>-0.11382113821138211</v>
      </c>
      <c r="BV7" s="50">
        <v>100</v>
      </c>
      <c r="BW7" s="51">
        <f t="shared" si="14"/>
        <v>-23</v>
      </c>
      <c r="BX7" s="48">
        <f t="shared" si="15"/>
        <v>-0.18699186991869918</v>
      </c>
      <c r="BZ7" s="5">
        <v>16</v>
      </c>
      <c r="CA7" s="5">
        <v>14</v>
      </c>
      <c r="CB7" s="5">
        <v>15</v>
      </c>
      <c r="CC7" s="50">
        <v>13</v>
      </c>
      <c r="CD7" s="5">
        <v>-2</v>
      </c>
      <c r="CE7" s="5">
        <v>-1</v>
      </c>
      <c r="CF7" s="5">
        <v>26</v>
      </c>
      <c r="CG7" s="5">
        <v>25</v>
      </c>
      <c r="CH7" s="5">
        <v>22</v>
      </c>
      <c r="CI7" s="50">
        <v>24</v>
      </c>
      <c r="CJ7" s="5">
        <v>-1</v>
      </c>
      <c r="CK7" s="5">
        <v>-4</v>
      </c>
      <c r="CL7" s="5">
        <v>45</v>
      </c>
      <c r="CM7" s="5">
        <v>49</v>
      </c>
      <c r="CN7" s="5">
        <v>39</v>
      </c>
      <c r="CO7" s="50">
        <v>38</v>
      </c>
      <c r="CP7" s="5">
        <v>4</v>
      </c>
      <c r="CQ7" s="5">
        <v>-6</v>
      </c>
      <c r="CR7" s="5">
        <v>18</v>
      </c>
      <c r="CS7" s="5">
        <v>14</v>
      </c>
      <c r="CT7" s="5">
        <v>11</v>
      </c>
      <c r="CU7" s="50">
        <v>13</v>
      </c>
      <c r="CV7" s="5">
        <v>-4</v>
      </c>
      <c r="CW7" s="5">
        <v>-7</v>
      </c>
      <c r="CX7" s="5">
        <v>31</v>
      </c>
      <c r="CY7" s="5">
        <v>30</v>
      </c>
      <c r="CZ7" s="5">
        <v>24</v>
      </c>
      <c r="DA7" s="50">
        <v>29</v>
      </c>
      <c r="DB7" s="5">
        <v>-1</v>
      </c>
      <c r="DC7" s="5">
        <v>-7</v>
      </c>
      <c r="DD7" s="5">
        <v>136</v>
      </c>
      <c r="DE7" s="5">
        <v>132</v>
      </c>
      <c r="DF7" s="5">
        <v>111</v>
      </c>
      <c r="DG7" s="50">
        <f t="shared" si="16"/>
        <v>117</v>
      </c>
      <c r="DH7" s="5">
        <v>-4</v>
      </c>
      <c r="DI7" s="27">
        <f t="shared" si="17"/>
        <v>-2.9411764705882353E-2</v>
      </c>
      <c r="DJ7" s="5">
        <v>-25</v>
      </c>
      <c r="DK7" s="27">
        <f t="shared" si="18"/>
        <v>-0.18382352941176472</v>
      </c>
      <c r="DL7" s="51">
        <f t="shared" si="19"/>
        <v>-19</v>
      </c>
      <c r="DM7" s="48">
        <f t="shared" si="20"/>
        <v>-0.13970588235294118</v>
      </c>
      <c r="DO7" s="1">
        <v>1.833</v>
      </c>
      <c r="DP7" s="1">
        <v>3.9169999999999998</v>
      </c>
      <c r="DQ7" s="53"/>
      <c r="DR7" s="1">
        <v>2.9169999999999998</v>
      </c>
      <c r="DS7" s="1">
        <v>3.4169999999999998</v>
      </c>
      <c r="DT7" s="53"/>
      <c r="DU7" s="1">
        <v>6.4169999999999998</v>
      </c>
      <c r="DV7" s="1">
        <v>7.5</v>
      </c>
      <c r="DW7" s="53"/>
      <c r="DX7" s="1">
        <v>3.5</v>
      </c>
      <c r="DY7" s="1">
        <v>4.0830000000000002</v>
      </c>
      <c r="DZ7" s="46"/>
      <c r="EA7" s="1">
        <v>4.5830000000000002</v>
      </c>
      <c r="EB7" s="1">
        <v>7.4169999999999998</v>
      </c>
      <c r="EC7" s="46"/>
      <c r="ED7" s="1">
        <v>3.8330000000000002</v>
      </c>
      <c r="EE7" s="1">
        <v>7</v>
      </c>
      <c r="EF7" s="46"/>
      <c r="EG7" s="1">
        <v>2.1669999999999998</v>
      </c>
      <c r="EH7" s="1">
        <v>5.4169999999999998</v>
      </c>
      <c r="EI7" s="46"/>
      <c r="EJ7" s="1">
        <v>2.75</v>
      </c>
      <c r="EK7" s="1">
        <v>3.8330000000000002</v>
      </c>
      <c r="EL7" s="46"/>
      <c r="EM7" s="1">
        <v>3.4169999999999998</v>
      </c>
      <c r="EN7" s="1">
        <v>5.4169999999999998</v>
      </c>
      <c r="EO7" s="46"/>
      <c r="EP7" s="1">
        <v>6.8330000000000002</v>
      </c>
      <c r="EQ7" s="1">
        <v>6.8330000000000002</v>
      </c>
      <c r="ER7" s="56"/>
      <c r="ES7" s="1">
        <v>6.5</v>
      </c>
      <c r="ET7" s="1">
        <v>6.5</v>
      </c>
      <c r="EU7" s="46"/>
      <c r="EV7" s="5"/>
      <c r="EW7" s="1">
        <f t="shared" si="0"/>
        <v>3.4907777777777778</v>
      </c>
      <c r="EX7" s="1">
        <f t="shared" si="1"/>
        <v>5.3334444444444449</v>
      </c>
      <c r="EY7" s="46"/>
      <c r="FA7" s="5">
        <v>1</v>
      </c>
      <c r="FB7" s="5">
        <v>1</v>
      </c>
      <c r="FC7" s="5">
        <v>1.75</v>
      </c>
      <c r="FD7" s="5">
        <v>2.3333333333333335</v>
      </c>
      <c r="FE7" s="5">
        <v>4.333333333333333</v>
      </c>
      <c r="FF7" s="5">
        <v>2.354166666666667</v>
      </c>
      <c r="FG7" s="5">
        <v>2.6666666666666665</v>
      </c>
      <c r="FH7" s="5">
        <v>1</v>
      </c>
      <c r="FI7" s="5">
        <v>1.75</v>
      </c>
      <c r="FJ7" s="5">
        <v>5</v>
      </c>
      <c r="FK7" s="5">
        <v>5.333333333333333</v>
      </c>
      <c r="FL7" s="5">
        <v>3.6875</v>
      </c>
      <c r="FM7" s="5">
        <v>1</v>
      </c>
      <c r="FN7" s="5">
        <v>1</v>
      </c>
      <c r="FO7" s="5">
        <v>1.25</v>
      </c>
      <c r="FP7" s="5">
        <v>1</v>
      </c>
      <c r="FQ7" s="5">
        <v>1.3333333333333333</v>
      </c>
      <c r="FR7" s="5">
        <v>1.1458333333333333</v>
      </c>
      <c r="FS7" s="5">
        <f t="shared" si="22"/>
        <v>0</v>
      </c>
      <c r="FT7" s="5">
        <f t="shared" si="23"/>
        <v>0</v>
      </c>
      <c r="FU7" s="5">
        <f t="shared" si="24"/>
        <v>-0.5</v>
      </c>
      <c r="FV7" s="5">
        <f t="shared" si="25"/>
        <v>-1.3333333333333335</v>
      </c>
      <c r="FW7" s="5">
        <f t="shared" si="26"/>
        <v>-3</v>
      </c>
      <c r="FX7" s="5">
        <f t="shared" si="27"/>
        <v>-1.2083333333333337</v>
      </c>
      <c r="FY7" s="48">
        <f t="shared" si="28"/>
        <v>-0.89230769230769236</v>
      </c>
      <c r="FZ7" s="48" t="s">
        <v>177</v>
      </c>
      <c r="GA7" s="5">
        <v>1</v>
      </c>
      <c r="GB7" s="5">
        <v>1</v>
      </c>
      <c r="GC7" s="5">
        <v>1</v>
      </c>
      <c r="GD7" s="5">
        <v>1</v>
      </c>
      <c r="GE7" s="5">
        <v>1</v>
      </c>
      <c r="GF7" s="5">
        <v>1</v>
      </c>
      <c r="GG7" s="5">
        <f t="shared" si="29"/>
        <v>0</v>
      </c>
      <c r="GH7" s="5">
        <f t="shared" si="30"/>
        <v>0</v>
      </c>
      <c r="GI7" s="5">
        <f t="shared" si="31"/>
        <v>-0.75</v>
      </c>
      <c r="GJ7" s="5">
        <f t="shared" si="32"/>
        <v>-1.3333333333333335</v>
      </c>
      <c r="GK7" s="5">
        <f t="shared" si="33"/>
        <v>-3.333333333333333</v>
      </c>
      <c r="GL7" s="5">
        <f t="shared" si="34"/>
        <v>-1.354166666666667</v>
      </c>
      <c r="GM7" s="45">
        <v>1.3</v>
      </c>
      <c r="GN7" s="45">
        <v>1</v>
      </c>
      <c r="GO7" s="45">
        <v>1.8</v>
      </c>
      <c r="GP7" s="45">
        <v>2</v>
      </c>
      <c r="GQ7" s="45">
        <v>4.3</v>
      </c>
      <c r="GR7" s="45">
        <f t="shared" si="35"/>
        <v>2.3499999999999996</v>
      </c>
      <c r="GS7" s="45">
        <f t="shared" si="36"/>
        <v>0.30000000000000004</v>
      </c>
      <c r="GT7" s="45">
        <f t="shared" si="37"/>
        <v>0</v>
      </c>
      <c r="GU7" s="45">
        <f t="shared" si="38"/>
        <v>5.0000000000000044E-2</v>
      </c>
      <c r="GV7" s="45">
        <f t="shared" si="39"/>
        <v>-0.33333333333333348</v>
      </c>
      <c r="GW7" s="45">
        <f t="shared" si="40"/>
        <v>-3.3333333333333215E-2</v>
      </c>
      <c r="GX7" s="45">
        <f t="shared" si="4"/>
        <v>-4.166666666667318E-3</v>
      </c>
      <c r="GZ7" s="64">
        <v>0</v>
      </c>
      <c r="HA7" s="64">
        <v>0</v>
      </c>
      <c r="HB7" s="64">
        <v>0</v>
      </c>
      <c r="HC7" s="62">
        <v>0</v>
      </c>
      <c r="HD7" s="64">
        <v>0</v>
      </c>
      <c r="HE7" s="64">
        <v>0</v>
      </c>
      <c r="HF7" s="64">
        <v>0</v>
      </c>
      <c r="HG7" s="62">
        <v>0</v>
      </c>
      <c r="HH7" s="64">
        <v>0.7142857142857143</v>
      </c>
      <c r="HI7" s="64">
        <v>0.2857142857142857</v>
      </c>
      <c r="HJ7" s="64">
        <v>0.2857142857142857</v>
      </c>
      <c r="HK7" s="62">
        <v>0.7142857142857143</v>
      </c>
      <c r="HL7" s="64">
        <v>0.7142857142857143</v>
      </c>
      <c r="HM7" s="64">
        <v>0.2857142857142857</v>
      </c>
      <c r="HN7" s="64">
        <v>0.2857142857142857</v>
      </c>
      <c r="HO7" s="62">
        <v>0.7142857142857143</v>
      </c>
      <c r="HQ7" s="5">
        <v>3</v>
      </c>
      <c r="HR7" s="5">
        <v>2</v>
      </c>
      <c r="HS7" s="5">
        <v>8</v>
      </c>
      <c r="HT7" s="5">
        <v>6</v>
      </c>
      <c r="HU7" s="5">
        <v>9</v>
      </c>
      <c r="HV7" s="5">
        <v>28</v>
      </c>
      <c r="HX7" s="5">
        <v>25</v>
      </c>
      <c r="HY7" s="5">
        <v>23</v>
      </c>
      <c r="HZ7" s="5">
        <v>8</v>
      </c>
      <c r="IA7" s="5">
        <v>3</v>
      </c>
      <c r="IC7" s="5">
        <v>21</v>
      </c>
      <c r="ID7" s="5">
        <v>22</v>
      </c>
      <c r="IE7" s="5">
        <v>7</v>
      </c>
      <c r="IF7" s="5">
        <v>3</v>
      </c>
    </row>
    <row r="8" spans="1:240" x14ac:dyDescent="0.2">
      <c r="A8" s="5" t="s">
        <v>13</v>
      </c>
      <c r="B8" s="16">
        <v>10.686111111111112</v>
      </c>
      <c r="C8" s="17" t="s">
        <v>58</v>
      </c>
      <c r="D8" s="17">
        <v>112.5</v>
      </c>
      <c r="E8" s="17">
        <v>57</v>
      </c>
      <c r="F8" s="16">
        <f t="shared" si="5"/>
        <v>24.342105263157894</v>
      </c>
      <c r="G8" s="17" t="s">
        <v>126</v>
      </c>
      <c r="H8" s="17" t="s">
        <v>8</v>
      </c>
      <c r="I8" s="18" t="s">
        <v>164</v>
      </c>
      <c r="J8" s="19" t="s">
        <v>172</v>
      </c>
      <c r="K8" s="20"/>
      <c r="L8" s="5" t="s">
        <v>177</v>
      </c>
      <c r="M8" s="5" t="s">
        <v>180</v>
      </c>
      <c r="O8" s="18">
        <v>1.7</v>
      </c>
      <c r="P8" s="18">
        <v>0.75</v>
      </c>
      <c r="Q8" s="18">
        <v>0.5625</v>
      </c>
      <c r="R8" s="49">
        <v>0.42105263157894735</v>
      </c>
      <c r="S8" s="18"/>
      <c r="T8" s="5">
        <v>41.5</v>
      </c>
      <c r="U8" s="5">
        <v>39.5</v>
      </c>
      <c r="V8" s="5">
        <v>-2</v>
      </c>
      <c r="W8" s="26">
        <v>41.75</v>
      </c>
      <c r="X8" s="5">
        <v>0.25</v>
      </c>
      <c r="Y8" s="60">
        <v>41.5</v>
      </c>
      <c r="Z8" s="49">
        <f t="shared" si="6"/>
        <v>0</v>
      </c>
      <c r="AB8" s="5">
        <v>24</v>
      </c>
      <c r="AC8" s="5"/>
      <c r="AE8" s="5">
        <v>15</v>
      </c>
      <c r="AF8" s="5">
        <v>15</v>
      </c>
      <c r="AG8" s="5">
        <v>0</v>
      </c>
      <c r="AH8" s="5">
        <v>16</v>
      </c>
      <c r="AI8" s="5">
        <v>1</v>
      </c>
      <c r="AJ8" s="50">
        <v>15</v>
      </c>
      <c r="AK8" s="44">
        <f t="shared" si="7"/>
        <v>0</v>
      </c>
      <c r="AL8" s="5">
        <v>23</v>
      </c>
      <c r="AM8" s="5">
        <v>23</v>
      </c>
      <c r="AN8" s="5">
        <v>0</v>
      </c>
      <c r="AO8" s="5">
        <v>23</v>
      </c>
      <c r="AP8" s="5">
        <v>0</v>
      </c>
      <c r="AQ8" s="50">
        <v>23</v>
      </c>
      <c r="AR8" s="44">
        <f t="shared" si="8"/>
        <v>0</v>
      </c>
      <c r="AS8" s="5">
        <v>11</v>
      </c>
      <c r="AT8" s="5">
        <v>11</v>
      </c>
      <c r="AU8" s="5">
        <v>0</v>
      </c>
      <c r="AV8" s="5">
        <v>12</v>
      </c>
      <c r="AW8" s="5">
        <v>1</v>
      </c>
      <c r="AX8" s="50">
        <v>12</v>
      </c>
      <c r="AY8" s="44">
        <f t="shared" si="9"/>
        <v>1</v>
      </c>
      <c r="AZ8" s="5">
        <v>20</v>
      </c>
      <c r="BA8" s="5">
        <v>20</v>
      </c>
      <c r="BB8" s="5">
        <v>0</v>
      </c>
      <c r="BC8" s="5">
        <v>20</v>
      </c>
      <c r="BD8" s="5">
        <v>0</v>
      </c>
      <c r="BE8" s="50">
        <v>20</v>
      </c>
      <c r="BF8" s="44">
        <f t="shared" si="10"/>
        <v>0</v>
      </c>
      <c r="BG8" s="5">
        <v>1</v>
      </c>
      <c r="BH8" s="5">
        <v>1</v>
      </c>
      <c r="BI8" s="5">
        <v>0</v>
      </c>
      <c r="BJ8" s="5">
        <v>3</v>
      </c>
      <c r="BK8" s="5">
        <v>2</v>
      </c>
      <c r="BL8" s="50">
        <v>1</v>
      </c>
      <c r="BM8" s="44">
        <f t="shared" si="11"/>
        <v>0</v>
      </c>
      <c r="BN8" s="5"/>
      <c r="BO8" s="5">
        <v>70</v>
      </c>
      <c r="BP8" s="5">
        <v>70</v>
      </c>
      <c r="BQ8" s="5">
        <v>0</v>
      </c>
      <c r="BR8" s="27">
        <f t="shared" si="12"/>
        <v>0</v>
      </c>
      <c r="BS8" s="5">
        <v>72</v>
      </c>
      <c r="BT8" s="5">
        <v>2</v>
      </c>
      <c r="BU8" s="27">
        <f t="shared" si="13"/>
        <v>2.8571428571428571E-2</v>
      </c>
      <c r="BV8" s="50">
        <v>71</v>
      </c>
      <c r="BW8" s="51">
        <f t="shared" si="14"/>
        <v>1</v>
      </c>
      <c r="BX8" s="48">
        <f t="shared" si="15"/>
        <v>1.4285714285714285E-2</v>
      </c>
      <c r="BZ8" s="5">
        <v>16</v>
      </c>
      <c r="CA8" s="5">
        <v>16</v>
      </c>
      <c r="CB8" s="5">
        <v>16</v>
      </c>
      <c r="CC8" s="50">
        <v>16</v>
      </c>
      <c r="CD8" s="5">
        <v>0</v>
      </c>
      <c r="CE8" s="5">
        <v>0</v>
      </c>
      <c r="CF8" s="5">
        <v>25</v>
      </c>
      <c r="CG8" s="5">
        <v>23</v>
      </c>
      <c r="CH8" s="5">
        <v>25</v>
      </c>
      <c r="CI8" s="50">
        <v>25</v>
      </c>
      <c r="CJ8" s="5">
        <v>-2</v>
      </c>
      <c r="CK8" s="5">
        <v>0</v>
      </c>
      <c r="CL8" s="5">
        <v>44</v>
      </c>
      <c r="CM8" s="5">
        <v>43</v>
      </c>
      <c r="CN8" s="5">
        <v>43</v>
      </c>
      <c r="CO8" s="50">
        <v>41</v>
      </c>
      <c r="CP8" s="5">
        <v>-1</v>
      </c>
      <c r="CQ8" s="5">
        <v>-1</v>
      </c>
      <c r="CR8" s="5">
        <v>20</v>
      </c>
      <c r="CS8" s="5">
        <v>19</v>
      </c>
      <c r="CT8" s="5">
        <v>19</v>
      </c>
      <c r="CU8" s="50">
        <v>20</v>
      </c>
      <c r="CV8" s="5">
        <v>-1</v>
      </c>
      <c r="CW8" s="5">
        <v>-1</v>
      </c>
      <c r="CX8" s="5">
        <v>26</v>
      </c>
      <c r="CY8" s="5">
        <v>23</v>
      </c>
      <c r="CZ8" s="5">
        <v>25</v>
      </c>
      <c r="DA8" s="50">
        <v>25</v>
      </c>
      <c r="DB8" s="5">
        <v>-3</v>
      </c>
      <c r="DC8" s="5">
        <v>-1</v>
      </c>
      <c r="DD8" s="5">
        <v>131</v>
      </c>
      <c r="DE8" s="5">
        <v>124</v>
      </c>
      <c r="DF8" s="5">
        <v>128</v>
      </c>
      <c r="DG8" s="50">
        <f t="shared" si="16"/>
        <v>127</v>
      </c>
      <c r="DH8" s="5">
        <v>-7</v>
      </c>
      <c r="DI8" s="27">
        <f t="shared" si="17"/>
        <v>-5.3435114503816793E-2</v>
      </c>
      <c r="DJ8" s="5">
        <v>-3</v>
      </c>
      <c r="DK8" s="27">
        <f t="shared" si="18"/>
        <v>-2.2900763358778626E-2</v>
      </c>
      <c r="DL8" s="51">
        <f t="shared" si="19"/>
        <v>-4</v>
      </c>
      <c r="DM8" s="48">
        <f t="shared" si="20"/>
        <v>-3.0534351145038167E-2</v>
      </c>
      <c r="DO8" s="1">
        <v>1.417</v>
      </c>
      <c r="DP8" s="1">
        <v>1.167</v>
      </c>
      <c r="DQ8" s="52">
        <v>1.417</v>
      </c>
      <c r="DR8" s="1">
        <v>2.0830000000000002</v>
      </c>
      <c r="DS8" s="1">
        <v>1.917</v>
      </c>
      <c r="DT8" s="55">
        <v>2.25</v>
      </c>
      <c r="DU8" s="1">
        <v>6.0830000000000002</v>
      </c>
      <c r="DV8" s="1">
        <v>6.4169999999999998</v>
      </c>
      <c r="DW8" s="55">
        <v>6.0830000000000002</v>
      </c>
      <c r="DX8" s="1">
        <v>3.5</v>
      </c>
      <c r="DY8" s="1">
        <v>3.0830000000000002</v>
      </c>
      <c r="DZ8" s="46">
        <v>4</v>
      </c>
      <c r="EA8" s="1">
        <v>1.833</v>
      </c>
      <c r="EB8" s="1">
        <v>2.1669999999999998</v>
      </c>
      <c r="EC8" s="46">
        <v>2.9169999999999998</v>
      </c>
      <c r="ED8" s="1">
        <v>3.4169999999999998</v>
      </c>
      <c r="EE8" s="1">
        <v>3.4169999999999998</v>
      </c>
      <c r="EF8" s="46">
        <v>4.5</v>
      </c>
      <c r="EG8" s="1">
        <v>1.25</v>
      </c>
      <c r="EH8" s="1">
        <v>1.417</v>
      </c>
      <c r="EI8" s="46">
        <v>1.417</v>
      </c>
      <c r="EJ8" s="1">
        <v>1.5</v>
      </c>
      <c r="EK8" s="1">
        <v>1</v>
      </c>
      <c r="EL8" s="46">
        <v>0.66700000000000004</v>
      </c>
      <c r="EM8" s="1">
        <v>4.5</v>
      </c>
      <c r="EN8" s="1">
        <v>5.5</v>
      </c>
      <c r="EO8" s="46">
        <v>3.5830000000000002</v>
      </c>
      <c r="EP8" s="1">
        <v>4.5830000000000002</v>
      </c>
      <c r="EQ8" s="1">
        <v>4.9169999999999998</v>
      </c>
      <c r="ER8" s="46">
        <v>1.083</v>
      </c>
      <c r="ES8" s="1">
        <v>3.8330000000000002</v>
      </c>
      <c r="ET8" s="1">
        <v>4.5</v>
      </c>
      <c r="EU8" s="46">
        <v>4.75</v>
      </c>
      <c r="EV8" s="5"/>
      <c r="EW8" s="1">
        <f t="shared" si="0"/>
        <v>2.8425555555555553</v>
      </c>
      <c r="EX8" s="1">
        <f t="shared" si="1"/>
        <v>2.8983333333333334</v>
      </c>
      <c r="EY8" s="46">
        <f t="shared" si="21"/>
        <v>2.981555555555556</v>
      </c>
      <c r="FA8" s="5">
        <v>4.333333333333333</v>
      </c>
      <c r="FB8" s="5">
        <v>1</v>
      </c>
      <c r="FC8" s="5">
        <v>3</v>
      </c>
      <c r="FD8" s="5">
        <v>1.3333333333333333</v>
      </c>
      <c r="FE8" s="5">
        <v>2.6666666666666665</v>
      </c>
      <c r="FF8" s="5">
        <v>2.833333333333333</v>
      </c>
      <c r="FG8" s="5">
        <v>2</v>
      </c>
      <c r="FH8" s="5">
        <v>1</v>
      </c>
      <c r="FI8" s="5">
        <v>1.5</v>
      </c>
      <c r="FJ8" s="5">
        <v>2</v>
      </c>
      <c r="FK8" s="5">
        <v>1.6666666666666667</v>
      </c>
      <c r="FL8" s="5">
        <v>1.7916666666666667</v>
      </c>
      <c r="FM8" s="5">
        <v>1.3333333333333333</v>
      </c>
      <c r="FN8" s="5">
        <v>1</v>
      </c>
      <c r="FO8" s="5">
        <v>1.25</v>
      </c>
      <c r="FP8" s="5">
        <v>1.3333333333333333</v>
      </c>
      <c r="FQ8" s="5">
        <v>1.3333333333333333</v>
      </c>
      <c r="FR8" s="5">
        <v>1.3124999999999998</v>
      </c>
      <c r="FS8" s="5">
        <f t="shared" si="22"/>
        <v>-3</v>
      </c>
      <c r="FT8" s="5">
        <f t="shared" si="23"/>
        <v>0</v>
      </c>
      <c r="FU8" s="5">
        <f t="shared" si="24"/>
        <v>-1.75</v>
      </c>
      <c r="FV8" s="5">
        <f t="shared" si="25"/>
        <v>0</v>
      </c>
      <c r="FW8" s="5">
        <f t="shared" si="26"/>
        <v>-1.3333333333333333</v>
      </c>
      <c r="FX8" s="5">
        <f t="shared" si="27"/>
        <v>-1.5208333333333333</v>
      </c>
      <c r="FY8" s="48">
        <f t="shared" si="28"/>
        <v>-0.82954545454545459</v>
      </c>
      <c r="FZ8" s="48" t="s">
        <v>177</v>
      </c>
      <c r="GA8" s="5">
        <v>2</v>
      </c>
      <c r="GB8" s="5">
        <v>1</v>
      </c>
      <c r="GC8" s="5">
        <v>1.5</v>
      </c>
      <c r="GD8" s="5">
        <v>1.3333333333333333</v>
      </c>
      <c r="GE8" s="5">
        <v>1.6666666666666667</v>
      </c>
      <c r="GF8" s="5">
        <v>1.625</v>
      </c>
      <c r="GG8" s="5">
        <f t="shared" si="29"/>
        <v>-2.333333333333333</v>
      </c>
      <c r="GH8" s="5">
        <f t="shared" si="30"/>
        <v>0</v>
      </c>
      <c r="GI8" s="5">
        <f t="shared" si="31"/>
        <v>-1.5</v>
      </c>
      <c r="GJ8" s="5">
        <f t="shared" si="32"/>
        <v>0</v>
      </c>
      <c r="GK8" s="5">
        <f t="shared" si="33"/>
        <v>-0.99999999999999978</v>
      </c>
      <c r="GL8" s="5">
        <f t="shared" si="34"/>
        <v>-1.208333333333333</v>
      </c>
      <c r="GM8" s="45">
        <v>3.6666666666666665</v>
      </c>
      <c r="GN8" s="45">
        <v>1.5</v>
      </c>
      <c r="GO8" s="45">
        <v>2.75</v>
      </c>
      <c r="GP8" s="45">
        <v>1.3333333333333333</v>
      </c>
      <c r="GQ8" s="45">
        <v>3.6666666666666665</v>
      </c>
      <c r="GR8" s="45">
        <f t="shared" si="35"/>
        <v>2.8541666666666665</v>
      </c>
      <c r="GS8" s="45">
        <f t="shared" si="36"/>
        <v>-0.66666666666666652</v>
      </c>
      <c r="GT8" s="45">
        <f t="shared" si="37"/>
        <v>0.5</v>
      </c>
      <c r="GU8" s="45">
        <f t="shared" si="38"/>
        <v>-0.25</v>
      </c>
      <c r="GV8" s="45">
        <f t="shared" si="39"/>
        <v>0</v>
      </c>
      <c r="GW8" s="45">
        <f t="shared" si="40"/>
        <v>1</v>
      </c>
      <c r="GX8" s="45">
        <f t="shared" si="4"/>
        <v>2.0833333333333481E-2</v>
      </c>
      <c r="GZ8" s="64">
        <v>0.5</v>
      </c>
      <c r="HA8" s="64">
        <v>0</v>
      </c>
      <c r="HB8" s="64">
        <v>0.21428571428571427</v>
      </c>
      <c r="HC8" s="62">
        <v>0.21428571428571427</v>
      </c>
      <c r="HD8" s="64">
        <v>3.5714285714285712E-2</v>
      </c>
      <c r="HE8" s="64">
        <v>0</v>
      </c>
      <c r="HF8" s="64">
        <v>7.1428571428571425E-2</v>
      </c>
      <c r="HG8" s="62">
        <v>0</v>
      </c>
      <c r="HH8" s="64">
        <v>0.35714285714285715</v>
      </c>
      <c r="HI8" s="64">
        <v>0.61538461538461542</v>
      </c>
      <c r="HJ8" s="64">
        <v>0.42857142857142855</v>
      </c>
      <c r="HK8" s="62">
        <v>0.5714285714285714</v>
      </c>
      <c r="HL8" s="64">
        <v>0.8928571428571429</v>
      </c>
      <c r="HM8" s="64">
        <v>0.61538461538461542</v>
      </c>
      <c r="HN8" s="64">
        <v>0.71428571428571419</v>
      </c>
      <c r="HO8" s="62">
        <v>0.7857142857142857</v>
      </c>
      <c r="HQ8" s="5">
        <v>5</v>
      </c>
      <c r="HR8" s="5">
        <v>4</v>
      </c>
      <c r="HS8" s="5">
        <v>8</v>
      </c>
      <c r="HT8" s="5">
        <v>8</v>
      </c>
      <c r="HU8" s="5">
        <v>8</v>
      </c>
      <c r="HV8" s="5">
        <v>33</v>
      </c>
      <c r="HX8" s="5">
        <v>26</v>
      </c>
      <c r="HY8" s="5">
        <v>17</v>
      </c>
      <c r="HZ8" s="5">
        <v>8</v>
      </c>
      <c r="IA8" s="5">
        <v>3</v>
      </c>
      <c r="IC8" s="5">
        <v>14</v>
      </c>
      <c r="ID8" s="5">
        <v>9</v>
      </c>
      <c r="IE8" s="5">
        <v>8</v>
      </c>
      <c r="IF8" s="5">
        <v>3</v>
      </c>
    </row>
    <row r="9" spans="1:240" ht="30" x14ac:dyDescent="0.2">
      <c r="A9" s="5" t="s">
        <v>14</v>
      </c>
      <c r="B9" s="16">
        <v>13.547222222222222</v>
      </c>
      <c r="C9" s="17" t="s">
        <v>58</v>
      </c>
      <c r="D9" s="17">
        <v>120</v>
      </c>
      <c r="E9" s="17">
        <v>67.5</v>
      </c>
      <c r="F9" s="16">
        <f t="shared" si="5"/>
        <v>18.51522633744856</v>
      </c>
      <c r="G9" s="17" t="s">
        <v>126</v>
      </c>
      <c r="H9" s="17" t="s">
        <v>128</v>
      </c>
      <c r="I9" s="18" t="s">
        <v>166</v>
      </c>
      <c r="J9" s="19" t="s">
        <v>173</v>
      </c>
      <c r="K9" s="68" t="s">
        <v>174</v>
      </c>
      <c r="L9" s="5" t="s">
        <v>178</v>
      </c>
      <c r="M9" s="5" t="s">
        <v>180</v>
      </c>
      <c r="O9" s="16">
        <v>1.2</v>
      </c>
      <c r="P9" s="16">
        <v>1.2666666666666666</v>
      </c>
      <c r="Q9" s="16">
        <v>1</v>
      </c>
      <c r="R9" s="49">
        <v>2.1</v>
      </c>
      <c r="S9" s="16"/>
      <c r="T9" s="5">
        <v>28</v>
      </c>
      <c r="U9" s="5">
        <v>26.5</v>
      </c>
      <c r="V9" s="5">
        <v>-1.5</v>
      </c>
      <c r="W9" s="26">
        <v>26.5</v>
      </c>
      <c r="X9" s="5">
        <v>-1.5</v>
      </c>
      <c r="Y9" s="60">
        <v>16.75</v>
      </c>
      <c r="Z9" s="49">
        <f t="shared" si="6"/>
        <v>-11.25</v>
      </c>
      <c r="AB9" s="5">
        <v>45</v>
      </c>
      <c r="AC9" s="5">
        <v>45</v>
      </c>
      <c r="AE9" s="5">
        <v>3</v>
      </c>
      <c r="AF9" s="5">
        <v>4</v>
      </c>
      <c r="AG9" s="5">
        <v>1</v>
      </c>
      <c r="AH9" s="5">
        <v>12</v>
      </c>
      <c r="AI9" s="5">
        <v>9</v>
      </c>
      <c r="AJ9" s="50">
        <v>0</v>
      </c>
      <c r="AK9" s="44">
        <f t="shared" si="7"/>
        <v>-3</v>
      </c>
      <c r="AL9" s="5">
        <v>4</v>
      </c>
      <c r="AM9" s="5">
        <v>2</v>
      </c>
      <c r="AN9" s="5">
        <v>-2</v>
      </c>
      <c r="AO9" s="5">
        <v>4</v>
      </c>
      <c r="AP9" s="5">
        <v>0</v>
      </c>
      <c r="AQ9" s="50">
        <v>0</v>
      </c>
      <c r="AR9" s="44">
        <f t="shared" si="8"/>
        <v>-4</v>
      </c>
      <c r="AS9" s="5">
        <v>4</v>
      </c>
      <c r="AT9" s="5">
        <v>1</v>
      </c>
      <c r="AU9" s="5">
        <v>-3</v>
      </c>
      <c r="AV9" s="5">
        <v>3</v>
      </c>
      <c r="AW9" s="5">
        <v>-1</v>
      </c>
      <c r="AX9" s="50">
        <v>0</v>
      </c>
      <c r="AY9" s="44">
        <f t="shared" si="9"/>
        <v>-1</v>
      </c>
      <c r="AZ9" s="5">
        <v>7</v>
      </c>
      <c r="BA9" s="5">
        <v>3</v>
      </c>
      <c r="BB9" s="5">
        <v>-4</v>
      </c>
      <c r="BC9" s="5">
        <v>7</v>
      </c>
      <c r="BD9" s="5">
        <v>0</v>
      </c>
      <c r="BE9" s="50">
        <v>3</v>
      </c>
      <c r="BF9" s="44">
        <f t="shared" si="10"/>
        <v>-4</v>
      </c>
      <c r="BG9" s="5">
        <v>2</v>
      </c>
      <c r="BH9" s="5">
        <v>3</v>
      </c>
      <c r="BI9" s="5">
        <v>1</v>
      </c>
      <c r="BJ9" s="5">
        <v>4</v>
      </c>
      <c r="BK9" s="5">
        <v>2</v>
      </c>
      <c r="BL9" s="50">
        <v>1</v>
      </c>
      <c r="BM9" s="44">
        <f t="shared" si="11"/>
        <v>-1</v>
      </c>
      <c r="BN9" s="5"/>
      <c r="BO9" s="5">
        <v>20</v>
      </c>
      <c r="BP9" s="5">
        <v>13</v>
      </c>
      <c r="BQ9" s="5">
        <v>-7</v>
      </c>
      <c r="BR9" s="27">
        <f t="shared" si="12"/>
        <v>-0.35</v>
      </c>
      <c r="BS9" s="5">
        <v>30</v>
      </c>
      <c r="BT9" s="5">
        <v>10</v>
      </c>
      <c r="BU9" s="27">
        <f t="shared" si="13"/>
        <v>0.5</v>
      </c>
      <c r="BV9" s="50">
        <v>4</v>
      </c>
      <c r="BW9" s="51">
        <f t="shared" si="14"/>
        <v>-16</v>
      </c>
      <c r="BX9" s="48">
        <f t="shared" si="15"/>
        <v>-0.8</v>
      </c>
      <c r="BZ9" s="5">
        <v>10</v>
      </c>
      <c r="CA9" s="5">
        <v>11</v>
      </c>
      <c r="CB9" s="5">
        <v>11</v>
      </c>
      <c r="CC9" s="50">
        <v>6</v>
      </c>
      <c r="CD9" s="5">
        <v>1</v>
      </c>
      <c r="CE9" s="5">
        <v>1</v>
      </c>
      <c r="CF9" s="5">
        <v>9</v>
      </c>
      <c r="CG9" s="5">
        <v>9</v>
      </c>
      <c r="CH9" s="5">
        <v>8</v>
      </c>
      <c r="CI9" s="50">
        <v>4</v>
      </c>
      <c r="CJ9" s="5">
        <v>0</v>
      </c>
      <c r="CK9" s="5">
        <v>-1</v>
      </c>
      <c r="CL9" s="5">
        <v>16</v>
      </c>
      <c r="CM9" s="5">
        <v>15</v>
      </c>
      <c r="CN9" s="5">
        <v>12</v>
      </c>
      <c r="CO9" s="50">
        <v>3</v>
      </c>
      <c r="CP9" s="5">
        <v>-1</v>
      </c>
      <c r="CQ9" s="5">
        <v>-4</v>
      </c>
      <c r="CR9" s="5">
        <v>4</v>
      </c>
      <c r="CS9" s="5">
        <v>3</v>
      </c>
      <c r="CT9" s="5">
        <v>2</v>
      </c>
      <c r="CU9" s="50">
        <v>4</v>
      </c>
      <c r="CV9" s="5">
        <v>-1</v>
      </c>
      <c r="CW9" s="5">
        <v>-2</v>
      </c>
      <c r="CX9" s="5">
        <v>13</v>
      </c>
      <c r="CY9" s="5">
        <v>10</v>
      </c>
      <c r="CZ9" s="5">
        <v>12</v>
      </c>
      <c r="DA9" s="50">
        <v>6</v>
      </c>
      <c r="DB9" s="5">
        <v>-3</v>
      </c>
      <c r="DC9" s="5">
        <v>-1</v>
      </c>
      <c r="DD9" s="5">
        <v>52</v>
      </c>
      <c r="DE9" s="5">
        <v>48</v>
      </c>
      <c r="DF9" s="5">
        <v>45</v>
      </c>
      <c r="DG9" s="50">
        <f t="shared" si="16"/>
        <v>23</v>
      </c>
      <c r="DH9" s="5">
        <v>-4</v>
      </c>
      <c r="DI9" s="27">
        <f t="shared" si="17"/>
        <v>-7.6923076923076927E-2</v>
      </c>
      <c r="DJ9" s="5">
        <v>-7</v>
      </c>
      <c r="DK9" s="27">
        <f t="shared" si="18"/>
        <v>-0.13461538461538461</v>
      </c>
      <c r="DL9" s="51">
        <f t="shared" si="19"/>
        <v>-29</v>
      </c>
      <c r="DM9" s="48">
        <f t="shared" si="20"/>
        <v>-0.55769230769230771</v>
      </c>
      <c r="DO9" s="1">
        <v>6.5</v>
      </c>
      <c r="DP9" s="1">
        <v>5.5</v>
      </c>
      <c r="DQ9" s="53">
        <v>11</v>
      </c>
      <c r="DR9" s="1">
        <v>8.5830000000000002</v>
      </c>
      <c r="DS9" s="1">
        <v>12.25</v>
      </c>
      <c r="DT9" s="53">
        <v>12.25</v>
      </c>
      <c r="DU9" s="1">
        <v>11.25</v>
      </c>
      <c r="DV9" s="1">
        <v>11.25</v>
      </c>
      <c r="DW9" s="53">
        <v>13</v>
      </c>
      <c r="DX9" s="1">
        <v>7.5</v>
      </c>
      <c r="DY9" s="1">
        <v>8.5</v>
      </c>
      <c r="DZ9" s="46">
        <v>8.83</v>
      </c>
      <c r="EA9" s="1">
        <v>9.8330000000000002</v>
      </c>
      <c r="EB9" s="1">
        <v>10.333</v>
      </c>
      <c r="EC9" s="46">
        <v>10.5</v>
      </c>
      <c r="ED9" s="1">
        <v>10.5</v>
      </c>
      <c r="EE9" s="1">
        <v>10.5</v>
      </c>
      <c r="EF9" s="46">
        <v>10.83</v>
      </c>
      <c r="EG9" s="1">
        <v>8.5</v>
      </c>
      <c r="EH9" s="1">
        <v>10</v>
      </c>
      <c r="EI9" s="46">
        <v>17.25</v>
      </c>
      <c r="EJ9" s="1">
        <v>3.4169999999999998</v>
      </c>
      <c r="EK9" s="1">
        <v>3.4169999999999998</v>
      </c>
      <c r="EL9" s="46">
        <v>7.5</v>
      </c>
      <c r="EM9" s="1">
        <v>12</v>
      </c>
      <c r="EN9" s="1">
        <v>11.75</v>
      </c>
      <c r="EO9" s="46">
        <v>12.75</v>
      </c>
      <c r="EP9" s="1">
        <v>5.4169999999999998</v>
      </c>
      <c r="EQ9" s="1">
        <v>5.4169999999999998</v>
      </c>
      <c r="ER9" s="46">
        <v>5.42</v>
      </c>
      <c r="ES9" s="1">
        <v>6.8330000000000002</v>
      </c>
      <c r="ET9" s="1">
        <v>6.8330000000000002</v>
      </c>
      <c r="EU9" s="46">
        <v>22</v>
      </c>
      <c r="EV9" s="5"/>
      <c r="EW9" s="1">
        <f t="shared" si="0"/>
        <v>8.6758888888888883</v>
      </c>
      <c r="EX9" s="1">
        <f t="shared" si="1"/>
        <v>9.2777777777777786</v>
      </c>
      <c r="EY9" s="46">
        <f t="shared" si="21"/>
        <v>11.545555555555556</v>
      </c>
      <c r="FA9" s="5">
        <v>3</v>
      </c>
      <c r="FB9" s="5">
        <v>1.5</v>
      </c>
      <c r="FC9" s="5">
        <v>2</v>
      </c>
      <c r="FD9" s="5">
        <v>2.6666666666666665</v>
      </c>
      <c r="FE9" s="5">
        <v>6.333333333333333</v>
      </c>
      <c r="FF9" s="5">
        <v>3.5</v>
      </c>
      <c r="FG9" s="5">
        <v>3.3333333333333335</v>
      </c>
      <c r="FH9" s="5">
        <v>3</v>
      </c>
      <c r="FI9" s="5">
        <v>1.5</v>
      </c>
      <c r="FJ9" s="5">
        <v>1</v>
      </c>
      <c r="FK9" s="5">
        <v>4.666666666666667</v>
      </c>
      <c r="FL9" s="5">
        <v>2.625</v>
      </c>
      <c r="FM9" s="5">
        <v>2</v>
      </c>
      <c r="FN9" s="5">
        <v>2</v>
      </c>
      <c r="FO9" s="5">
        <v>2.25</v>
      </c>
      <c r="FP9" s="5">
        <v>3</v>
      </c>
      <c r="FQ9" s="5">
        <v>3.6666666666666665</v>
      </c>
      <c r="FR9" s="5">
        <v>2.7291666666666665</v>
      </c>
      <c r="FS9" s="5">
        <f t="shared" si="22"/>
        <v>-1</v>
      </c>
      <c r="FT9" s="5">
        <f t="shared" si="23"/>
        <v>0.5</v>
      </c>
      <c r="FU9" s="5">
        <f t="shared" si="24"/>
        <v>0.25</v>
      </c>
      <c r="FV9" s="5">
        <f t="shared" si="25"/>
        <v>0.33333333333333348</v>
      </c>
      <c r="FW9" s="5">
        <f t="shared" si="26"/>
        <v>-2.6666666666666665</v>
      </c>
      <c r="FX9" s="5">
        <f t="shared" si="27"/>
        <v>-0.77083333333333348</v>
      </c>
      <c r="FY9" s="48">
        <f t="shared" si="28"/>
        <v>-0.3083333333333334</v>
      </c>
      <c r="FZ9" s="48" t="s">
        <v>178</v>
      </c>
      <c r="GA9" s="5">
        <v>2</v>
      </c>
      <c r="GB9" s="5">
        <v>1</v>
      </c>
      <c r="GC9" s="5">
        <v>2.5</v>
      </c>
      <c r="GD9" s="5">
        <v>6.333333333333333</v>
      </c>
      <c r="GE9" s="5">
        <v>4.333333333333333</v>
      </c>
      <c r="GF9" s="5">
        <v>3.7916666666666661</v>
      </c>
      <c r="GG9" s="5">
        <f t="shared" si="29"/>
        <v>-1</v>
      </c>
      <c r="GH9" s="5">
        <f t="shared" si="30"/>
        <v>-0.5</v>
      </c>
      <c r="GI9" s="5">
        <f t="shared" si="31"/>
        <v>0.5</v>
      </c>
      <c r="GJ9" s="5">
        <f t="shared" si="32"/>
        <v>3.6666666666666665</v>
      </c>
      <c r="GK9" s="5">
        <f t="shared" si="33"/>
        <v>-2</v>
      </c>
      <c r="GL9" s="5">
        <f t="shared" si="34"/>
        <v>0.29166666666666607</v>
      </c>
      <c r="GM9" s="45">
        <v>1.3</v>
      </c>
      <c r="GN9" s="45">
        <v>1</v>
      </c>
      <c r="GO9" s="45">
        <v>2.2999999999999998</v>
      </c>
      <c r="GP9" s="45">
        <v>1.3</v>
      </c>
      <c r="GQ9" s="45">
        <v>2</v>
      </c>
      <c r="GR9" s="45">
        <f t="shared" si="35"/>
        <v>1.7249999999999999</v>
      </c>
      <c r="GS9" s="45">
        <f t="shared" si="36"/>
        <v>-1.7</v>
      </c>
      <c r="GT9" s="45">
        <f t="shared" si="37"/>
        <v>-0.5</v>
      </c>
      <c r="GU9" s="45">
        <f t="shared" si="38"/>
        <v>0.29999999999999982</v>
      </c>
      <c r="GV9" s="45">
        <f t="shared" si="39"/>
        <v>-1.3666666666666665</v>
      </c>
      <c r="GW9" s="45">
        <f t="shared" si="40"/>
        <v>-4.333333333333333</v>
      </c>
      <c r="GX9" s="45">
        <f t="shared" si="4"/>
        <v>-1.7750000000000001</v>
      </c>
      <c r="GZ9" s="64">
        <v>0</v>
      </c>
      <c r="HA9" s="64">
        <v>7.1428571428571425E-2</v>
      </c>
      <c r="HB9" s="64">
        <v>3.5714285714285712E-2</v>
      </c>
      <c r="HC9" s="62">
        <v>0</v>
      </c>
      <c r="HD9" s="64">
        <v>0</v>
      </c>
      <c r="HE9" s="64">
        <v>0</v>
      </c>
      <c r="HF9" s="64">
        <v>0.14285714285714285</v>
      </c>
      <c r="HG9" s="62">
        <v>0</v>
      </c>
      <c r="HH9" s="64">
        <v>0.5714285714285714</v>
      </c>
      <c r="HI9" s="64">
        <v>0.5714285714285714</v>
      </c>
      <c r="HJ9" s="64">
        <v>0.6428571428571429</v>
      </c>
      <c r="HK9" s="62">
        <v>0.5714285714285714</v>
      </c>
      <c r="HL9" s="64">
        <v>0.5714285714285714</v>
      </c>
      <c r="HM9" s="64">
        <v>0.64285714285714279</v>
      </c>
      <c r="HN9" s="64">
        <v>0.8214285714285714</v>
      </c>
      <c r="HO9" s="62">
        <v>0.5714285714285714</v>
      </c>
      <c r="HQ9" s="5">
        <v>5</v>
      </c>
      <c r="HR9" s="5">
        <v>2</v>
      </c>
      <c r="HS9" s="5">
        <v>8</v>
      </c>
      <c r="HT9" s="5">
        <v>9</v>
      </c>
      <c r="HU9" s="5">
        <v>8</v>
      </c>
      <c r="HV9" s="5">
        <v>32</v>
      </c>
      <c r="HX9" s="5">
        <v>20</v>
      </c>
      <c r="HY9" s="5">
        <v>21</v>
      </c>
      <c r="HZ9" s="5">
        <v>7</v>
      </c>
      <c r="IA9" s="5">
        <v>5</v>
      </c>
      <c r="IC9" s="5">
        <v>5</v>
      </c>
      <c r="ID9" s="5">
        <v>6</v>
      </c>
      <c r="IE9" s="5">
        <v>4</v>
      </c>
      <c r="IF9" s="5">
        <v>5</v>
      </c>
    </row>
    <row r="10" spans="1:240" ht="30" x14ac:dyDescent="0.2">
      <c r="A10" s="5" t="s">
        <v>15</v>
      </c>
      <c r="B10" s="16">
        <v>7.5916666666666668</v>
      </c>
      <c r="C10" s="17" t="s">
        <v>58</v>
      </c>
      <c r="D10" s="17">
        <v>54</v>
      </c>
      <c r="E10" s="17">
        <v>49</v>
      </c>
      <c r="F10" s="16">
        <f t="shared" si="5"/>
        <v>15.810912119950022</v>
      </c>
      <c r="G10" s="17" t="s">
        <v>126</v>
      </c>
      <c r="H10" s="17" t="s">
        <v>128</v>
      </c>
      <c r="I10" s="18" t="s">
        <v>167</v>
      </c>
      <c r="J10" s="19" t="s">
        <v>173</v>
      </c>
      <c r="K10" s="68"/>
      <c r="L10" s="5" t="s">
        <v>177</v>
      </c>
      <c r="M10" s="5" t="s">
        <v>181</v>
      </c>
      <c r="O10" s="16">
        <v>2.1</v>
      </c>
      <c r="P10" s="16">
        <v>2.6111111111111112</v>
      </c>
      <c r="Q10" s="16">
        <v>2.2222222222222223</v>
      </c>
      <c r="R10" s="44">
        <v>2.2000000000000002</v>
      </c>
      <c r="S10" s="16"/>
      <c r="T10" s="5">
        <v>46.5</v>
      </c>
      <c r="U10" s="5">
        <v>37.5</v>
      </c>
      <c r="V10" s="5">
        <v>-9</v>
      </c>
      <c r="W10" s="26">
        <v>41.25</v>
      </c>
      <c r="X10" s="5">
        <v>-5.25</v>
      </c>
      <c r="Y10" s="60">
        <v>29.75</v>
      </c>
      <c r="Z10" s="49">
        <f t="shared" si="6"/>
        <v>-16.75</v>
      </c>
      <c r="AB10" s="5">
        <v>25</v>
      </c>
      <c r="AC10" s="5">
        <v>25</v>
      </c>
      <c r="AE10" s="5">
        <v>35</v>
      </c>
      <c r="AF10" s="5">
        <v>18</v>
      </c>
      <c r="AG10" s="5">
        <v>-17</v>
      </c>
      <c r="AH10" s="5">
        <v>13</v>
      </c>
      <c r="AI10" s="5">
        <v>-22</v>
      </c>
      <c r="AJ10" s="50">
        <v>20</v>
      </c>
      <c r="AK10" s="44">
        <f t="shared" si="7"/>
        <v>-15</v>
      </c>
      <c r="AL10" s="5">
        <v>23</v>
      </c>
      <c r="AM10" s="5">
        <v>13</v>
      </c>
      <c r="AN10" s="5">
        <v>-10</v>
      </c>
      <c r="AO10" s="5">
        <v>8.5</v>
      </c>
      <c r="AP10" s="5">
        <v>-14.5</v>
      </c>
      <c r="AQ10" s="50">
        <v>12</v>
      </c>
      <c r="AR10" s="44">
        <f t="shared" si="8"/>
        <v>-11</v>
      </c>
      <c r="AS10" s="5">
        <v>12</v>
      </c>
      <c r="AT10" s="5">
        <v>10</v>
      </c>
      <c r="AU10" s="5">
        <v>-2</v>
      </c>
      <c r="AV10" s="5">
        <v>5</v>
      </c>
      <c r="AW10" s="5">
        <v>-7</v>
      </c>
      <c r="AX10" s="50">
        <v>5</v>
      </c>
      <c r="AY10" s="44">
        <f t="shared" si="9"/>
        <v>-5</v>
      </c>
      <c r="AZ10" s="5">
        <v>41</v>
      </c>
      <c r="BA10" s="5">
        <v>22</v>
      </c>
      <c r="BB10" s="5">
        <v>-19</v>
      </c>
      <c r="BC10" s="5">
        <v>21</v>
      </c>
      <c r="BD10" s="5">
        <v>-20</v>
      </c>
      <c r="BE10" s="50">
        <v>20</v>
      </c>
      <c r="BF10" s="44">
        <f t="shared" si="10"/>
        <v>-21</v>
      </c>
      <c r="BG10" s="5">
        <v>10</v>
      </c>
      <c r="BH10" s="5">
        <v>7</v>
      </c>
      <c r="BI10" s="5">
        <v>-3</v>
      </c>
      <c r="BJ10" s="5">
        <v>8</v>
      </c>
      <c r="BK10" s="5">
        <v>-2</v>
      </c>
      <c r="BL10" s="50">
        <v>6</v>
      </c>
      <c r="BM10" s="44">
        <f t="shared" si="11"/>
        <v>-4</v>
      </c>
      <c r="BN10" s="5"/>
      <c r="BO10" s="5">
        <v>121</v>
      </c>
      <c r="BP10" s="5">
        <v>70</v>
      </c>
      <c r="BQ10" s="5">
        <v>-51</v>
      </c>
      <c r="BR10" s="27">
        <f t="shared" si="12"/>
        <v>-0.42148760330578511</v>
      </c>
      <c r="BS10" s="5">
        <v>55.5</v>
      </c>
      <c r="BT10" s="5">
        <v>-65.5</v>
      </c>
      <c r="BU10" s="27">
        <f t="shared" si="13"/>
        <v>-0.54132231404958675</v>
      </c>
      <c r="BV10" s="50">
        <v>63</v>
      </c>
      <c r="BW10" s="51">
        <f t="shared" si="14"/>
        <v>-58</v>
      </c>
      <c r="BX10" s="48">
        <f t="shared" si="15"/>
        <v>-0.47933884297520662</v>
      </c>
      <c r="BZ10" s="5">
        <v>15</v>
      </c>
      <c r="CA10" s="5">
        <v>12</v>
      </c>
      <c r="CB10" s="5">
        <v>12</v>
      </c>
      <c r="CC10" s="50">
        <v>12</v>
      </c>
      <c r="CD10" s="5">
        <v>-3</v>
      </c>
      <c r="CE10" s="5">
        <v>-3</v>
      </c>
      <c r="CF10" s="5">
        <v>23</v>
      </c>
      <c r="CG10" s="5">
        <v>19</v>
      </c>
      <c r="CH10" s="5">
        <v>20</v>
      </c>
      <c r="CI10" s="50">
        <v>16</v>
      </c>
      <c r="CJ10" s="5">
        <v>-4</v>
      </c>
      <c r="CK10" s="5">
        <v>-3</v>
      </c>
      <c r="CL10" s="5">
        <v>45</v>
      </c>
      <c r="CM10" s="5">
        <v>31</v>
      </c>
      <c r="CN10" s="5">
        <v>32</v>
      </c>
      <c r="CO10" s="50">
        <v>28</v>
      </c>
      <c r="CP10" s="5">
        <v>-14</v>
      </c>
      <c r="CQ10" s="5">
        <v>-13</v>
      </c>
      <c r="CR10" s="5">
        <v>21</v>
      </c>
      <c r="CS10" s="5">
        <v>14</v>
      </c>
      <c r="CT10" s="5">
        <v>14</v>
      </c>
      <c r="CU10" s="50">
        <v>10</v>
      </c>
      <c r="CV10" s="5">
        <v>-7</v>
      </c>
      <c r="CW10" s="5">
        <v>-7</v>
      </c>
      <c r="CX10" s="5">
        <v>27</v>
      </c>
      <c r="CY10" s="5">
        <v>20</v>
      </c>
      <c r="CZ10" s="5">
        <v>19</v>
      </c>
      <c r="DA10" s="50">
        <v>17</v>
      </c>
      <c r="DB10" s="5">
        <v>-7</v>
      </c>
      <c r="DC10" s="5">
        <v>-8</v>
      </c>
      <c r="DD10" s="5">
        <v>131</v>
      </c>
      <c r="DE10" s="5">
        <v>96</v>
      </c>
      <c r="DF10" s="5">
        <v>97</v>
      </c>
      <c r="DG10" s="50">
        <f t="shared" si="16"/>
        <v>83</v>
      </c>
      <c r="DH10" s="5">
        <v>-35</v>
      </c>
      <c r="DI10" s="27">
        <f t="shared" si="17"/>
        <v>-0.26717557251908397</v>
      </c>
      <c r="DJ10" s="5">
        <v>-34</v>
      </c>
      <c r="DK10" s="27">
        <f t="shared" si="18"/>
        <v>-0.25954198473282442</v>
      </c>
      <c r="DL10" s="51">
        <f t="shared" si="19"/>
        <v>-48</v>
      </c>
      <c r="DM10" s="48">
        <f t="shared" si="20"/>
        <v>-0.36641221374045801</v>
      </c>
      <c r="DO10" s="1">
        <v>2.1669999999999998</v>
      </c>
      <c r="DP10" s="1">
        <v>2.9169999999999998</v>
      </c>
      <c r="DQ10" s="53">
        <v>6.5</v>
      </c>
      <c r="DR10" s="1">
        <v>3.8330000000000002</v>
      </c>
      <c r="DS10" s="1">
        <v>3.9169999999999998</v>
      </c>
      <c r="DT10" s="55">
        <v>6.5830000000000002</v>
      </c>
      <c r="DU10" s="1">
        <v>6.8330000000000002</v>
      </c>
      <c r="DV10" s="1">
        <v>7.0830000000000002</v>
      </c>
      <c r="DW10" s="55">
        <v>9.5</v>
      </c>
      <c r="DX10" s="1">
        <v>3.1669999999999998</v>
      </c>
      <c r="DY10" s="1">
        <v>3.75</v>
      </c>
      <c r="DZ10" s="46">
        <v>4.9169999999999998</v>
      </c>
      <c r="EA10" s="1">
        <v>4.5830000000000002</v>
      </c>
      <c r="EB10" s="1">
        <v>3.9169999999999998</v>
      </c>
      <c r="EC10" s="46">
        <v>6.4169999999999998</v>
      </c>
      <c r="ED10" s="1">
        <v>5.8330000000000002</v>
      </c>
      <c r="EE10" s="1">
        <v>6</v>
      </c>
      <c r="EF10" s="46">
        <v>6.4169999999999998</v>
      </c>
      <c r="EG10" s="1">
        <v>2.5</v>
      </c>
      <c r="EH10" s="1">
        <v>3.5830000000000002</v>
      </c>
      <c r="EI10" s="46">
        <v>3.9169999999999998</v>
      </c>
      <c r="EJ10" s="1">
        <v>1.833</v>
      </c>
      <c r="EK10" s="1">
        <v>2.5</v>
      </c>
      <c r="EL10" s="46">
        <v>3.0830000000000002</v>
      </c>
      <c r="EM10" s="1">
        <v>2.5830000000000002</v>
      </c>
      <c r="EN10" s="1">
        <v>2.5830000000000002</v>
      </c>
      <c r="EO10" s="46">
        <v>5.5</v>
      </c>
      <c r="EP10" s="1">
        <v>3.9169999999999998</v>
      </c>
      <c r="EQ10" s="1">
        <v>3.9169999999999998</v>
      </c>
      <c r="ER10" s="46">
        <v>5.4169999999999998</v>
      </c>
      <c r="ES10" s="1">
        <v>5.5</v>
      </c>
      <c r="ET10" s="1">
        <v>5.8330000000000002</v>
      </c>
      <c r="EU10" s="46">
        <v>22</v>
      </c>
      <c r="EV10" s="5"/>
      <c r="EW10" s="1">
        <f t="shared" si="0"/>
        <v>3.703555555555555</v>
      </c>
      <c r="EX10" s="1">
        <f t="shared" si="1"/>
        <v>4.0277777777777777</v>
      </c>
      <c r="EY10" s="46">
        <f t="shared" si="21"/>
        <v>5.8704444444444448</v>
      </c>
      <c r="FA10" s="5">
        <v>3.3333333333333335</v>
      </c>
      <c r="FB10" s="5">
        <v>1</v>
      </c>
      <c r="FC10" s="5">
        <v>3</v>
      </c>
      <c r="FD10" s="5">
        <v>4.333333333333333</v>
      </c>
      <c r="FE10" s="5">
        <v>2.6666666666666665</v>
      </c>
      <c r="FF10" s="5">
        <v>3.3333333333333335</v>
      </c>
      <c r="FG10" s="5">
        <v>3.3333333333333335</v>
      </c>
      <c r="FH10" s="5">
        <v>1</v>
      </c>
      <c r="FI10" s="5">
        <v>3</v>
      </c>
      <c r="FJ10" s="5">
        <v>5</v>
      </c>
      <c r="FK10" s="5">
        <v>2.3333333333333335</v>
      </c>
      <c r="FL10" s="5">
        <v>3.416666666666667</v>
      </c>
      <c r="FM10" s="5">
        <v>1.3333333333333333</v>
      </c>
      <c r="FN10" s="5">
        <v>1</v>
      </c>
      <c r="FO10" s="5">
        <v>1.25</v>
      </c>
      <c r="FP10" s="5">
        <v>1</v>
      </c>
      <c r="FQ10" s="5">
        <v>1.3333333333333333</v>
      </c>
      <c r="FR10" s="5">
        <v>1.2291666666666665</v>
      </c>
      <c r="FS10" s="5">
        <f t="shared" si="22"/>
        <v>-2</v>
      </c>
      <c r="FT10" s="5">
        <f t="shared" si="23"/>
        <v>0</v>
      </c>
      <c r="FU10" s="5">
        <f t="shared" si="24"/>
        <v>-1.75</v>
      </c>
      <c r="FV10" s="5">
        <f t="shared" si="25"/>
        <v>-3.333333333333333</v>
      </c>
      <c r="FW10" s="5">
        <f t="shared" si="26"/>
        <v>-1.3333333333333333</v>
      </c>
      <c r="FX10" s="5">
        <f t="shared" si="27"/>
        <v>-2.104166666666667</v>
      </c>
      <c r="FY10" s="48">
        <f t="shared" si="28"/>
        <v>-0.9017857142857143</v>
      </c>
      <c r="FZ10" s="48" t="s">
        <v>177</v>
      </c>
      <c r="GA10" s="5">
        <v>1.6666666666666667</v>
      </c>
      <c r="GB10" s="5">
        <v>1</v>
      </c>
      <c r="GC10" s="5">
        <v>1.5</v>
      </c>
      <c r="GD10" s="5">
        <v>1</v>
      </c>
      <c r="GE10" s="5">
        <v>1.3333333333333333</v>
      </c>
      <c r="GF10" s="5">
        <v>1.375</v>
      </c>
      <c r="GG10" s="5">
        <f t="shared" si="29"/>
        <v>-1.6666666666666667</v>
      </c>
      <c r="GH10" s="5">
        <f t="shared" si="30"/>
        <v>0</v>
      </c>
      <c r="GI10" s="5">
        <f t="shared" si="31"/>
        <v>-1.5</v>
      </c>
      <c r="GJ10" s="5">
        <f t="shared" si="32"/>
        <v>-3.333333333333333</v>
      </c>
      <c r="GK10" s="5">
        <f t="shared" si="33"/>
        <v>-1.3333333333333333</v>
      </c>
      <c r="GL10" s="5">
        <f t="shared" si="34"/>
        <v>-1.9583333333333335</v>
      </c>
      <c r="GM10" s="45">
        <v>3</v>
      </c>
      <c r="GN10" s="45">
        <v>1</v>
      </c>
      <c r="GO10" s="45">
        <v>1.8</v>
      </c>
      <c r="GP10" s="45">
        <v>2</v>
      </c>
      <c r="GQ10" s="45">
        <v>1</v>
      </c>
      <c r="GR10" s="45">
        <f t="shared" si="35"/>
        <v>1.95</v>
      </c>
      <c r="GS10" s="45">
        <f t="shared" si="36"/>
        <v>-0.33333333333333348</v>
      </c>
      <c r="GT10" s="45">
        <f t="shared" si="37"/>
        <v>0</v>
      </c>
      <c r="GU10" s="45">
        <f t="shared" si="38"/>
        <v>-1.2</v>
      </c>
      <c r="GV10" s="45">
        <f t="shared" si="39"/>
        <v>-2.333333333333333</v>
      </c>
      <c r="GW10" s="45">
        <f t="shared" si="40"/>
        <v>-1.6666666666666665</v>
      </c>
      <c r="GX10" s="45">
        <f t="shared" si="4"/>
        <v>-1.3833333333333335</v>
      </c>
      <c r="GZ10" s="64">
        <v>0.14285714285714285</v>
      </c>
      <c r="HA10" s="64">
        <v>0.10714285714285714</v>
      </c>
      <c r="HB10" s="64">
        <v>0</v>
      </c>
      <c r="HC10" s="62">
        <v>0.14285714285714285</v>
      </c>
      <c r="HD10" s="64">
        <v>0.17857142857142858</v>
      </c>
      <c r="HE10" s="64">
        <v>0</v>
      </c>
      <c r="HF10" s="64">
        <v>3.5714285714285712E-2</v>
      </c>
      <c r="HG10" s="62">
        <v>7.1428571428571425E-2</v>
      </c>
      <c r="HH10" s="64">
        <v>7.1428571428571425E-2</v>
      </c>
      <c r="HI10" s="64">
        <v>0</v>
      </c>
      <c r="HJ10" s="64">
        <v>0.2857142857142857</v>
      </c>
      <c r="HK10" s="62">
        <v>0</v>
      </c>
      <c r="HL10" s="64">
        <v>0.39285714285714285</v>
      </c>
      <c r="HM10" s="64">
        <v>0.10714285714285714</v>
      </c>
      <c r="HN10" s="64">
        <v>0.3214285714285714</v>
      </c>
      <c r="HO10" s="62">
        <v>0.21428571428571427</v>
      </c>
      <c r="HQ10" s="5">
        <v>6</v>
      </c>
      <c r="HR10" s="5">
        <v>3</v>
      </c>
      <c r="HS10" s="5">
        <v>8</v>
      </c>
      <c r="HT10" s="5">
        <v>6</v>
      </c>
      <c r="HU10" s="5">
        <v>6</v>
      </c>
      <c r="HV10" s="5">
        <v>29</v>
      </c>
      <c r="HX10" s="5">
        <v>24</v>
      </c>
      <c r="HY10" s="5">
        <v>25</v>
      </c>
      <c r="HZ10" s="5">
        <v>10</v>
      </c>
      <c r="IA10" s="5">
        <v>4</v>
      </c>
      <c r="IC10" s="5">
        <v>16</v>
      </c>
      <c r="ID10" s="5">
        <v>17</v>
      </c>
      <c r="IE10" s="5">
        <v>10</v>
      </c>
      <c r="IF10" s="5">
        <v>4</v>
      </c>
    </row>
    <row r="11" spans="1:240" ht="30" x14ac:dyDescent="0.2">
      <c r="A11" s="5" t="s">
        <v>16</v>
      </c>
      <c r="B11" s="21">
        <v>10.838888888888889</v>
      </c>
      <c r="C11" s="17" t="s">
        <v>58</v>
      </c>
      <c r="D11" s="22">
        <v>72</v>
      </c>
      <c r="E11" s="22">
        <v>50</v>
      </c>
      <c r="F11" s="16">
        <f t="shared" si="5"/>
        <v>20.246400000000001</v>
      </c>
      <c r="G11" s="17" t="s">
        <v>126</v>
      </c>
      <c r="H11" s="22" t="s">
        <v>128</v>
      </c>
      <c r="I11" s="18" t="s">
        <v>165</v>
      </c>
      <c r="J11" s="19" t="s">
        <v>173</v>
      </c>
      <c r="K11" s="68"/>
      <c r="L11" s="5" t="s">
        <v>177</v>
      </c>
      <c r="M11" s="5" t="s">
        <v>181</v>
      </c>
      <c r="O11" s="16">
        <v>1.7</v>
      </c>
      <c r="P11" s="16">
        <v>0.4</v>
      </c>
      <c r="Q11" s="16"/>
      <c r="R11" s="44"/>
      <c r="S11" s="16"/>
      <c r="T11" s="5">
        <v>39.5</v>
      </c>
      <c r="U11" s="5">
        <v>35</v>
      </c>
      <c r="V11" s="5">
        <v>-4.5</v>
      </c>
      <c r="W11" s="26">
        <v>39</v>
      </c>
      <c r="X11" s="5">
        <v>-0.5</v>
      </c>
      <c r="Y11" s="60">
        <v>35.75</v>
      </c>
      <c r="Z11" s="49">
        <f t="shared" si="6"/>
        <v>-3.75</v>
      </c>
      <c r="AB11" s="5">
        <v>30</v>
      </c>
      <c r="AC11" s="5">
        <v>35</v>
      </c>
      <c r="AE11" s="5">
        <v>17</v>
      </c>
      <c r="AF11" s="5">
        <v>18</v>
      </c>
      <c r="AG11" s="5">
        <v>1</v>
      </c>
      <c r="AH11" s="5">
        <v>17</v>
      </c>
      <c r="AI11" s="5">
        <v>0</v>
      </c>
      <c r="AJ11" s="50">
        <v>15</v>
      </c>
      <c r="AK11" s="44">
        <f t="shared" si="7"/>
        <v>-2</v>
      </c>
      <c r="AL11" s="5">
        <v>16</v>
      </c>
      <c r="AM11" s="5">
        <v>16</v>
      </c>
      <c r="AN11" s="5">
        <v>0</v>
      </c>
      <c r="AO11" s="5">
        <v>16</v>
      </c>
      <c r="AP11" s="5">
        <v>0</v>
      </c>
      <c r="AQ11" s="50">
        <v>16</v>
      </c>
      <c r="AR11" s="44">
        <f t="shared" si="8"/>
        <v>0</v>
      </c>
      <c r="AS11" s="5">
        <v>8</v>
      </c>
      <c r="AT11" s="5">
        <v>8</v>
      </c>
      <c r="AU11" s="5">
        <v>0</v>
      </c>
      <c r="AV11" s="5">
        <v>8</v>
      </c>
      <c r="AW11" s="5">
        <v>0</v>
      </c>
      <c r="AX11" s="50">
        <v>7</v>
      </c>
      <c r="AY11" s="44">
        <f t="shared" si="9"/>
        <v>-1</v>
      </c>
      <c r="AZ11" s="5">
        <v>36</v>
      </c>
      <c r="BA11" s="5">
        <v>36</v>
      </c>
      <c r="BB11" s="5">
        <v>0</v>
      </c>
      <c r="BC11" s="5">
        <v>36</v>
      </c>
      <c r="BD11" s="5">
        <v>0</v>
      </c>
      <c r="BE11" s="50">
        <v>33</v>
      </c>
      <c r="BF11" s="44">
        <f t="shared" si="10"/>
        <v>-3</v>
      </c>
      <c r="BG11" s="5">
        <v>7</v>
      </c>
      <c r="BH11" s="5">
        <v>7</v>
      </c>
      <c r="BI11" s="5">
        <v>0</v>
      </c>
      <c r="BJ11" s="5">
        <v>6</v>
      </c>
      <c r="BK11" s="5">
        <v>-1</v>
      </c>
      <c r="BL11" s="50">
        <v>6</v>
      </c>
      <c r="BM11" s="44">
        <f t="shared" si="11"/>
        <v>-1</v>
      </c>
      <c r="BN11" s="5"/>
      <c r="BO11" s="5">
        <v>84</v>
      </c>
      <c r="BP11" s="5">
        <v>85</v>
      </c>
      <c r="BQ11" s="5">
        <v>1</v>
      </c>
      <c r="BR11" s="27">
        <f t="shared" si="12"/>
        <v>1.1904761904761904E-2</v>
      </c>
      <c r="BS11" s="5">
        <v>84</v>
      </c>
      <c r="BT11" s="5">
        <v>0</v>
      </c>
      <c r="BU11" s="27">
        <f t="shared" si="13"/>
        <v>0</v>
      </c>
      <c r="BV11" s="50">
        <v>77</v>
      </c>
      <c r="BW11" s="51">
        <f t="shared" si="14"/>
        <v>-7</v>
      </c>
      <c r="BX11" s="48">
        <f t="shared" si="15"/>
        <v>-8.3333333333333329E-2</v>
      </c>
      <c r="BZ11" s="5">
        <v>14</v>
      </c>
      <c r="CA11" s="5">
        <v>14</v>
      </c>
      <c r="CB11" s="5">
        <v>14</v>
      </c>
      <c r="CC11" s="50">
        <v>13</v>
      </c>
      <c r="CD11" s="5">
        <v>0</v>
      </c>
      <c r="CE11" s="5">
        <v>0</v>
      </c>
      <c r="CF11" s="5">
        <v>22</v>
      </c>
      <c r="CG11" s="5">
        <v>22</v>
      </c>
      <c r="CH11" s="5">
        <v>22</v>
      </c>
      <c r="CI11" s="50">
        <v>20</v>
      </c>
      <c r="CJ11" s="5">
        <v>0</v>
      </c>
      <c r="CK11" s="5">
        <v>0</v>
      </c>
      <c r="CL11" s="5">
        <v>38</v>
      </c>
      <c r="CM11" s="5">
        <v>37</v>
      </c>
      <c r="CN11" s="5">
        <v>40</v>
      </c>
      <c r="CO11" s="50">
        <v>38</v>
      </c>
      <c r="CP11" s="5">
        <v>-1</v>
      </c>
      <c r="CQ11" s="5">
        <v>2</v>
      </c>
      <c r="CR11" s="5">
        <v>23</v>
      </c>
      <c r="CS11" s="5">
        <v>24</v>
      </c>
      <c r="CT11" s="5">
        <v>23</v>
      </c>
      <c r="CU11" s="50">
        <v>23</v>
      </c>
      <c r="CV11" s="5">
        <v>1</v>
      </c>
      <c r="CW11" s="5">
        <v>0</v>
      </c>
      <c r="CX11" s="5">
        <v>24</v>
      </c>
      <c r="CY11" s="5">
        <v>24</v>
      </c>
      <c r="CZ11" s="5">
        <v>24</v>
      </c>
      <c r="DA11" s="50">
        <v>24</v>
      </c>
      <c r="DB11" s="5">
        <v>0</v>
      </c>
      <c r="DC11" s="5">
        <v>0</v>
      </c>
      <c r="DD11" s="5">
        <v>121</v>
      </c>
      <c r="DE11" s="5">
        <v>121</v>
      </c>
      <c r="DF11" s="5">
        <v>123</v>
      </c>
      <c r="DG11" s="50">
        <f t="shared" si="16"/>
        <v>118</v>
      </c>
      <c r="DH11" s="5">
        <v>0</v>
      </c>
      <c r="DI11" s="27">
        <f t="shared" si="17"/>
        <v>0</v>
      </c>
      <c r="DJ11" s="5">
        <v>2</v>
      </c>
      <c r="DK11" s="27">
        <f t="shared" si="18"/>
        <v>1.6528925619834711E-2</v>
      </c>
      <c r="DL11" s="51">
        <f t="shared" si="19"/>
        <v>-3</v>
      </c>
      <c r="DM11" s="48">
        <f t="shared" si="20"/>
        <v>-2.4793388429752067E-2</v>
      </c>
      <c r="DO11" s="1">
        <v>1.5</v>
      </c>
      <c r="DP11" s="1">
        <v>1.75</v>
      </c>
      <c r="DQ11" s="53">
        <v>2.5</v>
      </c>
      <c r="DR11" s="1">
        <v>2.25</v>
      </c>
      <c r="DS11" s="1">
        <v>2.25</v>
      </c>
      <c r="DT11" s="53">
        <v>2.83</v>
      </c>
      <c r="DU11" s="1">
        <v>6.9169999999999998</v>
      </c>
      <c r="DV11" s="1">
        <v>7.0830000000000002</v>
      </c>
      <c r="DW11" s="53">
        <v>7.0830000000000002</v>
      </c>
      <c r="DX11" s="1">
        <v>4.9169999999999998</v>
      </c>
      <c r="DY11" s="1">
        <v>5.8330000000000002</v>
      </c>
      <c r="DZ11" s="46">
        <v>6.08</v>
      </c>
      <c r="EA11" s="1">
        <v>4.5830000000000002</v>
      </c>
      <c r="EB11" s="1">
        <v>6.4169999999999998</v>
      </c>
      <c r="EC11" s="46">
        <v>5.92</v>
      </c>
      <c r="ED11" s="1">
        <v>6.0830000000000002</v>
      </c>
      <c r="EE11" s="1">
        <v>6.8330000000000002</v>
      </c>
      <c r="EF11" s="46">
        <v>6.92</v>
      </c>
      <c r="EG11" s="1">
        <v>2</v>
      </c>
      <c r="EH11" s="1">
        <v>2.5</v>
      </c>
      <c r="EI11" s="46">
        <v>2.25</v>
      </c>
      <c r="EJ11" s="1">
        <v>2.0830000000000002</v>
      </c>
      <c r="EK11" s="1">
        <v>2.5830000000000002</v>
      </c>
      <c r="EL11" s="46">
        <v>3.08</v>
      </c>
      <c r="EM11" s="1">
        <v>3.4169999999999998</v>
      </c>
      <c r="EN11" s="1">
        <v>3.5830000000000002</v>
      </c>
      <c r="EO11" s="46">
        <v>3</v>
      </c>
      <c r="EP11" s="1">
        <v>5.9169999999999998</v>
      </c>
      <c r="EQ11" s="1">
        <v>6.8330000000000002</v>
      </c>
      <c r="ER11" s="46">
        <v>5.92</v>
      </c>
      <c r="ES11" s="1">
        <v>6.5</v>
      </c>
      <c r="ET11" s="1">
        <v>6.0830000000000002</v>
      </c>
      <c r="EU11" s="46">
        <v>6.5</v>
      </c>
      <c r="EV11" s="5"/>
      <c r="EW11" s="1">
        <f t="shared" si="0"/>
        <v>3.75</v>
      </c>
      <c r="EX11" s="1">
        <f t="shared" si="1"/>
        <v>4.3146666666666658</v>
      </c>
      <c r="EY11" s="46">
        <f t="shared" si="21"/>
        <v>4.407</v>
      </c>
      <c r="FA11" s="5">
        <v>4.333333333333333</v>
      </c>
      <c r="FB11" s="5">
        <v>1</v>
      </c>
      <c r="FC11" s="5">
        <v>2.5</v>
      </c>
      <c r="FD11" s="5">
        <v>3.3333333333333335</v>
      </c>
      <c r="FE11" s="5">
        <v>1</v>
      </c>
      <c r="FF11" s="5">
        <v>2.7916666666666665</v>
      </c>
      <c r="FG11" s="5">
        <v>2</v>
      </c>
      <c r="FH11" s="5">
        <v>1</v>
      </c>
      <c r="FI11" s="5">
        <v>1.5</v>
      </c>
      <c r="FJ11" s="5">
        <v>2.6666666666666665</v>
      </c>
      <c r="FK11" s="5">
        <v>1</v>
      </c>
      <c r="FL11" s="5">
        <v>1.7916666666666665</v>
      </c>
      <c r="FM11" s="5">
        <v>1.6666666666666667</v>
      </c>
      <c r="FN11" s="5">
        <v>1</v>
      </c>
      <c r="FO11" s="5">
        <v>1</v>
      </c>
      <c r="FP11" s="5">
        <v>1</v>
      </c>
      <c r="FQ11" s="5">
        <v>1</v>
      </c>
      <c r="FR11" s="5">
        <v>1.1666666666666667</v>
      </c>
      <c r="FS11" s="5">
        <f t="shared" si="22"/>
        <v>-2.6666666666666661</v>
      </c>
      <c r="FT11" s="5">
        <f t="shared" si="23"/>
        <v>0</v>
      </c>
      <c r="FU11" s="5">
        <f t="shared" si="24"/>
        <v>-1.5</v>
      </c>
      <c r="FV11" s="5">
        <f t="shared" si="25"/>
        <v>-2.3333333333333335</v>
      </c>
      <c r="FW11" s="5">
        <f t="shared" si="26"/>
        <v>0</v>
      </c>
      <c r="FX11" s="5">
        <f t="shared" si="27"/>
        <v>-1.6249999999999998</v>
      </c>
      <c r="FY11" s="48">
        <f t="shared" si="28"/>
        <v>-0.90697674418604646</v>
      </c>
      <c r="FZ11" s="48" t="s">
        <v>177</v>
      </c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45">
        <v>3</v>
      </c>
      <c r="GN11" s="45">
        <v>1</v>
      </c>
      <c r="GO11" s="45">
        <v>2.5</v>
      </c>
      <c r="GP11" s="45">
        <v>3</v>
      </c>
      <c r="GQ11" s="45">
        <v>1</v>
      </c>
      <c r="GR11" s="45">
        <f t="shared" si="35"/>
        <v>2.375</v>
      </c>
      <c r="GS11" s="45">
        <f t="shared" si="36"/>
        <v>-1.333333333333333</v>
      </c>
      <c r="GT11" s="45">
        <f t="shared" si="37"/>
        <v>0</v>
      </c>
      <c r="GU11" s="45">
        <f t="shared" si="38"/>
        <v>0</v>
      </c>
      <c r="GV11" s="45">
        <f t="shared" si="39"/>
        <v>-0.33333333333333348</v>
      </c>
      <c r="GW11" s="45">
        <f t="shared" si="40"/>
        <v>0</v>
      </c>
      <c r="GX11" s="45">
        <f t="shared" si="4"/>
        <v>-0.41666666666666652</v>
      </c>
      <c r="GZ11" s="64">
        <v>0</v>
      </c>
      <c r="HA11" s="64">
        <v>0</v>
      </c>
      <c r="HB11" s="64">
        <v>0</v>
      </c>
      <c r="HC11" s="62">
        <v>0</v>
      </c>
      <c r="HD11" s="64">
        <v>0.5714285714285714</v>
      </c>
      <c r="HE11" s="64">
        <v>7.1428571428571425E-2</v>
      </c>
      <c r="HF11" s="64">
        <v>0.15384615384615385</v>
      </c>
      <c r="HG11" s="62">
        <v>7.1428571428571425E-2</v>
      </c>
      <c r="HH11" s="64">
        <v>0</v>
      </c>
      <c r="HI11" s="64">
        <v>0</v>
      </c>
      <c r="HJ11" s="64">
        <v>0</v>
      </c>
      <c r="HK11" s="62">
        <v>0.7857142857142857</v>
      </c>
      <c r="HL11" s="64">
        <v>0.5714285714285714</v>
      </c>
      <c r="HM11" s="64">
        <v>7.1428571428571425E-2</v>
      </c>
      <c r="HN11" s="64">
        <v>0.15384615384615385</v>
      </c>
      <c r="HO11" s="62">
        <v>0.8571428571428571</v>
      </c>
      <c r="HQ11" s="5">
        <v>5</v>
      </c>
      <c r="HR11" s="5">
        <v>3</v>
      </c>
      <c r="HS11" s="5">
        <v>8</v>
      </c>
      <c r="HT11" s="5">
        <v>8</v>
      </c>
      <c r="HU11" s="5">
        <v>4</v>
      </c>
      <c r="HV11" s="5">
        <v>28</v>
      </c>
      <c r="HX11" s="5">
        <v>29</v>
      </c>
      <c r="HY11" s="5">
        <v>18</v>
      </c>
      <c r="HZ11" s="5">
        <v>10</v>
      </c>
      <c r="IA11" s="5">
        <v>5</v>
      </c>
      <c r="IC11" s="5">
        <v>12</v>
      </c>
      <c r="ID11" s="5">
        <v>12</v>
      </c>
      <c r="IE11" s="5">
        <v>7</v>
      </c>
      <c r="IF11" s="5">
        <v>5</v>
      </c>
    </row>
    <row r="12" spans="1:240" ht="30" x14ac:dyDescent="0.2">
      <c r="A12" s="5" t="s">
        <v>17</v>
      </c>
      <c r="B12" s="21">
        <v>11.991666666666667</v>
      </c>
      <c r="C12" s="17" t="s">
        <v>59</v>
      </c>
      <c r="D12" s="22">
        <v>145</v>
      </c>
      <c r="E12" s="22">
        <v>61</v>
      </c>
      <c r="F12" s="16">
        <f t="shared" si="5"/>
        <v>27.394517602794949</v>
      </c>
      <c r="G12" s="17" t="s">
        <v>126</v>
      </c>
      <c r="H12" s="22" t="s">
        <v>128</v>
      </c>
      <c r="I12" s="18" t="s">
        <v>166</v>
      </c>
      <c r="J12" s="19" t="s">
        <v>173</v>
      </c>
      <c r="K12" s="68"/>
      <c r="L12" s="5" t="s">
        <v>178</v>
      </c>
      <c r="M12" s="5" t="s">
        <v>181</v>
      </c>
      <c r="O12" s="18">
        <v>1.2</v>
      </c>
      <c r="P12" s="18">
        <v>2.4117647058823528</v>
      </c>
      <c r="Q12" s="18">
        <v>2.1176470588235294</v>
      </c>
      <c r="R12" s="44">
        <v>-0.4</v>
      </c>
      <c r="S12" s="18"/>
      <c r="T12" s="5">
        <v>39</v>
      </c>
      <c r="U12" s="5">
        <v>33.75</v>
      </c>
      <c r="V12" s="5">
        <v>-5.25</v>
      </c>
      <c r="W12" s="26">
        <v>35.25</v>
      </c>
      <c r="X12" s="5">
        <v>-3.75</v>
      </c>
      <c r="Y12" s="60">
        <v>40</v>
      </c>
      <c r="Z12" s="49">
        <f t="shared" si="6"/>
        <v>1</v>
      </c>
      <c r="AB12" s="5">
        <v>70</v>
      </c>
      <c r="AC12" s="5">
        <v>85</v>
      </c>
      <c r="AE12" s="5">
        <v>20</v>
      </c>
      <c r="AF12" s="5">
        <v>16</v>
      </c>
      <c r="AG12" s="5">
        <v>-4</v>
      </c>
      <c r="AH12" s="5">
        <v>20</v>
      </c>
      <c r="AI12" s="5">
        <v>0</v>
      </c>
      <c r="AJ12" s="50">
        <v>35</v>
      </c>
      <c r="AK12" s="44">
        <f t="shared" si="7"/>
        <v>15</v>
      </c>
      <c r="AL12" s="5">
        <v>1</v>
      </c>
      <c r="AM12" s="5">
        <v>1</v>
      </c>
      <c r="AN12" s="5">
        <v>0</v>
      </c>
      <c r="AO12" s="5">
        <v>1</v>
      </c>
      <c r="AP12" s="5">
        <v>0</v>
      </c>
      <c r="AQ12" s="50">
        <v>9</v>
      </c>
      <c r="AR12" s="44">
        <f t="shared" si="8"/>
        <v>8</v>
      </c>
      <c r="AS12" s="5">
        <v>1</v>
      </c>
      <c r="AT12" s="5">
        <v>1</v>
      </c>
      <c r="AU12" s="5">
        <v>0</v>
      </c>
      <c r="AV12" s="5">
        <v>1</v>
      </c>
      <c r="AW12" s="5">
        <v>0</v>
      </c>
      <c r="AX12" s="50">
        <v>1</v>
      </c>
      <c r="AY12" s="44">
        <f t="shared" si="9"/>
        <v>0</v>
      </c>
      <c r="AZ12" s="5">
        <v>13</v>
      </c>
      <c r="BA12" s="5">
        <v>11</v>
      </c>
      <c r="BB12" s="5">
        <v>-2</v>
      </c>
      <c r="BC12" s="5">
        <v>12</v>
      </c>
      <c r="BD12" s="5">
        <v>-1</v>
      </c>
      <c r="BE12" s="50">
        <v>19</v>
      </c>
      <c r="BF12" s="44">
        <f t="shared" si="10"/>
        <v>6</v>
      </c>
      <c r="BG12" s="5">
        <v>7</v>
      </c>
      <c r="BH12" s="5">
        <v>5</v>
      </c>
      <c r="BI12" s="5">
        <v>-2</v>
      </c>
      <c r="BJ12" s="5">
        <v>7</v>
      </c>
      <c r="BK12" s="5">
        <v>0</v>
      </c>
      <c r="BL12" s="50">
        <v>12</v>
      </c>
      <c r="BM12" s="44">
        <f t="shared" si="11"/>
        <v>5</v>
      </c>
      <c r="BN12" s="5"/>
      <c r="BO12" s="5">
        <v>42</v>
      </c>
      <c r="BP12" s="5">
        <v>34</v>
      </c>
      <c r="BQ12" s="5">
        <v>-8</v>
      </c>
      <c r="BR12" s="27">
        <f t="shared" si="12"/>
        <v>-0.19047619047619047</v>
      </c>
      <c r="BS12" s="5">
        <v>41</v>
      </c>
      <c r="BT12" s="5">
        <v>-1</v>
      </c>
      <c r="BU12" s="27">
        <f t="shared" si="13"/>
        <v>-2.3809523809523808E-2</v>
      </c>
      <c r="BV12" s="50">
        <v>76</v>
      </c>
      <c r="BW12" s="51">
        <f t="shared" si="14"/>
        <v>34</v>
      </c>
      <c r="BX12" s="48">
        <f t="shared" si="15"/>
        <v>0.80952380952380953</v>
      </c>
      <c r="BZ12" s="5">
        <v>17</v>
      </c>
      <c r="CA12" s="5">
        <v>14</v>
      </c>
      <c r="CB12" s="5">
        <v>15</v>
      </c>
      <c r="CC12" s="50"/>
      <c r="CD12" s="5">
        <v>-3</v>
      </c>
      <c r="CE12" s="5">
        <v>-2</v>
      </c>
      <c r="CF12" s="5">
        <v>22</v>
      </c>
      <c r="CG12" s="5">
        <v>20</v>
      </c>
      <c r="CH12" s="5">
        <v>20</v>
      </c>
      <c r="CI12" s="50"/>
      <c r="CJ12" s="5">
        <v>-2</v>
      </c>
      <c r="CK12" s="5">
        <v>-2</v>
      </c>
      <c r="CL12" s="5">
        <v>34</v>
      </c>
      <c r="CM12" s="5">
        <v>27</v>
      </c>
      <c r="CN12" s="5">
        <v>34</v>
      </c>
      <c r="CO12" s="50"/>
      <c r="CP12" s="5">
        <v>-7</v>
      </c>
      <c r="CQ12" s="5">
        <v>0</v>
      </c>
      <c r="CR12" s="5">
        <v>14</v>
      </c>
      <c r="CS12" s="5">
        <v>8</v>
      </c>
      <c r="CT12" s="5">
        <v>12</v>
      </c>
      <c r="CU12" s="50"/>
      <c r="CV12" s="5">
        <v>-6</v>
      </c>
      <c r="CW12" s="5">
        <v>-2</v>
      </c>
      <c r="CX12" s="5">
        <v>22</v>
      </c>
      <c r="CY12" s="5">
        <v>21</v>
      </c>
      <c r="CZ12" s="5">
        <v>21</v>
      </c>
      <c r="DA12" s="50"/>
      <c r="DB12" s="5">
        <v>-1</v>
      </c>
      <c r="DC12" s="5">
        <v>-1</v>
      </c>
      <c r="DD12" s="5">
        <v>109</v>
      </c>
      <c r="DE12" s="5">
        <v>90</v>
      </c>
      <c r="DF12" s="5">
        <v>102</v>
      </c>
      <c r="DG12" s="50"/>
      <c r="DH12" s="5">
        <v>-19</v>
      </c>
      <c r="DI12" s="27">
        <f t="shared" si="17"/>
        <v>-0.1743119266055046</v>
      </c>
      <c r="DJ12" s="5">
        <v>-7</v>
      </c>
      <c r="DK12" s="27">
        <f t="shared" si="18"/>
        <v>-6.4220183486238536E-2</v>
      </c>
      <c r="DL12" s="51">
        <f t="shared" si="19"/>
        <v>-109</v>
      </c>
      <c r="DM12" s="48">
        <f t="shared" si="20"/>
        <v>-1</v>
      </c>
      <c r="DO12" s="1">
        <v>1.833</v>
      </c>
      <c r="DP12" s="1">
        <v>2.8330000000000002</v>
      </c>
      <c r="DQ12" s="53"/>
      <c r="DR12" s="1">
        <v>3.1669999999999998</v>
      </c>
      <c r="DS12" s="1">
        <v>3.1669999999999998</v>
      </c>
      <c r="DT12" s="53"/>
      <c r="DU12" s="1">
        <v>7.75</v>
      </c>
      <c r="DV12" s="1">
        <v>7.75</v>
      </c>
      <c r="DW12" s="53"/>
      <c r="DX12" s="1">
        <v>3.9169999999999998</v>
      </c>
      <c r="DY12" s="1">
        <v>3.9169999999999998</v>
      </c>
      <c r="DZ12" s="46"/>
      <c r="EA12" s="1">
        <v>6.4169999999999998</v>
      </c>
      <c r="EB12" s="1">
        <v>6.4169999999999998</v>
      </c>
      <c r="EC12" s="46"/>
      <c r="ED12" s="1">
        <v>7.5</v>
      </c>
      <c r="EE12" s="1">
        <v>7.5</v>
      </c>
      <c r="EF12" s="46"/>
      <c r="EG12" s="1">
        <v>2.4169999999999998</v>
      </c>
      <c r="EH12" s="1">
        <v>3.4169999999999998</v>
      </c>
      <c r="EI12" s="46"/>
      <c r="EJ12" s="1">
        <v>2.5830000000000002</v>
      </c>
      <c r="EK12" s="1">
        <v>2.5830000000000002</v>
      </c>
      <c r="EL12" s="46"/>
      <c r="EM12" s="1">
        <v>5.4169999999999998</v>
      </c>
      <c r="EN12" s="1">
        <v>5.4169999999999998</v>
      </c>
      <c r="EO12" s="46"/>
      <c r="EP12" s="1">
        <v>3</v>
      </c>
      <c r="EQ12" s="1">
        <v>3</v>
      </c>
      <c r="ER12" s="46"/>
      <c r="ES12" s="1">
        <v>3.8330000000000002</v>
      </c>
      <c r="ET12" s="1">
        <v>3.8330000000000002</v>
      </c>
      <c r="EU12" s="46"/>
      <c r="EV12" s="5"/>
      <c r="EW12" s="1">
        <f t="shared" si="0"/>
        <v>4.5556666666666672</v>
      </c>
      <c r="EX12" s="1">
        <f t="shared" si="1"/>
        <v>4.7778888888888895</v>
      </c>
      <c r="EY12" s="46"/>
      <c r="FA12" s="5">
        <v>2.6666666666666665</v>
      </c>
      <c r="FB12" s="5">
        <v>1</v>
      </c>
      <c r="FC12" s="5">
        <v>2</v>
      </c>
      <c r="FD12" s="5">
        <v>3.6666666666666665</v>
      </c>
      <c r="FE12" s="5">
        <v>2.3333333333333335</v>
      </c>
      <c r="FF12" s="5">
        <v>2.6666666666666665</v>
      </c>
      <c r="FG12" s="5">
        <v>2.6666666666666665</v>
      </c>
      <c r="FH12" s="5">
        <v>1</v>
      </c>
      <c r="FI12" s="5">
        <v>2.5</v>
      </c>
      <c r="FJ12" s="5">
        <v>4</v>
      </c>
      <c r="FK12" s="5">
        <v>2</v>
      </c>
      <c r="FL12" s="5">
        <v>2.7916666666666665</v>
      </c>
      <c r="FM12" s="5">
        <v>1</v>
      </c>
      <c r="FN12" s="5">
        <v>1</v>
      </c>
      <c r="FO12" s="5">
        <v>1.5</v>
      </c>
      <c r="FP12" s="5">
        <v>1</v>
      </c>
      <c r="FQ12" s="5">
        <v>1.6666666666666667</v>
      </c>
      <c r="FR12" s="5">
        <v>1.2916666666666667</v>
      </c>
      <c r="FS12" s="5">
        <f t="shared" si="22"/>
        <v>-1.6666666666666665</v>
      </c>
      <c r="FT12" s="5">
        <f t="shared" si="23"/>
        <v>0</v>
      </c>
      <c r="FU12" s="5">
        <f t="shared" si="24"/>
        <v>-0.5</v>
      </c>
      <c r="FV12" s="5">
        <f t="shared" si="25"/>
        <v>-2.6666666666666665</v>
      </c>
      <c r="FW12" s="5">
        <f t="shared" si="26"/>
        <v>-0.66666666666666674</v>
      </c>
      <c r="FX12" s="5">
        <f t="shared" si="27"/>
        <v>-1.3749999999999998</v>
      </c>
      <c r="FY12" s="48">
        <f t="shared" si="28"/>
        <v>-0.82499999999999996</v>
      </c>
      <c r="FZ12" s="48" t="s">
        <v>177</v>
      </c>
      <c r="GA12" s="5">
        <v>1.6666666666666667</v>
      </c>
      <c r="GB12" s="5">
        <v>1</v>
      </c>
      <c r="GC12" s="5">
        <v>2</v>
      </c>
      <c r="GD12" s="5">
        <v>1</v>
      </c>
      <c r="GE12" s="5">
        <v>1</v>
      </c>
      <c r="GF12" s="5">
        <v>1.4166666666666667</v>
      </c>
      <c r="GG12" s="5">
        <f t="shared" si="29"/>
        <v>-0.99999999999999978</v>
      </c>
      <c r="GH12" s="5">
        <f t="shared" si="30"/>
        <v>0</v>
      </c>
      <c r="GI12" s="5">
        <f t="shared" si="31"/>
        <v>0</v>
      </c>
      <c r="GJ12" s="5">
        <f t="shared" si="32"/>
        <v>-2.6666666666666665</v>
      </c>
      <c r="GK12" s="5">
        <f t="shared" si="33"/>
        <v>-1.3333333333333335</v>
      </c>
      <c r="GL12" s="5">
        <f t="shared" si="34"/>
        <v>-1.2499999999999998</v>
      </c>
      <c r="GM12" s="45"/>
      <c r="GN12" s="45"/>
      <c r="GO12" s="45"/>
      <c r="GP12" s="45"/>
      <c r="GQ12" s="45"/>
      <c r="GR12" s="45"/>
      <c r="GS12" s="45"/>
      <c r="GT12" s="44"/>
      <c r="GU12" s="44"/>
      <c r="GV12" s="44"/>
      <c r="GW12" s="44"/>
      <c r="GX12" s="45"/>
      <c r="GZ12" s="64">
        <v>0</v>
      </c>
      <c r="HA12" s="64">
        <v>0.11538461538461539</v>
      </c>
      <c r="HB12" s="64">
        <v>0</v>
      </c>
      <c r="HC12" s="62">
        <v>0</v>
      </c>
      <c r="HD12" s="64">
        <v>0.17857142857142858</v>
      </c>
      <c r="HE12" s="64">
        <v>0</v>
      </c>
      <c r="HF12" s="64">
        <v>0</v>
      </c>
      <c r="HG12" s="62">
        <v>7.1428571428571425E-2</v>
      </c>
      <c r="HH12" s="64">
        <v>0.21428571428571427</v>
      </c>
      <c r="HI12" s="64">
        <v>0.30769230769230771</v>
      </c>
      <c r="HJ12" s="64">
        <v>0.38461538461538464</v>
      </c>
      <c r="HK12" s="62">
        <v>0.35714285714285715</v>
      </c>
      <c r="HL12" s="64">
        <v>0.39285714285714285</v>
      </c>
      <c r="HM12" s="64">
        <v>0.42307692307692313</v>
      </c>
      <c r="HN12" s="64">
        <v>0.38461538461538464</v>
      </c>
      <c r="HO12" s="62">
        <v>0.4285714285714286</v>
      </c>
      <c r="HQ12" s="5">
        <v>6</v>
      </c>
      <c r="HR12" s="5">
        <v>3</v>
      </c>
      <c r="HS12" s="5">
        <v>10</v>
      </c>
      <c r="HT12" s="5">
        <v>7.5</v>
      </c>
      <c r="HU12" s="5">
        <v>4.5</v>
      </c>
      <c r="HV12" s="5">
        <v>31</v>
      </c>
      <c r="HX12" s="5">
        <v>24</v>
      </c>
      <c r="HY12" s="5">
        <v>23</v>
      </c>
      <c r="HZ12" s="5">
        <v>3</v>
      </c>
      <c r="IA12" s="5">
        <v>4</v>
      </c>
      <c r="IC12" s="5">
        <v>7</v>
      </c>
      <c r="ID12" s="5">
        <v>11</v>
      </c>
      <c r="IE12" s="5">
        <v>2</v>
      </c>
      <c r="IF12" s="5">
        <v>4</v>
      </c>
    </row>
    <row r="13" spans="1:240" ht="30" x14ac:dyDescent="0.2">
      <c r="A13" s="5" t="s">
        <v>18</v>
      </c>
      <c r="B13" s="16">
        <v>7.6805555555555554</v>
      </c>
      <c r="C13" s="17" t="s">
        <v>58</v>
      </c>
      <c r="D13" s="17">
        <v>58</v>
      </c>
      <c r="E13" s="17">
        <v>49</v>
      </c>
      <c r="F13" s="16">
        <f t="shared" si="5"/>
        <v>16.982090795501875</v>
      </c>
      <c r="G13" s="17" t="s">
        <v>126</v>
      </c>
      <c r="H13" s="17">
        <v>3</v>
      </c>
      <c r="I13" s="18" t="s">
        <v>167</v>
      </c>
      <c r="J13" s="19" t="s">
        <v>173</v>
      </c>
      <c r="K13" s="68"/>
      <c r="L13" s="5" t="s">
        <v>177</v>
      </c>
      <c r="M13" s="5" t="s">
        <v>180</v>
      </c>
      <c r="O13" s="18">
        <v>1.5</v>
      </c>
      <c r="P13" s="18">
        <v>1.0666666666666667</v>
      </c>
      <c r="Q13" s="18">
        <v>1.3333333333333333</v>
      </c>
      <c r="R13" s="44">
        <v>1.8</v>
      </c>
      <c r="S13" s="18"/>
      <c r="T13" s="5">
        <v>36</v>
      </c>
      <c r="U13" s="5">
        <v>31</v>
      </c>
      <c r="V13" s="5">
        <v>-5</v>
      </c>
      <c r="W13" s="26">
        <v>30.75</v>
      </c>
      <c r="X13" s="5">
        <v>-5.25</v>
      </c>
      <c r="Y13" s="60">
        <v>16.5</v>
      </c>
      <c r="Z13" s="49">
        <f t="shared" si="6"/>
        <v>-19.5</v>
      </c>
      <c r="AB13" s="5">
        <v>55</v>
      </c>
      <c r="AC13" s="5">
        <v>50</v>
      </c>
      <c r="AE13" s="5">
        <v>5</v>
      </c>
      <c r="AF13" s="5">
        <v>4</v>
      </c>
      <c r="AG13" s="5">
        <v>-1</v>
      </c>
      <c r="AH13" s="5">
        <v>3</v>
      </c>
      <c r="AI13" s="5">
        <v>-2</v>
      </c>
      <c r="AJ13" s="50">
        <v>0</v>
      </c>
      <c r="AK13" s="44">
        <f t="shared" si="7"/>
        <v>-5</v>
      </c>
      <c r="AL13" s="5">
        <v>4</v>
      </c>
      <c r="AM13" s="5">
        <v>4</v>
      </c>
      <c r="AN13" s="5">
        <v>0</v>
      </c>
      <c r="AO13" s="5">
        <v>3</v>
      </c>
      <c r="AP13" s="5">
        <v>-1</v>
      </c>
      <c r="AQ13" s="50">
        <v>1</v>
      </c>
      <c r="AR13" s="44">
        <f t="shared" si="8"/>
        <v>-3</v>
      </c>
      <c r="AS13" s="5">
        <v>3</v>
      </c>
      <c r="AT13" s="5">
        <v>2</v>
      </c>
      <c r="AU13" s="5">
        <v>-1</v>
      </c>
      <c r="AV13" s="5">
        <v>2</v>
      </c>
      <c r="AW13" s="5">
        <v>-1</v>
      </c>
      <c r="AX13" s="50">
        <v>1</v>
      </c>
      <c r="AY13" s="44">
        <f t="shared" si="9"/>
        <v>-1</v>
      </c>
      <c r="AZ13" s="5">
        <v>24</v>
      </c>
      <c r="BA13" s="5">
        <v>19</v>
      </c>
      <c r="BB13" s="5">
        <v>-5</v>
      </c>
      <c r="BC13" s="5">
        <v>18</v>
      </c>
      <c r="BD13" s="5">
        <v>-6</v>
      </c>
      <c r="BE13" s="50">
        <v>14</v>
      </c>
      <c r="BF13" s="44">
        <f t="shared" si="10"/>
        <v>-10</v>
      </c>
      <c r="BG13" s="5">
        <v>8</v>
      </c>
      <c r="BH13" s="5">
        <v>4</v>
      </c>
      <c r="BI13" s="5">
        <v>-4</v>
      </c>
      <c r="BJ13" s="5">
        <v>3</v>
      </c>
      <c r="BK13" s="5">
        <v>-5</v>
      </c>
      <c r="BL13" s="50">
        <v>1</v>
      </c>
      <c r="BM13" s="44">
        <f t="shared" si="11"/>
        <v>-7</v>
      </c>
      <c r="BN13" s="5"/>
      <c r="BO13" s="5">
        <v>44</v>
      </c>
      <c r="BP13" s="5">
        <v>33</v>
      </c>
      <c r="BQ13" s="5">
        <v>-11</v>
      </c>
      <c r="BR13" s="27">
        <f t="shared" si="12"/>
        <v>-0.25</v>
      </c>
      <c r="BS13" s="5">
        <v>30</v>
      </c>
      <c r="BT13" s="5">
        <v>-14</v>
      </c>
      <c r="BU13" s="27">
        <f t="shared" si="13"/>
        <v>-0.31818181818181818</v>
      </c>
      <c r="BV13" s="50">
        <v>17</v>
      </c>
      <c r="BW13" s="51">
        <f t="shared" si="14"/>
        <v>-27</v>
      </c>
      <c r="BX13" s="48">
        <f t="shared" si="15"/>
        <v>-0.61363636363636365</v>
      </c>
      <c r="BZ13" s="5">
        <v>15</v>
      </c>
      <c r="CA13" s="5">
        <v>15</v>
      </c>
      <c r="CB13" s="5">
        <v>14</v>
      </c>
      <c r="CC13" s="50">
        <v>10</v>
      </c>
      <c r="CD13" s="5">
        <v>0</v>
      </c>
      <c r="CE13" s="5">
        <v>-1</v>
      </c>
      <c r="CF13" s="5">
        <v>17</v>
      </c>
      <c r="CG13" s="5">
        <v>12</v>
      </c>
      <c r="CH13" s="5">
        <v>8</v>
      </c>
      <c r="CI13" s="50">
        <v>9</v>
      </c>
      <c r="CJ13" s="5">
        <v>-5</v>
      </c>
      <c r="CK13" s="5">
        <v>-9</v>
      </c>
      <c r="CL13" s="5">
        <v>28</v>
      </c>
      <c r="CM13" s="5">
        <v>24</v>
      </c>
      <c r="CN13" s="5">
        <v>27</v>
      </c>
      <c r="CO13" s="50">
        <v>7</v>
      </c>
      <c r="CP13" s="5">
        <v>-4</v>
      </c>
      <c r="CQ13" s="5">
        <v>-1</v>
      </c>
      <c r="CR13" s="5">
        <v>10</v>
      </c>
      <c r="CS13" s="5">
        <v>8</v>
      </c>
      <c r="CT13" s="5">
        <v>7</v>
      </c>
      <c r="CU13" s="50">
        <v>10</v>
      </c>
      <c r="CV13" s="5">
        <v>-2</v>
      </c>
      <c r="CW13" s="5">
        <v>-3</v>
      </c>
      <c r="CX13" s="5">
        <v>19</v>
      </c>
      <c r="CY13" s="5">
        <v>16</v>
      </c>
      <c r="CZ13" s="5">
        <v>14</v>
      </c>
      <c r="DA13" s="50">
        <v>8</v>
      </c>
      <c r="DB13" s="5">
        <v>-3</v>
      </c>
      <c r="DC13" s="5">
        <v>-5</v>
      </c>
      <c r="DD13" s="5">
        <v>89</v>
      </c>
      <c r="DE13" s="5">
        <v>75</v>
      </c>
      <c r="DF13" s="5">
        <v>70</v>
      </c>
      <c r="DG13" s="50">
        <f t="shared" si="16"/>
        <v>44</v>
      </c>
      <c r="DH13" s="5">
        <v>-14</v>
      </c>
      <c r="DI13" s="27">
        <f t="shared" si="17"/>
        <v>-0.15730337078651685</v>
      </c>
      <c r="DJ13" s="5">
        <v>-19</v>
      </c>
      <c r="DK13" s="27">
        <f t="shared" si="18"/>
        <v>-0.21348314606741572</v>
      </c>
      <c r="DL13" s="51">
        <f t="shared" si="19"/>
        <v>-45</v>
      </c>
      <c r="DM13" s="48">
        <f t="shared" si="20"/>
        <v>-0.5056179775280899</v>
      </c>
      <c r="DO13" s="1">
        <v>5.5</v>
      </c>
      <c r="DP13" s="1">
        <v>8.5</v>
      </c>
      <c r="DQ13" s="53">
        <v>9.5</v>
      </c>
      <c r="DR13" s="1">
        <v>5.8330000000000002</v>
      </c>
      <c r="DS13" s="1">
        <v>7.5830000000000002</v>
      </c>
      <c r="DT13" s="53">
        <v>10.5</v>
      </c>
      <c r="DU13" s="1">
        <v>8.0830000000000002</v>
      </c>
      <c r="DV13" s="1">
        <v>9.8330000000000002</v>
      </c>
      <c r="DW13" s="53">
        <v>12</v>
      </c>
      <c r="DX13" s="1">
        <v>4</v>
      </c>
      <c r="DY13" s="1">
        <v>6.5</v>
      </c>
      <c r="DZ13" s="46">
        <v>10.5</v>
      </c>
      <c r="EA13" s="1">
        <v>2.6669999999999998</v>
      </c>
      <c r="EB13" s="1">
        <v>5.4169999999999998</v>
      </c>
      <c r="EC13" s="46">
        <v>8.5</v>
      </c>
      <c r="ED13" s="1">
        <v>7.5830000000000002</v>
      </c>
      <c r="EE13" s="1">
        <v>8.3330000000000002</v>
      </c>
      <c r="EF13" s="46">
        <v>9.5</v>
      </c>
      <c r="EG13" s="1">
        <v>3.5830000000000002</v>
      </c>
      <c r="EH13" s="1">
        <v>5.5</v>
      </c>
      <c r="EI13" s="46">
        <v>10</v>
      </c>
      <c r="EJ13" s="1">
        <v>4.9169999999999998</v>
      </c>
      <c r="EK13" s="1">
        <v>8.25</v>
      </c>
      <c r="EL13" s="46">
        <v>9</v>
      </c>
      <c r="EM13" s="1">
        <v>3.9169999999999998</v>
      </c>
      <c r="EN13" s="1">
        <v>6.5</v>
      </c>
      <c r="EO13" s="46">
        <v>9.8330000000000002</v>
      </c>
      <c r="EP13" s="1">
        <v>3.9169999999999998</v>
      </c>
      <c r="EQ13" s="1">
        <v>3.9169999999999998</v>
      </c>
      <c r="ER13" s="46">
        <v>6.8330000000000002</v>
      </c>
      <c r="ES13" s="1">
        <v>6.5</v>
      </c>
      <c r="ET13" s="1">
        <v>6.8330000000000002</v>
      </c>
      <c r="EU13" s="46">
        <v>22</v>
      </c>
      <c r="EV13" s="5"/>
      <c r="EW13" s="1">
        <f t="shared" si="0"/>
        <v>5.120333333333333</v>
      </c>
      <c r="EX13" s="1">
        <f t="shared" si="1"/>
        <v>7.3795555555555552</v>
      </c>
      <c r="EY13" s="46">
        <f t="shared" si="21"/>
        <v>9.9258888888888883</v>
      </c>
      <c r="FA13" s="5">
        <v>1.6666666666666667</v>
      </c>
      <c r="FB13" s="5">
        <v>1</v>
      </c>
      <c r="FC13" s="5">
        <v>4.75</v>
      </c>
      <c r="FD13" s="5">
        <v>3</v>
      </c>
      <c r="FE13" s="5">
        <v>6.666666666666667</v>
      </c>
      <c r="FF13" s="5">
        <v>4.0208333333333339</v>
      </c>
      <c r="FG13" s="5">
        <v>3.3333333333333335</v>
      </c>
      <c r="FH13" s="5">
        <v>1</v>
      </c>
      <c r="FI13" s="5">
        <v>4.25</v>
      </c>
      <c r="FJ13" s="5">
        <v>1.3333333333333333</v>
      </c>
      <c r="FK13" s="5">
        <v>4</v>
      </c>
      <c r="FL13" s="5">
        <v>3.229166666666667</v>
      </c>
      <c r="FM13" s="5">
        <v>1</v>
      </c>
      <c r="FN13" s="5">
        <v>1</v>
      </c>
      <c r="FO13" s="5">
        <v>1</v>
      </c>
      <c r="FP13" s="5">
        <v>1</v>
      </c>
      <c r="FQ13" s="5">
        <v>1.3333333333333333</v>
      </c>
      <c r="FR13" s="5">
        <v>1.0833333333333333</v>
      </c>
      <c r="FS13" s="5">
        <f t="shared" si="22"/>
        <v>-0.66666666666666674</v>
      </c>
      <c r="FT13" s="5">
        <f t="shared" si="23"/>
        <v>0</v>
      </c>
      <c r="FU13" s="5">
        <f t="shared" si="24"/>
        <v>-3.75</v>
      </c>
      <c r="FV13" s="5">
        <f t="shared" si="25"/>
        <v>-2</v>
      </c>
      <c r="FW13" s="5">
        <f t="shared" si="26"/>
        <v>-5.3333333333333339</v>
      </c>
      <c r="FX13" s="5">
        <f t="shared" si="27"/>
        <v>-2.9375000000000009</v>
      </c>
      <c r="FY13" s="48">
        <f t="shared" si="28"/>
        <v>-0.97241379310344833</v>
      </c>
      <c r="FZ13" s="48" t="s">
        <v>177</v>
      </c>
      <c r="GA13" s="5">
        <v>1</v>
      </c>
      <c r="GB13" s="5">
        <v>1</v>
      </c>
      <c r="GC13" s="5">
        <v>1</v>
      </c>
      <c r="GD13" s="5">
        <v>1</v>
      </c>
      <c r="GE13" s="5">
        <v>1.3333333333333333</v>
      </c>
      <c r="GF13" s="5">
        <v>1.0833333333333333</v>
      </c>
      <c r="GG13" s="5">
        <f t="shared" si="29"/>
        <v>-0.66666666666666674</v>
      </c>
      <c r="GH13" s="5">
        <f t="shared" si="30"/>
        <v>0</v>
      </c>
      <c r="GI13" s="5">
        <f t="shared" si="31"/>
        <v>-3.75</v>
      </c>
      <c r="GJ13" s="5">
        <f t="shared" si="32"/>
        <v>-2</v>
      </c>
      <c r="GK13" s="5">
        <f t="shared" si="33"/>
        <v>-5.3333333333333339</v>
      </c>
      <c r="GL13" s="5">
        <f t="shared" si="34"/>
        <v>-2.9375000000000009</v>
      </c>
      <c r="GM13" s="45">
        <v>1</v>
      </c>
      <c r="GN13" s="45">
        <v>1</v>
      </c>
      <c r="GO13" s="45">
        <v>1.3</v>
      </c>
      <c r="GP13" s="45">
        <v>1</v>
      </c>
      <c r="GQ13" s="45">
        <v>2.2999999999999998</v>
      </c>
      <c r="GR13" s="45">
        <f t="shared" si="35"/>
        <v>1.4</v>
      </c>
      <c r="GS13" s="45">
        <f t="shared" ref="GS13" si="41">GM13-FA13</f>
        <v>-0.66666666666666674</v>
      </c>
      <c r="GT13" s="45">
        <f t="shared" ref="GT13" si="42">GN13-FB13</f>
        <v>0</v>
      </c>
      <c r="GU13" s="45">
        <f t="shared" ref="GU13" si="43">GO13-FC13</f>
        <v>-3.45</v>
      </c>
      <c r="GV13" s="45">
        <f t="shared" ref="GV13" si="44">GP13-FD13</f>
        <v>-2</v>
      </c>
      <c r="GW13" s="45">
        <f t="shared" ref="GW13" si="45">GQ13-FE13</f>
        <v>-4.3666666666666671</v>
      </c>
      <c r="GX13" s="45">
        <f t="shared" si="4"/>
        <v>-2.620833333333334</v>
      </c>
      <c r="GZ13" s="64">
        <v>0.8571428571428571</v>
      </c>
      <c r="HA13" s="64">
        <v>4.1666666666666664E-2</v>
      </c>
      <c r="HB13" s="64">
        <v>8.3333333333333329E-2</v>
      </c>
      <c r="HC13" s="62">
        <v>0.2857142857142857</v>
      </c>
      <c r="HD13" s="64">
        <v>0</v>
      </c>
      <c r="HE13" s="64">
        <v>0</v>
      </c>
      <c r="HF13" s="64">
        <v>0</v>
      </c>
      <c r="HG13" s="62">
        <v>0</v>
      </c>
      <c r="HH13" s="64">
        <v>0.14285714285714285</v>
      </c>
      <c r="HI13" s="64">
        <v>0.25</v>
      </c>
      <c r="HJ13" s="64">
        <v>0.5</v>
      </c>
      <c r="HK13" s="62">
        <v>0.6428571428571429</v>
      </c>
      <c r="HL13" s="64">
        <v>1</v>
      </c>
      <c r="HM13" s="64">
        <v>0.29166666666666669</v>
      </c>
      <c r="HN13" s="64">
        <v>0.58333333333333337</v>
      </c>
      <c r="HO13" s="62">
        <v>0.9285714285714286</v>
      </c>
      <c r="HQ13" s="5">
        <v>4</v>
      </c>
      <c r="HR13" s="5">
        <v>2</v>
      </c>
      <c r="HS13" s="5">
        <v>9</v>
      </c>
      <c r="HT13" s="5">
        <v>4</v>
      </c>
      <c r="HU13" s="5">
        <v>8.5</v>
      </c>
      <c r="HV13" s="5">
        <v>27.5</v>
      </c>
      <c r="HX13" s="5">
        <v>25</v>
      </c>
      <c r="HY13" s="5">
        <v>24</v>
      </c>
      <c r="HZ13" s="5">
        <v>8</v>
      </c>
      <c r="IA13" s="5">
        <v>3</v>
      </c>
      <c r="IC13" s="5">
        <v>15</v>
      </c>
      <c r="ID13" s="5">
        <v>15</v>
      </c>
      <c r="IE13" s="5">
        <v>6</v>
      </c>
      <c r="IF13" s="5">
        <v>3</v>
      </c>
    </row>
    <row r="14" spans="1:240" ht="30" x14ac:dyDescent="0.2">
      <c r="A14" s="5" t="s">
        <v>19</v>
      </c>
      <c r="B14" s="16">
        <v>10.155555555555555</v>
      </c>
      <c r="C14" s="17" t="s">
        <v>58</v>
      </c>
      <c r="D14" s="17">
        <v>75</v>
      </c>
      <c r="E14" s="17">
        <v>55</v>
      </c>
      <c r="F14" s="16">
        <f t="shared" si="5"/>
        <v>17.429752066115704</v>
      </c>
      <c r="G14" s="17" t="s">
        <v>126</v>
      </c>
      <c r="H14" s="17" t="s">
        <v>128</v>
      </c>
      <c r="I14" s="18" t="s">
        <v>166</v>
      </c>
      <c r="J14" s="19" t="s">
        <v>173</v>
      </c>
      <c r="K14" s="68"/>
      <c r="L14" s="5" t="s">
        <v>178</v>
      </c>
      <c r="M14" s="5" t="s">
        <v>180</v>
      </c>
      <c r="O14" s="16">
        <v>2</v>
      </c>
      <c r="P14" s="16">
        <v>1.6666666666666667</v>
      </c>
      <c r="Q14" s="16">
        <v>1.2</v>
      </c>
      <c r="R14" s="49">
        <v>0.89</v>
      </c>
      <c r="S14" s="16"/>
      <c r="T14" s="5">
        <v>37</v>
      </c>
      <c r="U14" s="5">
        <v>31</v>
      </c>
      <c r="V14" s="5">
        <v>-6</v>
      </c>
      <c r="W14" s="26">
        <v>29.75</v>
      </c>
      <c r="X14" s="5">
        <v>-7.25</v>
      </c>
      <c r="Y14" s="60">
        <v>28.25</v>
      </c>
      <c r="Z14" s="49">
        <f t="shared" si="6"/>
        <v>-8.75</v>
      </c>
      <c r="AB14" s="5">
        <v>35</v>
      </c>
      <c r="AC14" s="5">
        <v>55</v>
      </c>
      <c r="AE14" s="5">
        <v>10</v>
      </c>
      <c r="AF14" s="5">
        <v>6</v>
      </c>
      <c r="AG14" s="5">
        <v>-4</v>
      </c>
      <c r="AH14" s="5">
        <v>3</v>
      </c>
      <c r="AI14" s="5">
        <v>-7</v>
      </c>
      <c r="AJ14" s="50">
        <v>9</v>
      </c>
      <c r="AK14" s="44">
        <f t="shared" si="7"/>
        <v>-1</v>
      </c>
      <c r="AL14" s="5">
        <v>17</v>
      </c>
      <c r="AM14" s="5">
        <v>6</v>
      </c>
      <c r="AN14" s="5">
        <v>-11</v>
      </c>
      <c r="AO14" s="5">
        <v>9</v>
      </c>
      <c r="AP14" s="5">
        <v>-8</v>
      </c>
      <c r="AQ14" s="50">
        <v>12</v>
      </c>
      <c r="AR14" s="44">
        <f t="shared" si="8"/>
        <v>-5</v>
      </c>
      <c r="AS14" s="5">
        <v>5</v>
      </c>
      <c r="AT14" s="5">
        <v>5</v>
      </c>
      <c r="AU14" s="5">
        <v>0</v>
      </c>
      <c r="AV14" s="5">
        <v>5</v>
      </c>
      <c r="AW14" s="5">
        <v>0</v>
      </c>
      <c r="AX14" s="50">
        <v>5</v>
      </c>
      <c r="AY14" s="44">
        <f t="shared" si="9"/>
        <v>0</v>
      </c>
      <c r="AZ14" s="5">
        <v>7</v>
      </c>
      <c r="BA14" s="5">
        <v>2</v>
      </c>
      <c r="BB14" s="5">
        <v>-5</v>
      </c>
      <c r="BC14" s="5">
        <v>3</v>
      </c>
      <c r="BD14" s="5">
        <v>-4</v>
      </c>
      <c r="BE14" s="50">
        <v>7</v>
      </c>
      <c r="BF14" s="44">
        <f t="shared" si="10"/>
        <v>0</v>
      </c>
      <c r="BG14" s="5">
        <v>3</v>
      </c>
      <c r="BH14" s="5">
        <v>3</v>
      </c>
      <c r="BI14" s="5">
        <v>0</v>
      </c>
      <c r="BJ14" s="5">
        <v>1</v>
      </c>
      <c r="BK14" s="5">
        <v>-2</v>
      </c>
      <c r="BL14" s="50">
        <v>2</v>
      </c>
      <c r="BM14" s="44">
        <f t="shared" si="11"/>
        <v>-1</v>
      </c>
      <c r="BN14" s="5"/>
      <c r="BO14" s="5">
        <v>42</v>
      </c>
      <c r="BP14" s="5">
        <v>22</v>
      </c>
      <c r="BQ14" s="5">
        <v>-20</v>
      </c>
      <c r="BR14" s="27">
        <f t="shared" si="12"/>
        <v>-0.47619047619047616</v>
      </c>
      <c r="BS14" s="5">
        <v>21</v>
      </c>
      <c r="BT14" s="5">
        <v>-21</v>
      </c>
      <c r="BU14" s="27">
        <f t="shared" si="13"/>
        <v>-0.5</v>
      </c>
      <c r="BV14" s="50">
        <v>35</v>
      </c>
      <c r="BW14" s="51">
        <f t="shared" si="14"/>
        <v>-7</v>
      </c>
      <c r="BX14" s="48">
        <f t="shared" si="15"/>
        <v>-0.16666666666666666</v>
      </c>
      <c r="BZ14" s="5">
        <v>16</v>
      </c>
      <c r="CA14" s="5">
        <v>11</v>
      </c>
      <c r="CB14" s="5">
        <v>12</v>
      </c>
      <c r="CC14" s="50">
        <v>13</v>
      </c>
      <c r="CD14" s="5">
        <v>-5</v>
      </c>
      <c r="CE14" s="5">
        <v>-4</v>
      </c>
      <c r="CF14" s="5">
        <v>21</v>
      </c>
      <c r="CG14" s="5">
        <v>19</v>
      </c>
      <c r="CH14" s="5">
        <v>15</v>
      </c>
      <c r="CI14" s="50">
        <v>17</v>
      </c>
      <c r="CJ14" s="5">
        <v>-2</v>
      </c>
      <c r="CK14" s="5">
        <v>-6</v>
      </c>
      <c r="CL14" s="5">
        <v>39</v>
      </c>
      <c r="CM14" s="5">
        <v>32</v>
      </c>
      <c r="CN14" s="5">
        <v>32</v>
      </c>
      <c r="CO14" s="50">
        <v>31</v>
      </c>
      <c r="CP14" s="5">
        <v>-7</v>
      </c>
      <c r="CQ14" s="5">
        <v>-7</v>
      </c>
      <c r="CR14" s="5">
        <v>22</v>
      </c>
      <c r="CS14" s="5">
        <v>16</v>
      </c>
      <c r="CT14" s="5">
        <v>16</v>
      </c>
      <c r="CU14" s="50">
        <v>15</v>
      </c>
      <c r="CV14" s="5">
        <v>-6</v>
      </c>
      <c r="CW14" s="5">
        <v>-6</v>
      </c>
      <c r="CX14" s="5">
        <v>28</v>
      </c>
      <c r="CY14" s="5">
        <v>17</v>
      </c>
      <c r="CZ14" s="5">
        <v>18</v>
      </c>
      <c r="DA14" s="50">
        <v>21</v>
      </c>
      <c r="DB14" s="5">
        <v>-11</v>
      </c>
      <c r="DC14" s="5">
        <v>-10</v>
      </c>
      <c r="DD14" s="5">
        <v>126</v>
      </c>
      <c r="DE14" s="5">
        <v>95</v>
      </c>
      <c r="DF14" s="5">
        <v>93</v>
      </c>
      <c r="DG14" s="50">
        <f t="shared" si="16"/>
        <v>97</v>
      </c>
      <c r="DH14" s="5">
        <v>-31</v>
      </c>
      <c r="DI14" s="27">
        <f t="shared" si="17"/>
        <v>-0.24603174603174602</v>
      </c>
      <c r="DJ14" s="5">
        <v>-33</v>
      </c>
      <c r="DK14" s="27">
        <f t="shared" si="18"/>
        <v>-0.26190476190476192</v>
      </c>
      <c r="DL14" s="51">
        <f t="shared" si="19"/>
        <v>-29</v>
      </c>
      <c r="DM14" s="48">
        <f t="shared" si="20"/>
        <v>-0.23015873015873015</v>
      </c>
      <c r="DO14" s="1">
        <v>2.9169999999999998</v>
      </c>
      <c r="DP14" s="1">
        <v>4.9169999999999998</v>
      </c>
      <c r="DQ14" s="54">
        <v>8.5</v>
      </c>
      <c r="DR14" s="1">
        <v>5.9169999999999998</v>
      </c>
      <c r="DS14" s="1">
        <v>7.5830000000000002</v>
      </c>
      <c r="DT14" s="53">
        <v>8</v>
      </c>
      <c r="DU14" s="1">
        <v>8.8330000000000002</v>
      </c>
      <c r="DV14" s="1">
        <v>10.833</v>
      </c>
      <c r="DW14" s="55">
        <v>9.8330000000000002</v>
      </c>
      <c r="DX14" s="1">
        <v>12.5</v>
      </c>
      <c r="DY14" s="1">
        <v>18.5</v>
      </c>
      <c r="DZ14" s="46">
        <v>12.5</v>
      </c>
      <c r="EA14" s="1">
        <v>8.5830000000000002</v>
      </c>
      <c r="EB14" s="1">
        <v>10</v>
      </c>
      <c r="EC14" s="46">
        <v>9.8829999999999991</v>
      </c>
      <c r="ED14" s="1">
        <v>9</v>
      </c>
      <c r="EE14" s="1">
        <v>10.5</v>
      </c>
      <c r="EF14" s="46">
        <v>12</v>
      </c>
      <c r="EG14" s="1">
        <v>2.1669999999999998</v>
      </c>
      <c r="EH14" s="1">
        <v>4.6669999999999998</v>
      </c>
      <c r="EI14" s="46">
        <v>4.5830000000000002</v>
      </c>
      <c r="EJ14" s="1">
        <v>5.8330000000000002</v>
      </c>
      <c r="EK14" s="1">
        <v>6.5830000000000002</v>
      </c>
      <c r="EL14" s="46">
        <v>8.25</v>
      </c>
      <c r="EM14" s="1">
        <v>7.5</v>
      </c>
      <c r="EN14" s="1">
        <v>9.5</v>
      </c>
      <c r="EO14" s="46">
        <v>8.5830000000000002</v>
      </c>
      <c r="EP14" s="1">
        <v>3.8330000000000002</v>
      </c>
      <c r="EQ14" s="1">
        <v>3.8330000000000002</v>
      </c>
      <c r="ER14" s="46">
        <v>4.9169999999999998</v>
      </c>
      <c r="ES14" s="1">
        <v>5.8330000000000002</v>
      </c>
      <c r="ET14" s="1">
        <v>6.5</v>
      </c>
      <c r="EU14" s="46">
        <v>22</v>
      </c>
      <c r="EV14" s="5"/>
      <c r="EW14" s="1">
        <f t="shared" si="0"/>
        <v>7.0277777777777777</v>
      </c>
      <c r="EX14" s="1">
        <f t="shared" si="1"/>
        <v>9.2314444444444437</v>
      </c>
      <c r="EY14" s="46">
        <f t="shared" si="21"/>
        <v>9.1257777777777775</v>
      </c>
      <c r="FA14" s="5">
        <v>3.6666666666666665</v>
      </c>
      <c r="FB14" s="5">
        <v>3</v>
      </c>
      <c r="FC14" s="5">
        <v>2.25</v>
      </c>
      <c r="FD14" s="5">
        <v>1.6666666666666667</v>
      </c>
      <c r="FE14" s="5">
        <v>3.6666666666666665</v>
      </c>
      <c r="FF14" s="5">
        <v>2.8125</v>
      </c>
      <c r="FG14" s="5">
        <v>2</v>
      </c>
      <c r="FH14" s="5">
        <v>1.5</v>
      </c>
      <c r="FI14" s="5">
        <v>1.25</v>
      </c>
      <c r="FJ14" s="5">
        <v>1</v>
      </c>
      <c r="FK14" s="5">
        <v>2.6666666666666665</v>
      </c>
      <c r="FL14" s="5">
        <v>1.7291666666666665</v>
      </c>
      <c r="FM14" s="5">
        <v>1</v>
      </c>
      <c r="FN14" s="5">
        <v>1</v>
      </c>
      <c r="FO14" s="5">
        <v>1</v>
      </c>
      <c r="FP14" s="5">
        <v>1</v>
      </c>
      <c r="FQ14" s="5">
        <v>1</v>
      </c>
      <c r="FR14" s="5">
        <v>1</v>
      </c>
      <c r="FS14" s="5">
        <f t="shared" si="22"/>
        <v>-2.6666666666666665</v>
      </c>
      <c r="FT14" s="5">
        <f t="shared" si="23"/>
        <v>-2</v>
      </c>
      <c r="FU14" s="5">
        <f t="shared" si="24"/>
        <v>-1.25</v>
      </c>
      <c r="FV14" s="5">
        <f t="shared" si="25"/>
        <v>-0.66666666666666674</v>
      </c>
      <c r="FW14" s="5">
        <f t="shared" si="26"/>
        <v>-2.6666666666666665</v>
      </c>
      <c r="FX14" s="5">
        <f t="shared" si="27"/>
        <v>-1.8125</v>
      </c>
      <c r="FY14" s="48">
        <f t="shared" si="28"/>
        <v>-1</v>
      </c>
      <c r="FZ14" s="48" t="s">
        <v>177</v>
      </c>
      <c r="GA14" s="5">
        <v>1</v>
      </c>
      <c r="GB14" s="5">
        <v>1</v>
      </c>
      <c r="GC14" s="5">
        <v>1</v>
      </c>
      <c r="GD14" s="5">
        <v>1</v>
      </c>
      <c r="GE14" s="5">
        <v>1.6666666666666667</v>
      </c>
      <c r="GF14" s="5">
        <v>1.1666666666666667</v>
      </c>
      <c r="GG14" s="5">
        <f t="shared" si="29"/>
        <v>-2.6666666666666665</v>
      </c>
      <c r="GH14" s="5">
        <f t="shared" si="30"/>
        <v>-2</v>
      </c>
      <c r="GI14" s="5">
        <f t="shared" si="31"/>
        <v>-1.25</v>
      </c>
      <c r="GJ14" s="5">
        <f t="shared" si="32"/>
        <v>-0.66666666666666674</v>
      </c>
      <c r="GK14" s="5">
        <f t="shared" si="33"/>
        <v>-1.9999999999999998</v>
      </c>
      <c r="GL14" s="5">
        <f t="shared" si="34"/>
        <v>-1.6458333333333333</v>
      </c>
      <c r="GM14" s="45">
        <v>3.3</v>
      </c>
      <c r="GN14" s="45">
        <v>2</v>
      </c>
      <c r="GO14" s="45">
        <v>2</v>
      </c>
      <c r="GP14" s="45">
        <v>1.7</v>
      </c>
      <c r="GQ14" s="45">
        <v>6.3</v>
      </c>
      <c r="GR14" s="45">
        <f t="shared" si="35"/>
        <v>3.3250000000000002</v>
      </c>
      <c r="GS14" s="45">
        <f t="shared" ref="GS14:GS21" si="46">GM14-FA14</f>
        <v>-0.3666666666666667</v>
      </c>
      <c r="GT14" s="45">
        <f t="shared" ref="GT14:GT21" si="47">GN14-FB14</f>
        <v>-1</v>
      </c>
      <c r="GU14" s="45">
        <f t="shared" ref="GU14:GU21" si="48">GO14-FC14</f>
        <v>-0.25</v>
      </c>
      <c r="GV14" s="45">
        <f t="shared" ref="GV14:GV21" si="49">GP14-FD14</f>
        <v>3.3333333333333215E-2</v>
      </c>
      <c r="GW14" s="45">
        <f t="shared" ref="GW14:GX21" si="50">GQ14-FE14</f>
        <v>2.6333333333333333</v>
      </c>
      <c r="GX14" s="45">
        <f t="shared" si="4"/>
        <v>0.51250000000000018</v>
      </c>
      <c r="GZ14" s="64">
        <v>0</v>
      </c>
      <c r="HA14" s="64">
        <v>0</v>
      </c>
      <c r="HB14" s="64">
        <v>0</v>
      </c>
      <c r="HC14" s="62">
        <v>0</v>
      </c>
      <c r="HD14" s="64">
        <v>0.4642857142857143</v>
      </c>
      <c r="HE14" s="64">
        <v>0</v>
      </c>
      <c r="HF14" s="64">
        <v>0</v>
      </c>
      <c r="HG14" s="62">
        <v>0.7142857142857143</v>
      </c>
      <c r="HH14" s="64">
        <v>0</v>
      </c>
      <c r="HI14" s="64">
        <v>0.5</v>
      </c>
      <c r="HJ14" s="64">
        <v>0.7142857142857143</v>
      </c>
      <c r="HK14" s="62">
        <v>0.2857142857142857</v>
      </c>
      <c r="HL14" s="64">
        <v>0.4642857142857143</v>
      </c>
      <c r="HM14" s="64">
        <v>0.5</v>
      </c>
      <c r="HN14" s="64">
        <v>0.7142857142857143</v>
      </c>
      <c r="HO14" s="62">
        <v>1</v>
      </c>
      <c r="HQ14" s="5">
        <v>6</v>
      </c>
      <c r="HR14" s="5">
        <v>2</v>
      </c>
      <c r="HS14" s="5">
        <v>6</v>
      </c>
      <c r="HT14" s="5">
        <v>3</v>
      </c>
      <c r="HU14" s="5">
        <v>11</v>
      </c>
      <c r="HV14" s="5">
        <v>28</v>
      </c>
      <c r="HX14" s="5">
        <v>19</v>
      </c>
      <c r="HY14" s="5">
        <v>15</v>
      </c>
      <c r="HZ14" s="5">
        <v>6</v>
      </c>
      <c r="IA14" s="5">
        <v>3</v>
      </c>
      <c r="IC14" s="5">
        <v>12</v>
      </c>
      <c r="ID14" s="5">
        <v>13</v>
      </c>
      <c r="IE14" s="5">
        <v>5</v>
      </c>
      <c r="IF14" s="5">
        <v>3</v>
      </c>
    </row>
    <row r="15" spans="1:240" ht="30" x14ac:dyDescent="0.2">
      <c r="A15" s="5" t="s">
        <v>20</v>
      </c>
      <c r="B15" s="23">
        <v>9.0777777777777775</v>
      </c>
      <c r="C15" s="17" t="s">
        <v>58</v>
      </c>
      <c r="D15" s="19">
        <v>70</v>
      </c>
      <c r="E15" s="19">
        <v>52.5</v>
      </c>
      <c r="F15" s="16">
        <f t="shared" si="5"/>
        <v>17.853968253968254</v>
      </c>
      <c r="G15" s="17" t="s">
        <v>126</v>
      </c>
      <c r="H15" s="19" t="s">
        <v>8</v>
      </c>
      <c r="I15" s="18" t="s">
        <v>167</v>
      </c>
      <c r="J15" s="19" t="s">
        <v>173</v>
      </c>
      <c r="K15" s="68"/>
      <c r="L15" s="5" t="s">
        <v>179</v>
      </c>
      <c r="M15" s="5" t="s">
        <v>183</v>
      </c>
      <c r="O15" s="16">
        <v>1.9</v>
      </c>
      <c r="P15" s="16">
        <v>0.94736842105263153</v>
      </c>
      <c r="Q15" s="16">
        <v>1.631578947368421</v>
      </c>
      <c r="R15" s="44">
        <v>1.7</v>
      </c>
      <c r="S15" s="16"/>
      <c r="T15" s="5">
        <v>48</v>
      </c>
      <c r="U15" s="5">
        <v>43</v>
      </c>
      <c r="V15" s="5">
        <v>-5</v>
      </c>
      <c r="W15" s="26">
        <v>37.75</v>
      </c>
      <c r="X15" s="5">
        <v>-10.25</v>
      </c>
      <c r="Y15" s="60">
        <v>28.5</v>
      </c>
      <c r="Z15" s="49">
        <f t="shared" si="6"/>
        <v>-19.5</v>
      </c>
      <c r="AB15" s="5">
        <v>25</v>
      </c>
      <c r="AC15" s="5">
        <v>30</v>
      </c>
      <c r="AE15" s="5">
        <v>15</v>
      </c>
      <c r="AF15" s="5">
        <v>9</v>
      </c>
      <c r="AG15" s="5">
        <v>-6</v>
      </c>
      <c r="AH15" s="5">
        <v>10</v>
      </c>
      <c r="AI15" s="5">
        <v>-5</v>
      </c>
      <c r="AJ15" s="50">
        <v>5</v>
      </c>
      <c r="AK15" s="44">
        <f t="shared" si="7"/>
        <v>-10</v>
      </c>
      <c r="AL15" s="5">
        <v>20</v>
      </c>
      <c r="AM15" s="5">
        <v>13</v>
      </c>
      <c r="AN15" s="5">
        <v>-7</v>
      </c>
      <c r="AO15" s="5">
        <v>9</v>
      </c>
      <c r="AP15" s="5">
        <v>-11</v>
      </c>
      <c r="AQ15" s="50">
        <v>9</v>
      </c>
      <c r="AR15" s="44">
        <f t="shared" si="8"/>
        <v>-11</v>
      </c>
      <c r="AS15" s="5">
        <v>9</v>
      </c>
      <c r="AT15" s="5">
        <v>8</v>
      </c>
      <c r="AU15" s="5">
        <v>-1</v>
      </c>
      <c r="AV15" s="5">
        <v>4</v>
      </c>
      <c r="AW15" s="5">
        <v>-5</v>
      </c>
      <c r="AX15" s="50">
        <v>8</v>
      </c>
      <c r="AY15" s="44">
        <f t="shared" si="9"/>
        <v>0</v>
      </c>
      <c r="AZ15" s="5">
        <v>27</v>
      </c>
      <c r="BA15" s="5">
        <v>24</v>
      </c>
      <c r="BB15" s="5">
        <v>-3</v>
      </c>
      <c r="BC15" s="5">
        <v>21</v>
      </c>
      <c r="BD15" s="5">
        <v>-6</v>
      </c>
      <c r="BE15" s="50">
        <v>16</v>
      </c>
      <c r="BF15" s="44">
        <f t="shared" si="10"/>
        <v>-11</v>
      </c>
      <c r="BG15" s="5">
        <v>5</v>
      </c>
      <c r="BH15" s="5">
        <v>5</v>
      </c>
      <c r="BI15" s="5">
        <v>0</v>
      </c>
      <c r="BJ15" s="5">
        <v>2</v>
      </c>
      <c r="BK15" s="5">
        <v>-3</v>
      </c>
      <c r="BL15" s="50">
        <v>2</v>
      </c>
      <c r="BM15" s="44">
        <f t="shared" si="11"/>
        <v>-3</v>
      </c>
      <c r="BN15" s="5"/>
      <c r="BO15" s="5">
        <v>76</v>
      </c>
      <c r="BP15" s="5">
        <v>59</v>
      </c>
      <c r="BQ15" s="5">
        <v>-17</v>
      </c>
      <c r="BR15" s="27">
        <f t="shared" si="12"/>
        <v>-0.22368421052631579</v>
      </c>
      <c r="BS15" s="5">
        <v>46</v>
      </c>
      <c r="BT15" s="5">
        <v>-30</v>
      </c>
      <c r="BU15" s="27">
        <f t="shared" si="13"/>
        <v>-0.39473684210526316</v>
      </c>
      <c r="BV15" s="50">
        <v>40</v>
      </c>
      <c r="BW15" s="51">
        <f t="shared" si="14"/>
        <v>-36</v>
      </c>
      <c r="BX15" s="48">
        <f t="shared" si="15"/>
        <v>-0.47368421052631576</v>
      </c>
      <c r="BZ15" s="5">
        <v>13</v>
      </c>
      <c r="CA15" s="5">
        <v>13</v>
      </c>
      <c r="CB15" s="5">
        <v>12</v>
      </c>
      <c r="CC15" s="50">
        <v>11</v>
      </c>
      <c r="CD15" s="5">
        <v>0</v>
      </c>
      <c r="CE15" s="5">
        <v>-1</v>
      </c>
      <c r="CF15" s="5">
        <v>22</v>
      </c>
      <c r="CG15" s="5">
        <v>20</v>
      </c>
      <c r="CH15" s="5">
        <v>17</v>
      </c>
      <c r="CI15" s="50">
        <v>18</v>
      </c>
      <c r="CJ15" s="5">
        <v>-2</v>
      </c>
      <c r="CK15" s="5">
        <v>-5</v>
      </c>
      <c r="CL15" s="5">
        <v>41</v>
      </c>
      <c r="CM15" s="5">
        <v>33</v>
      </c>
      <c r="CN15" s="5">
        <v>30</v>
      </c>
      <c r="CO15" s="50">
        <v>31</v>
      </c>
      <c r="CP15" s="5">
        <v>-8</v>
      </c>
      <c r="CQ15" s="5">
        <v>-11</v>
      </c>
      <c r="CR15" s="5">
        <v>24</v>
      </c>
      <c r="CS15" s="5">
        <v>22</v>
      </c>
      <c r="CT15" s="5">
        <v>17</v>
      </c>
      <c r="CU15" s="50">
        <v>16</v>
      </c>
      <c r="CV15" s="5">
        <v>-2</v>
      </c>
      <c r="CW15" s="5">
        <v>-7</v>
      </c>
      <c r="CX15" s="5">
        <v>20</v>
      </c>
      <c r="CY15" s="5">
        <v>17</v>
      </c>
      <c r="CZ15" s="5">
        <v>12</v>
      </c>
      <c r="DA15" s="50">
        <v>20</v>
      </c>
      <c r="DB15" s="5">
        <v>-3</v>
      </c>
      <c r="DC15" s="5">
        <v>-8</v>
      </c>
      <c r="DD15" s="5">
        <v>120</v>
      </c>
      <c r="DE15" s="5">
        <v>105</v>
      </c>
      <c r="DF15" s="5">
        <v>88</v>
      </c>
      <c r="DG15" s="50">
        <f t="shared" si="16"/>
        <v>96</v>
      </c>
      <c r="DH15" s="5">
        <v>-15</v>
      </c>
      <c r="DI15" s="27">
        <f t="shared" si="17"/>
        <v>-0.125</v>
      </c>
      <c r="DJ15" s="5">
        <v>-32</v>
      </c>
      <c r="DK15" s="27">
        <f t="shared" si="18"/>
        <v>-0.26666666666666666</v>
      </c>
      <c r="DL15" s="51">
        <f t="shared" si="19"/>
        <v>-24</v>
      </c>
      <c r="DM15" s="48">
        <f t="shared" si="20"/>
        <v>-0.2</v>
      </c>
      <c r="DO15" s="1">
        <v>2.5</v>
      </c>
      <c r="DP15" s="1">
        <v>4.5830000000000002</v>
      </c>
      <c r="DQ15" s="53">
        <v>4.92</v>
      </c>
      <c r="DR15" s="1">
        <v>4.3330000000000002</v>
      </c>
      <c r="DS15" s="1">
        <v>5.5830000000000002</v>
      </c>
      <c r="DT15" s="53">
        <v>6.58</v>
      </c>
      <c r="DU15" s="1">
        <v>7.0830000000000002</v>
      </c>
      <c r="DV15" s="1">
        <v>7.8330000000000002</v>
      </c>
      <c r="DW15" s="53">
        <v>8.08</v>
      </c>
      <c r="DX15" s="1">
        <v>5</v>
      </c>
      <c r="DY15" s="1">
        <v>8.5</v>
      </c>
      <c r="DZ15" s="46">
        <v>11.5</v>
      </c>
      <c r="EA15" s="1">
        <v>5.9169999999999998</v>
      </c>
      <c r="EB15" s="1">
        <v>9.6669999999999998</v>
      </c>
      <c r="EC15" s="46">
        <v>10</v>
      </c>
      <c r="ED15" s="1">
        <v>3.5830000000000002</v>
      </c>
      <c r="EE15" s="1">
        <v>6.5</v>
      </c>
      <c r="EF15" s="46">
        <v>6.42</v>
      </c>
      <c r="EG15" s="1">
        <v>2</v>
      </c>
      <c r="EH15" s="1">
        <v>6.4169999999999998</v>
      </c>
      <c r="EI15" s="46">
        <v>6.67</v>
      </c>
      <c r="EJ15" s="1">
        <v>2.5</v>
      </c>
      <c r="EK15" s="1">
        <v>5.5830000000000002</v>
      </c>
      <c r="EL15" s="46">
        <v>6.5</v>
      </c>
      <c r="EM15" s="1">
        <v>4.5</v>
      </c>
      <c r="EN15" s="1">
        <v>8.5</v>
      </c>
      <c r="EO15" s="46">
        <v>9.83</v>
      </c>
      <c r="EP15" s="1">
        <v>4.5830000000000002</v>
      </c>
      <c r="EQ15" s="1">
        <v>5.4169999999999998</v>
      </c>
      <c r="ER15" s="46">
        <v>6.83</v>
      </c>
      <c r="ES15" s="1">
        <v>5.6669999999999998</v>
      </c>
      <c r="ET15" s="1">
        <v>6</v>
      </c>
      <c r="EU15" s="46">
        <v>22</v>
      </c>
      <c r="EV15" s="5"/>
      <c r="EW15" s="1">
        <f t="shared" si="0"/>
        <v>4.1573333333333329</v>
      </c>
      <c r="EX15" s="1">
        <f t="shared" si="1"/>
        <v>7.0184444444444445</v>
      </c>
      <c r="EY15" s="46">
        <f t="shared" si="21"/>
        <v>7.833333333333333</v>
      </c>
      <c r="FA15" s="5">
        <v>3.3333333333333335</v>
      </c>
      <c r="FB15" s="5">
        <v>1.5</v>
      </c>
      <c r="FC15" s="5">
        <v>3.75</v>
      </c>
      <c r="FD15" s="5">
        <v>2</v>
      </c>
      <c r="FE15" s="5">
        <v>2.3333333333333335</v>
      </c>
      <c r="FF15" s="5">
        <v>2.854166666666667</v>
      </c>
      <c r="FG15" s="5">
        <v>3</v>
      </c>
      <c r="FH15" s="5">
        <v>2</v>
      </c>
      <c r="FI15" s="5">
        <v>2.5</v>
      </c>
      <c r="FJ15" s="5">
        <v>2.6666666666666665</v>
      </c>
      <c r="FK15" s="5">
        <v>1.3333333333333333</v>
      </c>
      <c r="FL15" s="5">
        <v>2.375</v>
      </c>
      <c r="FM15" s="5">
        <v>1.6666666666666667</v>
      </c>
      <c r="FN15" s="5">
        <v>1.5</v>
      </c>
      <c r="FO15" s="5">
        <v>1.75</v>
      </c>
      <c r="FP15" s="5">
        <v>1.3333333333333333</v>
      </c>
      <c r="FQ15" s="5">
        <v>1.3333333333333333</v>
      </c>
      <c r="FR15" s="5">
        <v>1.5208333333333333</v>
      </c>
      <c r="FS15" s="5">
        <f t="shared" si="22"/>
        <v>-1.6666666666666667</v>
      </c>
      <c r="FT15" s="5">
        <f t="shared" si="23"/>
        <v>0</v>
      </c>
      <c r="FU15" s="5">
        <f t="shared" si="24"/>
        <v>-2</v>
      </c>
      <c r="FV15" s="5">
        <f t="shared" si="25"/>
        <v>-0.66666666666666674</v>
      </c>
      <c r="FW15" s="5">
        <f t="shared" si="26"/>
        <v>-1.0000000000000002</v>
      </c>
      <c r="FX15" s="5">
        <f t="shared" si="27"/>
        <v>-1.3333333333333337</v>
      </c>
      <c r="FY15" s="48">
        <f t="shared" si="28"/>
        <v>-0.71910112359550571</v>
      </c>
      <c r="FZ15" s="48" t="s">
        <v>177</v>
      </c>
      <c r="GA15" s="5">
        <v>1.3333333333333333</v>
      </c>
      <c r="GB15" s="5">
        <v>1</v>
      </c>
      <c r="GC15" s="5">
        <v>1.75</v>
      </c>
      <c r="GD15" s="5">
        <v>1.3333333333333333</v>
      </c>
      <c r="GE15" s="5">
        <v>1.3333333333333333</v>
      </c>
      <c r="GF15" s="5">
        <v>1.4374999999999998</v>
      </c>
      <c r="GG15" s="5">
        <f t="shared" si="29"/>
        <v>-2</v>
      </c>
      <c r="GH15" s="5">
        <f t="shared" si="30"/>
        <v>-0.5</v>
      </c>
      <c r="GI15" s="5">
        <f t="shared" si="31"/>
        <v>-2</v>
      </c>
      <c r="GJ15" s="5">
        <f t="shared" si="32"/>
        <v>-0.66666666666666674</v>
      </c>
      <c r="GK15" s="5">
        <f t="shared" si="33"/>
        <v>-1.0000000000000002</v>
      </c>
      <c r="GL15" s="5">
        <f t="shared" si="34"/>
        <v>-1.4166666666666672</v>
      </c>
      <c r="GM15" s="45">
        <v>1.3</v>
      </c>
      <c r="GN15" s="45">
        <v>1</v>
      </c>
      <c r="GO15" s="45">
        <v>1.75</v>
      </c>
      <c r="GP15" s="45">
        <v>1</v>
      </c>
      <c r="GQ15" s="45">
        <v>1</v>
      </c>
      <c r="GR15" s="45">
        <f t="shared" si="35"/>
        <v>1.2625</v>
      </c>
      <c r="GS15" s="45">
        <f t="shared" si="46"/>
        <v>-2.0333333333333332</v>
      </c>
      <c r="GT15" s="45">
        <f t="shared" si="47"/>
        <v>-0.5</v>
      </c>
      <c r="GU15" s="45">
        <f t="shared" si="48"/>
        <v>-2</v>
      </c>
      <c r="GV15" s="45">
        <f t="shared" si="49"/>
        <v>-1</v>
      </c>
      <c r="GW15" s="45">
        <f t="shared" si="50"/>
        <v>-1.3333333333333335</v>
      </c>
      <c r="GX15" s="45">
        <f t="shared" si="4"/>
        <v>-1.591666666666667</v>
      </c>
      <c r="GZ15" s="64">
        <v>0.14285714285714285</v>
      </c>
      <c r="HA15" s="64">
        <v>0</v>
      </c>
      <c r="HB15" s="64">
        <v>0</v>
      </c>
      <c r="HC15" s="62">
        <v>3.5714285714285712E-2</v>
      </c>
      <c r="HD15" s="64">
        <v>0</v>
      </c>
      <c r="HE15" s="64">
        <v>0</v>
      </c>
      <c r="HF15" s="64">
        <v>0</v>
      </c>
      <c r="HG15" s="62">
        <v>3.5714285714285712E-2</v>
      </c>
      <c r="HH15" s="64">
        <v>0.6428571428571429</v>
      </c>
      <c r="HI15" s="64">
        <v>0.30769230769230771</v>
      </c>
      <c r="HJ15" s="64">
        <v>0.5</v>
      </c>
      <c r="HK15" s="62">
        <v>0</v>
      </c>
      <c r="HL15" s="64">
        <v>0.78571428571428581</v>
      </c>
      <c r="HM15" s="64">
        <v>0.30769230769230771</v>
      </c>
      <c r="HN15" s="64">
        <v>0.5</v>
      </c>
      <c r="HO15" s="62">
        <v>7.1428571428571425E-2</v>
      </c>
      <c r="HQ15" s="5">
        <v>5</v>
      </c>
      <c r="HR15" s="5">
        <v>3</v>
      </c>
      <c r="HS15" s="5">
        <v>8</v>
      </c>
      <c r="HT15" s="5">
        <v>5</v>
      </c>
      <c r="HU15" s="5">
        <v>6</v>
      </c>
      <c r="HV15" s="5">
        <v>27</v>
      </c>
      <c r="HX15" s="5">
        <v>11</v>
      </c>
      <c r="HY15" s="5">
        <v>10</v>
      </c>
      <c r="HZ15" s="5">
        <v>8</v>
      </c>
      <c r="IA15" s="5">
        <v>4</v>
      </c>
      <c r="IC15" s="5">
        <v>19</v>
      </c>
      <c r="ID15" s="5">
        <v>13</v>
      </c>
      <c r="IE15" s="5">
        <v>7</v>
      </c>
      <c r="IF15" s="5">
        <v>4</v>
      </c>
    </row>
    <row r="16" spans="1:240" ht="30" x14ac:dyDescent="0.2">
      <c r="A16" s="5" t="s">
        <v>21</v>
      </c>
      <c r="B16" s="16">
        <v>14.261111111111111</v>
      </c>
      <c r="C16" s="17" t="s">
        <v>58</v>
      </c>
      <c r="D16" s="17">
        <v>116</v>
      </c>
      <c r="E16" s="17">
        <v>65</v>
      </c>
      <c r="F16" s="16">
        <f t="shared" si="5"/>
        <v>19.30130177514793</v>
      </c>
      <c r="G16" s="17" t="s">
        <v>126</v>
      </c>
      <c r="H16" s="17" t="s">
        <v>8</v>
      </c>
      <c r="I16" s="18" t="s">
        <v>168</v>
      </c>
      <c r="J16" s="19" t="s">
        <v>173</v>
      </c>
      <c r="K16" s="68"/>
      <c r="L16" s="5" t="s">
        <v>177</v>
      </c>
      <c r="M16" s="5" t="s">
        <v>180</v>
      </c>
      <c r="O16" s="16">
        <v>1.6</v>
      </c>
      <c r="P16" s="16">
        <v>0.8125</v>
      </c>
      <c r="Q16" s="16">
        <v>0.625</v>
      </c>
      <c r="R16" s="45">
        <v>0.05</v>
      </c>
      <c r="S16" s="16"/>
      <c r="T16" s="5">
        <v>41</v>
      </c>
      <c r="U16" s="5">
        <v>38.25</v>
      </c>
      <c r="V16" s="5">
        <v>-2.75</v>
      </c>
      <c r="W16" s="26">
        <v>40.5</v>
      </c>
      <c r="X16" s="5">
        <v>-0.5</v>
      </c>
      <c r="Y16" s="60">
        <v>39.25</v>
      </c>
      <c r="Z16" s="49">
        <f t="shared" si="6"/>
        <v>-1.75</v>
      </c>
      <c r="AB16" s="5"/>
      <c r="AC16" s="5">
        <v>70</v>
      </c>
      <c r="AE16" s="5">
        <v>5</v>
      </c>
      <c r="AF16" s="5">
        <v>4</v>
      </c>
      <c r="AG16" s="5">
        <v>-1</v>
      </c>
      <c r="AH16" s="5">
        <v>5</v>
      </c>
      <c r="AI16" s="5">
        <v>0</v>
      </c>
      <c r="AJ16" s="50">
        <v>7</v>
      </c>
      <c r="AK16" s="44">
        <f t="shared" si="7"/>
        <v>2</v>
      </c>
      <c r="AL16" s="5">
        <v>34</v>
      </c>
      <c r="AM16" s="5">
        <v>17</v>
      </c>
      <c r="AN16" s="5">
        <v>-17</v>
      </c>
      <c r="AO16" s="5">
        <v>31</v>
      </c>
      <c r="AP16" s="5">
        <v>-3</v>
      </c>
      <c r="AQ16" s="50">
        <v>28</v>
      </c>
      <c r="AR16" s="44">
        <f t="shared" si="8"/>
        <v>-6</v>
      </c>
      <c r="AS16" s="5">
        <v>7</v>
      </c>
      <c r="AT16" s="5">
        <v>12</v>
      </c>
      <c r="AU16" s="5">
        <v>5</v>
      </c>
      <c r="AV16" s="5">
        <v>8</v>
      </c>
      <c r="AW16" s="5">
        <v>1</v>
      </c>
      <c r="AX16" s="50">
        <v>5</v>
      </c>
      <c r="AY16" s="44">
        <f t="shared" si="9"/>
        <v>-7</v>
      </c>
      <c r="AZ16" s="5">
        <v>19</v>
      </c>
      <c r="BA16" s="5">
        <v>14</v>
      </c>
      <c r="BB16" s="5">
        <v>-5</v>
      </c>
      <c r="BC16" s="5">
        <v>19</v>
      </c>
      <c r="BD16" s="5">
        <v>0</v>
      </c>
      <c r="BE16" s="50">
        <v>14</v>
      </c>
      <c r="BF16" s="44">
        <f t="shared" si="10"/>
        <v>-5</v>
      </c>
      <c r="BG16" s="5">
        <v>12</v>
      </c>
      <c r="BH16" s="5">
        <v>9</v>
      </c>
      <c r="BI16" s="5">
        <v>-3</v>
      </c>
      <c r="BJ16" s="5">
        <v>9</v>
      </c>
      <c r="BK16" s="5">
        <v>-3</v>
      </c>
      <c r="BL16" s="50">
        <v>12</v>
      </c>
      <c r="BM16" s="44">
        <f t="shared" si="11"/>
        <v>0</v>
      </c>
      <c r="BN16" s="5"/>
      <c r="BO16" s="5">
        <v>77</v>
      </c>
      <c r="BP16" s="5">
        <v>56</v>
      </c>
      <c r="BQ16" s="5">
        <v>-21</v>
      </c>
      <c r="BR16" s="27">
        <f t="shared" si="12"/>
        <v>-0.27272727272727271</v>
      </c>
      <c r="BS16" s="5">
        <v>75</v>
      </c>
      <c r="BT16" s="5">
        <v>-2</v>
      </c>
      <c r="BU16" s="27">
        <f t="shared" si="13"/>
        <v>-2.5974025974025976E-2</v>
      </c>
      <c r="BV16" s="50">
        <v>66</v>
      </c>
      <c r="BW16" s="51">
        <f t="shared" si="14"/>
        <v>-11</v>
      </c>
      <c r="BX16" s="48">
        <f t="shared" si="15"/>
        <v>-0.14285714285714285</v>
      </c>
      <c r="BZ16" s="5">
        <v>15</v>
      </c>
      <c r="CA16" s="5">
        <v>14</v>
      </c>
      <c r="CB16" s="5">
        <v>15</v>
      </c>
      <c r="CC16" s="50">
        <v>14</v>
      </c>
      <c r="CD16" s="5">
        <v>-1</v>
      </c>
      <c r="CE16" s="5">
        <v>0</v>
      </c>
      <c r="CF16" s="5">
        <v>28</v>
      </c>
      <c r="CG16" s="5">
        <v>28</v>
      </c>
      <c r="CH16" s="5">
        <v>28</v>
      </c>
      <c r="CI16" s="50">
        <v>26</v>
      </c>
      <c r="CJ16" s="5">
        <v>0</v>
      </c>
      <c r="CK16" s="5">
        <v>0</v>
      </c>
      <c r="CL16" s="5">
        <v>55</v>
      </c>
      <c r="CM16" s="5">
        <v>53</v>
      </c>
      <c r="CN16" s="5">
        <v>52</v>
      </c>
      <c r="CO16" s="50">
        <v>49</v>
      </c>
      <c r="CP16" s="5">
        <v>-2</v>
      </c>
      <c r="CQ16" s="5">
        <v>-3</v>
      </c>
      <c r="CR16" s="5">
        <v>20</v>
      </c>
      <c r="CS16" s="5">
        <v>15</v>
      </c>
      <c r="CT16" s="5">
        <v>20</v>
      </c>
      <c r="CU16" s="50">
        <v>19</v>
      </c>
      <c r="CV16" s="5">
        <v>-5</v>
      </c>
      <c r="CW16" s="5">
        <v>0</v>
      </c>
      <c r="CX16" s="5">
        <v>25</v>
      </c>
      <c r="CY16" s="5">
        <v>25</v>
      </c>
      <c r="CZ16" s="5">
        <v>25</v>
      </c>
      <c r="DA16" s="50">
        <v>23</v>
      </c>
      <c r="DB16" s="5">
        <v>0</v>
      </c>
      <c r="DC16" s="5">
        <v>0</v>
      </c>
      <c r="DD16" s="5">
        <v>143</v>
      </c>
      <c r="DE16" s="5">
        <v>135</v>
      </c>
      <c r="DF16" s="5">
        <v>140</v>
      </c>
      <c r="DG16" s="50">
        <f t="shared" si="16"/>
        <v>131</v>
      </c>
      <c r="DH16" s="5">
        <v>-8</v>
      </c>
      <c r="DI16" s="27">
        <f t="shared" si="17"/>
        <v>-5.5944055944055944E-2</v>
      </c>
      <c r="DJ16" s="5">
        <v>-3</v>
      </c>
      <c r="DK16" s="27">
        <f t="shared" si="18"/>
        <v>-2.097902097902098E-2</v>
      </c>
      <c r="DL16" s="51">
        <f t="shared" si="19"/>
        <v>-12</v>
      </c>
      <c r="DM16" s="48">
        <f t="shared" si="20"/>
        <v>-8.3916083916083919E-2</v>
      </c>
      <c r="DO16" s="1">
        <v>1.5</v>
      </c>
      <c r="DP16" s="1">
        <v>1.583</v>
      </c>
      <c r="DQ16" s="53">
        <v>3.4169999999999998</v>
      </c>
      <c r="DR16" s="1">
        <v>3.1669999999999998</v>
      </c>
      <c r="DS16" s="1">
        <v>3.25</v>
      </c>
      <c r="DT16" s="55">
        <v>4.5</v>
      </c>
      <c r="DU16" s="1">
        <v>6.9169999999999998</v>
      </c>
      <c r="DV16" s="1">
        <v>6.9169999999999998</v>
      </c>
      <c r="DW16" s="55">
        <v>7</v>
      </c>
      <c r="DX16" s="1">
        <v>6.5</v>
      </c>
      <c r="DY16" s="1">
        <v>6.5830000000000002</v>
      </c>
      <c r="DZ16" s="46">
        <v>6.5</v>
      </c>
      <c r="EA16" s="1">
        <v>10.333</v>
      </c>
      <c r="EB16" s="1">
        <v>10.5</v>
      </c>
      <c r="EC16" s="46">
        <v>11.5</v>
      </c>
      <c r="ED16" s="1">
        <v>5.9169999999999998</v>
      </c>
      <c r="EE16" s="1">
        <v>6.0830000000000002</v>
      </c>
      <c r="EF16" s="46">
        <v>6.9169999999999998</v>
      </c>
      <c r="EG16" s="1">
        <v>1.75</v>
      </c>
      <c r="EH16" s="1">
        <v>2.1669999999999998</v>
      </c>
      <c r="EI16" s="46">
        <v>3.9169999999999998</v>
      </c>
      <c r="EJ16" s="1">
        <v>2.75</v>
      </c>
      <c r="EK16" s="1">
        <v>2.8330000000000002</v>
      </c>
      <c r="EL16" s="46">
        <v>6.5830000000000002</v>
      </c>
      <c r="EM16" s="1">
        <v>7.0830000000000002</v>
      </c>
      <c r="EN16" s="1">
        <v>7.0830000000000002</v>
      </c>
      <c r="EO16" s="46">
        <v>7.5</v>
      </c>
      <c r="EP16" s="1">
        <v>6.8330000000000002</v>
      </c>
      <c r="EQ16" s="1">
        <v>6.8330000000000002</v>
      </c>
      <c r="ER16" s="46">
        <v>22</v>
      </c>
      <c r="ES16" s="1">
        <v>6.8330000000000002</v>
      </c>
      <c r="ET16" s="1">
        <v>6.8330000000000002</v>
      </c>
      <c r="EU16" s="46">
        <v>22</v>
      </c>
      <c r="EV16" s="5"/>
      <c r="EW16" s="1">
        <f t="shared" si="0"/>
        <v>5.1018888888888894</v>
      </c>
      <c r="EX16" s="1">
        <f t="shared" si="1"/>
        <v>5.2221111111111105</v>
      </c>
      <c r="EY16" s="46">
        <f t="shared" si="21"/>
        <v>6.4260000000000002</v>
      </c>
      <c r="FA16" s="5">
        <v>1.3333333333333333</v>
      </c>
      <c r="FB16" s="5">
        <v>1</v>
      </c>
      <c r="FC16" s="5">
        <v>1.25</v>
      </c>
      <c r="FD16" s="5">
        <v>1.3333333333333333</v>
      </c>
      <c r="FE16" s="5">
        <v>2</v>
      </c>
      <c r="FF16" s="5">
        <v>1.4791666666666665</v>
      </c>
      <c r="FG16" s="5">
        <v>1.3333333333333333</v>
      </c>
      <c r="FH16" s="5">
        <v>1</v>
      </c>
      <c r="FI16" s="5">
        <v>1.5</v>
      </c>
      <c r="FJ16" s="5">
        <v>1.3333333333333333</v>
      </c>
      <c r="FK16" s="5">
        <v>1.3333333333333333</v>
      </c>
      <c r="FL16" s="5">
        <v>1.3749999999999998</v>
      </c>
      <c r="FM16" s="5">
        <v>1</v>
      </c>
      <c r="FN16" s="5">
        <v>1</v>
      </c>
      <c r="FO16" s="5">
        <v>1</v>
      </c>
      <c r="FP16" s="5">
        <v>1</v>
      </c>
      <c r="FQ16" s="5">
        <v>1</v>
      </c>
      <c r="FR16" s="5">
        <v>1</v>
      </c>
      <c r="FS16" s="5">
        <f t="shared" si="22"/>
        <v>-0.33333333333333326</v>
      </c>
      <c r="FT16" s="5">
        <f t="shared" si="23"/>
        <v>0</v>
      </c>
      <c r="FU16" s="5">
        <f t="shared" si="24"/>
        <v>-0.25</v>
      </c>
      <c r="FV16" s="5">
        <f t="shared" si="25"/>
        <v>-0.33333333333333326</v>
      </c>
      <c r="FW16" s="5">
        <f t="shared" si="26"/>
        <v>-1</v>
      </c>
      <c r="FX16" s="5">
        <f t="shared" si="27"/>
        <v>-0.47916666666666652</v>
      </c>
      <c r="FY16" s="48">
        <f t="shared" si="28"/>
        <v>-1</v>
      </c>
      <c r="FZ16" s="48" t="s">
        <v>177</v>
      </c>
      <c r="GA16" s="5">
        <v>1</v>
      </c>
      <c r="GB16" s="5">
        <v>1</v>
      </c>
      <c r="GC16" s="5">
        <v>1</v>
      </c>
      <c r="GD16" s="5">
        <v>1</v>
      </c>
      <c r="GE16" s="5">
        <v>1</v>
      </c>
      <c r="GF16" s="5">
        <v>1</v>
      </c>
      <c r="GG16" s="5">
        <f t="shared" si="29"/>
        <v>-0.33333333333333326</v>
      </c>
      <c r="GH16" s="5">
        <f t="shared" si="30"/>
        <v>0</v>
      </c>
      <c r="GI16" s="5">
        <f t="shared" si="31"/>
        <v>-0.25</v>
      </c>
      <c r="GJ16" s="5">
        <f t="shared" si="32"/>
        <v>-0.33333333333333326</v>
      </c>
      <c r="GK16" s="5">
        <f t="shared" si="33"/>
        <v>-1</v>
      </c>
      <c r="GL16" s="5">
        <f t="shared" si="34"/>
        <v>-0.47916666666666652</v>
      </c>
      <c r="GM16" s="45">
        <v>1</v>
      </c>
      <c r="GN16" s="45">
        <v>1</v>
      </c>
      <c r="GO16" s="45">
        <v>1</v>
      </c>
      <c r="GP16" s="45">
        <v>1.3</v>
      </c>
      <c r="GQ16" s="45">
        <v>1.7</v>
      </c>
      <c r="GR16" s="45">
        <f t="shared" si="35"/>
        <v>1.25</v>
      </c>
      <c r="GS16" s="45">
        <f t="shared" si="46"/>
        <v>-0.33333333333333326</v>
      </c>
      <c r="GT16" s="45">
        <f t="shared" si="47"/>
        <v>0</v>
      </c>
      <c r="GU16" s="45">
        <f t="shared" si="48"/>
        <v>-0.25</v>
      </c>
      <c r="GV16" s="45">
        <f t="shared" si="49"/>
        <v>-3.3333333333333215E-2</v>
      </c>
      <c r="GW16" s="45">
        <f t="shared" si="50"/>
        <v>-0.30000000000000004</v>
      </c>
      <c r="GX16" s="45">
        <f t="shared" si="4"/>
        <v>-0.22916666666666652</v>
      </c>
      <c r="GZ16" s="64">
        <v>7.1428571428571425E-2</v>
      </c>
      <c r="HA16" s="64">
        <v>0</v>
      </c>
      <c r="HB16" s="64">
        <v>0</v>
      </c>
      <c r="HC16" s="62">
        <v>4.1666666666666664E-2</v>
      </c>
      <c r="HD16" s="64">
        <v>0</v>
      </c>
      <c r="HE16" s="64">
        <v>0</v>
      </c>
      <c r="HF16" s="64">
        <v>0</v>
      </c>
      <c r="HG16" s="62">
        <v>4.1666666666666664E-2</v>
      </c>
      <c r="HH16" s="64">
        <v>0.21428571428571427</v>
      </c>
      <c r="HI16" s="64">
        <v>0</v>
      </c>
      <c r="HJ16" s="64">
        <v>0</v>
      </c>
      <c r="HK16" s="62">
        <v>0.25</v>
      </c>
      <c r="HL16" s="64">
        <v>0.2857142857142857</v>
      </c>
      <c r="HM16" s="64">
        <v>0</v>
      </c>
      <c r="HN16" s="64">
        <v>0</v>
      </c>
      <c r="HO16" s="62">
        <v>0.33333333333333337</v>
      </c>
      <c r="HQ16" s="5">
        <v>5</v>
      </c>
      <c r="HR16" s="5">
        <v>2</v>
      </c>
      <c r="HS16" s="5">
        <v>8</v>
      </c>
      <c r="HT16" s="5">
        <v>5</v>
      </c>
      <c r="HU16" s="5">
        <v>8</v>
      </c>
      <c r="HV16" s="5">
        <v>28</v>
      </c>
      <c r="HX16" s="5">
        <v>21</v>
      </c>
      <c r="HY16" s="5">
        <v>17</v>
      </c>
      <c r="HZ16" s="5">
        <v>5</v>
      </c>
      <c r="IA16" s="5">
        <v>3</v>
      </c>
      <c r="IC16" s="5">
        <v>18</v>
      </c>
      <c r="ID16" s="5">
        <v>13</v>
      </c>
      <c r="IE16" s="5">
        <v>5</v>
      </c>
      <c r="IF16" s="5">
        <v>3</v>
      </c>
    </row>
    <row r="17" spans="1:240" ht="30" x14ac:dyDescent="0.2">
      <c r="A17" s="5" t="s">
        <v>22</v>
      </c>
      <c r="B17" s="16">
        <v>8.0916666666666668</v>
      </c>
      <c r="C17" s="17" t="s">
        <v>58</v>
      </c>
      <c r="D17" s="17">
        <v>69.5</v>
      </c>
      <c r="E17" s="17">
        <v>54.25</v>
      </c>
      <c r="F17" s="16">
        <f t="shared" si="5"/>
        <v>16.601244451995157</v>
      </c>
      <c r="G17" s="17" t="s">
        <v>126</v>
      </c>
      <c r="H17" s="17" t="s">
        <v>128</v>
      </c>
      <c r="I17" s="18" t="s">
        <v>165</v>
      </c>
      <c r="J17" s="19" t="s">
        <v>173</v>
      </c>
      <c r="K17" s="68"/>
      <c r="L17" s="5" t="s">
        <v>178</v>
      </c>
      <c r="M17" s="5" t="s">
        <v>181</v>
      </c>
      <c r="O17" s="16">
        <v>1.4</v>
      </c>
      <c r="P17" s="16">
        <v>1.3888888888888888</v>
      </c>
      <c r="Q17" s="16">
        <v>1.6666666666666667</v>
      </c>
      <c r="R17" s="44">
        <v>2.2000000000000002</v>
      </c>
      <c r="S17" s="16"/>
      <c r="T17" s="5">
        <v>44.5</v>
      </c>
      <c r="U17" s="5">
        <v>35.5</v>
      </c>
      <c r="V17" s="5">
        <v>-9</v>
      </c>
      <c r="W17" s="26">
        <v>38</v>
      </c>
      <c r="X17" s="5">
        <v>-6.5</v>
      </c>
      <c r="Y17" s="60">
        <v>30</v>
      </c>
      <c r="Z17" s="49">
        <f t="shared" si="6"/>
        <v>-14.5</v>
      </c>
      <c r="AB17" s="5">
        <v>30</v>
      </c>
      <c r="AC17" s="5">
        <v>30</v>
      </c>
      <c r="AE17" s="5">
        <v>11</v>
      </c>
      <c r="AF17" s="5">
        <v>11</v>
      </c>
      <c r="AG17" s="5">
        <v>0</v>
      </c>
      <c r="AH17" s="5">
        <v>11</v>
      </c>
      <c r="AI17" s="5">
        <v>0</v>
      </c>
      <c r="AJ17" s="50">
        <v>3</v>
      </c>
      <c r="AK17" s="44">
        <f t="shared" si="7"/>
        <v>-8</v>
      </c>
      <c r="AL17" s="5">
        <v>2</v>
      </c>
      <c r="AM17" s="5">
        <v>1</v>
      </c>
      <c r="AN17" s="5">
        <v>-1</v>
      </c>
      <c r="AO17" s="5">
        <v>1</v>
      </c>
      <c r="AP17" s="5">
        <v>-1</v>
      </c>
      <c r="AQ17" s="50">
        <v>1</v>
      </c>
      <c r="AR17" s="44">
        <f t="shared" si="8"/>
        <v>-1</v>
      </c>
      <c r="AS17" s="5">
        <v>4</v>
      </c>
      <c r="AT17" s="5">
        <v>3</v>
      </c>
      <c r="AU17" s="5">
        <v>-1</v>
      </c>
      <c r="AV17" s="5">
        <v>4</v>
      </c>
      <c r="AW17" s="5">
        <v>0</v>
      </c>
      <c r="AX17" s="50">
        <v>1</v>
      </c>
      <c r="AY17" s="44">
        <f t="shared" si="9"/>
        <v>-2</v>
      </c>
      <c r="AZ17" s="5">
        <v>21</v>
      </c>
      <c r="BA17" s="5">
        <v>16</v>
      </c>
      <c r="BB17" s="5">
        <v>-5</v>
      </c>
      <c r="BC17" s="5">
        <v>18</v>
      </c>
      <c r="BD17" s="5">
        <v>-3</v>
      </c>
      <c r="BE17" s="50">
        <v>13</v>
      </c>
      <c r="BF17" s="44">
        <f t="shared" si="10"/>
        <v>-8</v>
      </c>
      <c r="BG17" s="5">
        <v>4</v>
      </c>
      <c r="BH17" s="5">
        <v>5</v>
      </c>
      <c r="BI17" s="5">
        <v>1</v>
      </c>
      <c r="BJ17" s="5">
        <v>4</v>
      </c>
      <c r="BK17" s="5">
        <v>0</v>
      </c>
      <c r="BL17" s="50">
        <v>3</v>
      </c>
      <c r="BM17" s="44">
        <f t="shared" si="11"/>
        <v>-1</v>
      </c>
      <c r="BN17" s="5"/>
      <c r="BO17" s="5">
        <v>42</v>
      </c>
      <c r="BP17" s="5">
        <v>36</v>
      </c>
      <c r="BQ17" s="5">
        <v>-6</v>
      </c>
      <c r="BR17" s="27">
        <f t="shared" si="12"/>
        <v>-0.14285714285714285</v>
      </c>
      <c r="BS17" s="5">
        <v>38</v>
      </c>
      <c r="BT17" s="5">
        <v>-4</v>
      </c>
      <c r="BU17" s="27">
        <f t="shared" si="13"/>
        <v>-9.5238095238095233E-2</v>
      </c>
      <c r="BV17" s="50">
        <v>21</v>
      </c>
      <c r="BW17" s="51">
        <f t="shared" si="14"/>
        <v>-21</v>
      </c>
      <c r="BX17" s="48">
        <f t="shared" si="15"/>
        <v>-0.5</v>
      </c>
      <c r="BZ17" s="5">
        <v>15</v>
      </c>
      <c r="CA17" s="5">
        <v>13</v>
      </c>
      <c r="CB17" s="5">
        <v>11</v>
      </c>
      <c r="CC17" s="50">
        <v>8</v>
      </c>
      <c r="CD17" s="5">
        <v>-2</v>
      </c>
      <c r="CE17" s="5">
        <v>-4</v>
      </c>
      <c r="CF17" s="5">
        <v>22</v>
      </c>
      <c r="CG17" s="5">
        <v>18</v>
      </c>
      <c r="CH17" s="5">
        <v>16</v>
      </c>
      <c r="CI17" s="50">
        <v>15</v>
      </c>
      <c r="CJ17" s="5">
        <v>-4</v>
      </c>
      <c r="CK17" s="5">
        <v>-6</v>
      </c>
      <c r="CL17" s="5">
        <v>35</v>
      </c>
      <c r="CM17" s="5">
        <v>27</v>
      </c>
      <c r="CN17" s="5">
        <v>30</v>
      </c>
      <c r="CO17" s="50">
        <v>28</v>
      </c>
      <c r="CP17" s="5">
        <v>-8</v>
      </c>
      <c r="CQ17" s="5">
        <v>-5</v>
      </c>
      <c r="CR17" s="5">
        <v>13</v>
      </c>
      <c r="CS17" s="5">
        <v>11</v>
      </c>
      <c r="CT17" s="5">
        <v>10</v>
      </c>
      <c r="CU17" s="50">
        <v>8</v>
      </c>
      <c r="CV17" s="5">
        <v>-2</v>
      </c>
      <c r="CW17" s="5">
        <v>-3</v>
      </c>
      <c r="CX17" s="5">
        <v>22</v>
      </c>
      <c r="CY17" s="5">
        <v>20</v>
      </c>
      <c r="CZ17" s="5">
        <v>19</v>
      </c>
      <c r="DA17" s="50">
        <v>17</v>
      </c>
      <c r="DB17" s="5">
        <v>-2</v>
      </c>
      <c r="DC17" s="5">
        <v>-3</v>
      </c>
      <c r="DD17" s="5">
        <v>107</v>
      </c>
      <c r="DE17" s="5">
        <v>89</v>
      </c>
      <c r="DF17" s="5">
        <v>86</v>
      </c>
      <c r="DG17" s="50">
        <f t="shared" si="16"/>
        <v>76</v>
      </c>
      <c r="DH17" s="5">
        <v>-18</v>
      </c>
      <c r="DI17" s="27">
        <f t="shared" si="17"/>
        <v>-0.16822429906542055</v>
      </c>
      <c r="DJ17" s="5">
        <v>-21</v>
      </c>
      <c r="DK17" s="27">
        <f t="shared" si="18"/>
        <v>-0.19626168224299065</v>
      </c>
      <c r="DL17" s="51">
        <f t="shared" si="19"/>
        <v>-31</v>
      </c>
      <c r="DM17" s="48">
        <f t="shared" si="20"/>
        <v>-0.28971962616822428</v>
      </c>
      <c r="DO17" s="1">
        <v>2.1669999999999998</v>
      </c>
      <c r="DP17" s="1">
        <v>2.9169999999999998</v>
      </c>
      <c r="DQ17" s="53">
        <v>3.92</v>
      </c>
      <c r="DR17" s="1">
        <v>4.5</v>
      </c>
      <c r="DS17" s="1">
        <v>5.8330000000000002</v>
      </c>
      <c r="DT17" s="53">
        <v>7</v>
      </c>
      <c r="DU17" s="1">
        <v>7.75</v>
      </c>
      <c r="DV17" s="1">
        <v>9</v>
      </c>
      <c r="DW17" s="53">
        <v>8.83</v>
      </c>
      <c r="DX17" s="1">
        <v>3.5830000000000002</v>
      </c>
      <c r="DY17" s="1">
        <v>5.1669999999999998</v>
      </c>
      <c r="DZ17" s="46">
        <v>4.92</v>
      </c>
      <c r="EA17" s="1">
        <v>4.9169999999999998</v>
      </c>
      <c r="EB17" s="1">
        <v>7.4169999999999998</v>
      </c>
      <c r="EC17" s="46">
        <v>8.5</v>
      </c>
      <c r="ED17" s="1">
        <v>6.0830000000000002</v>
      </c>
      <c r="EE17" s="1">
        <v>6.9169999999999998</v>
      </c>
      <c r="EF17" s="46">
        <v>7.92</v>
      </c>
      <c r="EG17" s="1">
        <v>2.3330000000000002</v>
      </c>
      <c r="EH17" s="1">
        <v>4.5830000000000002</v>
      </c>
      <c r="EI17" s="46">
        <v>5.5</v>
      </c>
      <c r="EJ17" s="1">
        <v>3.0830000000000002</v>
      </c>
      <c r="EK17" s="1">
        <v>4.9169999999999998</v>
      </c>
      <c r="EL17" s="46">
        <v>4.92</v>
      </c>
      <c r="EM17" s="1">
        <v>5.9169999999999998</v>
      </c>
      <c r="EN17" s="1">
        <v>7.0830000000000002</v>
      </c>
      <c r="EO17" s="46">
        <v>8.42</v>
      </c>
      <c r="EP17" s="1">
        <v>4.4169999999999998</v>
      </c>
      <c r="EQ17" s="1">
        <v>4.4169999999999998</v>
      </c>
      <c r="ER17" s="46">
        <v>5.42</v>
      </c>
      <c r="ES17" s="1">
        <v>5.75</v>
      </c>
      <c r="ET17" s="1">
        <v>6.5</v>
      </c>
      <c r="EU17" s="46">
        <v>6.83</v>
      </c>
      <c r="EV17" s="5"/>
      <c r="EW17" s="1">
        <f t="shared" si="0"/>
        <v>4.4814444444444446</v>
      </c>
      <c r="EX17" s="1">
        <f t="shared" si="1"/>
        <v>5.9815555555555555</v>
      </c>
      <c r="EY17" s="46">
        <f t="shared" si="21"/>
        <v>6.6588888888888889</v>
      </c>
      <c r="FA17" s="5">
        <v>2.3333333333333335</v>
      </c>
      <c r="FB17" s="5">
        <v>1</v>
      </c>
      <c r="FC17" s="5">
        <v>2</v>
      </c>
      <c r="FD17" s="5">
        <v>2.6666666666666665</v>
      </c>
      <c r="FE17" s="5">
        <v>2</v>
      </c>
      <c r="FF17" s="5">
        <v>2.25</v>
      </c>
      <c r="FG17" s="5">
        <v>1.6666666666666667</v>
      </c>
      <c r="FH17" s="5">
        <v>1</v>
      </c>
      <c r="FI17" s="5">
        <v>1.5</v>
      </c>
      <c r="FJ17" s="5">
        <v>2.6666666666666665</v>
      </c>
      <c r="FK17" s="5">
        <v>1.3333333333333333</v>
      </c>
      <c r="FL17" s="5">
        <v>1.7916666666666667</v>
      </c>
      <c r="FM17" s="5">
        <v>1.6666666666666667</v>
      </c>
      <c r="FN17" s="5">
        <v>1</v>
      </c>
      <c r="FO17" s="5">
        <v>1.25</v>
      </c>
      <c r="FP17" s="5">
        <v>1</v>
      </c>
      <c r="FQ17" s="5">
        <v>1</v>
      </c>
      <c r="FR17" s="5">
        <v>1.2291666666666667</v>
      </c>
      <c r="FS17" s="5">
        <f t="shared" si="22"/>
        <v>-0.66666666666666674</v>
      </c>
      <c r="FT17" s="5">
        <f t="shared" si="23"/>
        <v>0</v>
      </c>
      <c r="FU17" s="5">
        <f t="shared" si="24"/>
        <v>-0.75</v>
      </c>
      <c r="FV17" s="5">
        <f t="shared" si="25"/>
        <v>-1.6666666666666665</v>
      </c>
      <c r="FW17" s="5">
        <f t="shared" si="26"/>
        <v>-1</v>
      </c>
      <c r="FX17" s="5">
        <f t="shared" si="27"/>
        <v>-1.0208333333333333</v>
      </c>
      <c r="FY17" s="48">
        <f t="shared" si="28"/>
        <v>-0.81666666666666665</v>
      </c>
      <c r="FZ17" s="48" t="s">
        <v>177</v>
      </c>
      <c r="GA17" s="5">
        <v>1.6666666666666667</v>
      </c>
      <c r="GB17" s="5">
        <v>1</v>
      </c>
      <c r="GC17" s="5">
        <v>1</v>
      </c>
      <c r="GD17" s="5">
        <v>1</v>
      </c>
      <c r="GE17" s="5">
        <v>1</v>
      </c>
      <c r="GF17" s="5">
        <v>1.1666666666666667</v>
      </c>
      <c r="GG17" s="5">
        <f t="shared" si="29"/>
        <v>-0.66666666666666674</v>
      </c>
      <c r="GH17" s="5">
        <f t="shared" si="30"/>
        <v>0</v>
      </c>
      <c r="GI17" s="5">
        <f t="shared" si="31"/>
        <v>-1</v>
      </c>
      <c r="GJ17" s="5">
        <f t="shared" si="32"/>
        <v>-1.6666666666666665</v>
      </c>
      <c r="GK17" s="5">
        <f t="shared" si="33"/>
        <v>-1</v>
      </c>
      <c r="GL17" s="5">
        <f t="shared" si="34"/>
        <v>-1.0833333333333333</v>
      </c>
      <c r="GM17" s="45">
        <v>1.7</v>
      </c>
      <c r="GN17" s="45">
        <v>1</v>
      </c>
      <c r="GO17" s="45">
        <v>1.3</v>
      </c>
      <c r="GP17" s="45">
        <v>1.3</v>
      </c>
      <c r="GQ17" s="45">
        <v>1</v>
      </c>
      <c r="GR17" s="45">
        <f t="shared" si="35"/>
        <v>1.325</v>
      </c>
      <c r="GS17" s="45">
        <f t="shared" si="46"/>
        <v>-0.63333333333333353</v>
      </c>
      <c r="GT17" s="45">
        <f t="shared" si="47"/>
        <v>0</v>
      </c>
      <c r="GU17" s="45">
        <f t="shared" si="48"/>
        <v>-0.7</v>
      </c>
      <c r="GV17" s="45">
        <f t="shared" si="49"/>
        <v>-1.3666666666666665</v>
      </c>
      <c r="GW17" s="45">
        <f t="shared" si="50"/>
        <v>-1</v>
      </c>
      <c r="GX17" s="45">
        <f t="shared" si="4"/>
        <v>-0.92500000000000004</v>
      </c>
      <c r="GZ17" s="64">
        <v>3.5714285714285712E-2</v>
      </c>
      <c r="HA17" s="64">
        <v>0</v>
      </c>
      <c r="HB17" s="64">
        <v>0</v>
      </c>
      <c r="HC17" s="62">
        <v>0</v>
      </c>
      <c r="HD17" s="64">
        <v>0</v>
      </c>
      <c r="HE17" s="64">
        <v>0</v>
      </c>
      <c r="HF17" s="64">
        <v>0</v>
      </c>
      <c r="HG17" s="62">
        <v>0</v>
      </c>
      <c r="HH17" s="64">
        <v>0.21428571428571427</v>
      </c>
      <c r="HI17" s="64">
        <v>0.23076923076923078</v>
      </c>
      <c r="HJ17" s="64">
        <v>0.14285714285714285</v>
      </c>
      <c r="HK17" s="62">
        <v>0</v>
      </c>
      <c r="HL17" s="64">
        <v>0.25</v>
      </c>
      <c r="HM17" s="64">
        <v>0.23076923076923078</v>
      </c>
      <c r="HN17" s="64">
        <v>0.14285714285714285</v>
      </c>
      <c r="HO17" s="62">
        <v>0</v>
      </c>
      <c r="HQ17" s="5">
        <v>4</v>
      </c>
      <c r="HR17" s="5">
        <v>2</v>
      </c>
      <c r="HS17" s="5">
        <v>6</v>
      </c>
      <c r="HT17" s="5">
        <v>4</v>
      </c>
      <c r="HU17" s="5">
        <v>5</v>
      </c>
      <c r="HV17" s="5">
        <v>21</v>
      </c>
      <c r="HX17" s="5">
        <v>28</v>
      </c>
      <c r="HY17" s="5">
        <v>26</v>
      </c>
      <c r="HZ17" s="5">
        <v>12</v>
      </c>
      <c r="IA17" s="5">
        <v>4</v>
      </c>
      <c r="IC17" s="5">
        <v>16</v>
      </c>
      <c r="ID17" s="5">
        <v>22</v>
      </c>
      <c r="IE17" s="5">
        <v>12</v>
      </c>
      <c r="IF17" s="5">
        <v>4</v>
      </c>
    </row>
    <row r="18" spans="1:240" ht="30" x14ac:dyDescent="0.2">
      <c r="A18" s="5" t="s">
        <v>23</v>
      </c>
      <c r="B18" s="16">
        <v>9.6611111111111114</v>
      </c>
      <c r="C18" s="17" t="s">
        <v>58</v>
      </c>
      <c r="D18" s="17">
        <v>67</v>
      </c>
      <c r="E18" s="17">
        <v>53</v>
      </c>
      <c r="F18" s="16">
        <f t="shared" si="5"/>
        <v>16.767888928444286</v>
      </c>
      <c r="G18" s="17" t="s">
        <v>126</v>
      </c>
      <c r="H18" s="17" t="s">
        <v>128</v>
      </c>
      <c r="I18" s="18" t="s">
        <v>168</v>
      </c>
      <c r="J18" s="19" t="s">
        <v>173</v>
      </c>
      <c r="K18" s="68"/>
      <c r="L18" s="5" t="s">
        <v>177</v>
      </c>
      <c r="M18" s="5" t="s">
        <v>180</v>
      </c>
      <c r="O18" s="16">
        <v>2.2999999999999998</v>
      </c>
      <c r="P18" s="16">
        <v>1.2777777777777777</v>
      </c>
      <c r="Q18" s="16">
        <v>1.2777777777777777</v>
      </c>
      <c r="R18" s="44">
        <v>1.3</v>
      </c>
      <c r="S18" s="16"/>
      <c r="T18" s="5">
        <v>45</v>
      </c>
      <c r="U18" s="5">
        <v>38.25</v>
      </c>
      <c r="V18" s="5">
        <v>-6.75</v>
      </c>
      <c r="W18" s="26">
        <v>38.75</v>
      </c>
      <c r="X18" s="5">
        <v>-6.25</v>
      </c>
      <c r="Y18" s="60">
        <v>32.25</v>
      </c>
      <c r="Z18" s="49">
        <f t="shared" si="6"/>
        <v>-12.75</v>
      </c>
      <c r="AB18" s="5">
        <v>75</v>
      </c>
      <c r="AC18" s="5">
        <v>80</v>
      </c>
      <c r="AE18" s="5">
        <v>33</v>
      </c>
      <c r="AF18" s="5">
        <v>15</v>
      </c>
      <c r="AG18" s="5">
        <v>-18</v>
      </c>
      <c r="AH18" s="5">
        <v>21</v>
      </c>
      <c r="AI18" s="5">
        <v>-12</v>
      </c>
      <c r="AJ18" s="50">
        <v>19</v>
      </c>
      <c r="AK18" s="44">
        <f t="shared" si="7"/>
        <v>-14</v>
      </c>
      <c r="AL18" s="5">
        <v>11</v>
      </c>
      <c r="AM18" s="5">
        <v>5</v>
      </c>
      <c r="AN18" s="5">
        <v>-6</v>
      </c>
      <c r="AO18" s="5">
        <v>12</v>
      </c>
      <c r="AP18" s="5">
        <v>1</v>
      </c>
      <c r="AQ18" s="50">
        <v>8</v>
      </c>
      <c r="AR18" s="44">
        <f t="shared" si="8"/>
        <v>-3</v>
      </c>
      <c r="AS18" s="5">
        <v>7</v>
      </c>
      <c r="AT18" s="5">
        <v>3</v>
      </c>
      <c r="AU18" s="5">
        <v>-4</v>
      </c>
      <c r="AV18" s="5">
        <v>3</v>
      </c>
      <c r="AW18" s="5">
        <v>-4</v>
      </c>
      <c r="AX18" s="50">
        <v>1</v>
      </c>
      <c r="AY18" s="44">
        <f t="shared" si="9"/>
        <v>-2</v>
      </c>
      <c r="AZ18" s="5">
        <v>31</v>
      </c>
      <c r="BA18" s="5">
        <v>16</v>
      </c>
      <c r="BB18" s="5">
        <v>-15</v>
      </c>
      <c r="BC18" s="5">
        <v>24</v>
      </c>
      <c r="BD18" s="5">
        <v>-7</v>
      </c>
      <c r="BE18" s="50">
        <v>17</v>
      </c>
      <c r="BF18" s="44">
        <f t="shared" si="10"/>
        <v>-14</v>
      </c>
      <c r="BG18" s="5">
        <v>4</v>
      </c>
      <c r="BH18" s="5">
        <v>0</v>
      </c>
      <c r="BI18" s="5">
        <v>-4</v>
      </c>
      <c r="BJ18" s="5">
        <v>4</v>
      </c>
      <c r="BK18" s="5">
        <v>0</v>
      </c>
      <c r="BL18" s="50">
        <v>1</v>
      </c>
      <c r="BM18" s="44">
        <f t="shared" si="11"/>
        <v>-3</v>
      </c>
      <c r="BN18" s="5"/>
      <c r="BO18" s="5">
        <v>86</v>
      </c>
      <c r="BP18" s="5">
        <v>39</v>
      </c>
      <c r="BQ18" s="5">
        <v>-47</v>
      </c>
      <c r="BR18" s="27">
        <f t="shared" si="12"/>
        <v>-0.54651162790697672</v>
      </c>
      <c r="BS18" s="5">
        <v>62</v>
      </c>
      <c r="BT18" s="5">
        <v>-24</v>
      </c>
      <c r="BU18" s="27">
        <f t="shared" si="13"/>
        <v>-0.27906976744186046</v>
      </c>
      <c r="BV18" s="50">
        <v>46</v>
      </c>
      <c r="BW18" s="51">
        <f t="shared" si="14"/>
        <v>-40</v>
      </c>
      <c r="BX18" s="48">
        <f t="shared" si="15"/>
        <v>-0.46511627906976744</v>
      </c>
      <c r="BZ18" s="5">
        <v>14</v>
      </c>
      <c r="CA18" s="5">
        <v>10</v>
      </c>
      <c r="CB18" s="5">
        <v>11</v>
      </c>
      <c r="CC18" s="50">
        <v>12</v>
      </c>
      <c r="CD18" s="5">
        <v>-4</v>
      </c>
      <c r="CE18" s="5">
        <v>-3</v>
      </c>
      <c r="CF18" s="5">
        <v>27</v>
      </c>
      <c r="CG18" s="5">
        <v>20</v>
      </c>
      <c r="CH18" s="5">
        <v>20</v>
      </c>
      <c r="CI18" s="50">
        <v>18</v>
      </c>
      <c r="CJ18" s="5">
        <v>-7</v>
      </c>
      <c r="CK18" s="5">
        <v>-7</v>
      </c>
      <c r="CL18" s="5">
        <v>38</v>
      </c>
      <c r="CM18" s="5">
        <v>32</v>
      </c>
      <c r="CN18" s="5">
        <v>33</v>
      </c>
      <c r="CO18" s="50">
        <v>23</v>
      </c>
      <c r="CP18" s="5">
        <v>-6</v>
      </c>
      <c r="CQ18" s="5">
        <v>-5</v>
      </c>
      <c r="CR18" s="5">
        <v>26</v>
      </c>
      <c r="CS18" s="5">
        <v>15</v>
      </c>
      <c r="CT18" s="5">
        <v>19</v>
      </c>
      <c r="CU18" s="50">
        <v>15</v>
      </c>
      <c r="CV18" s="5">
        <v>-11</v>
      </c>
      <c r="CW18" s="5">
        <v>-7</v>
      </c>
      <c r="CX18" s="5">
        <v>26</v>
      </c>
      <c r="CY18" s="5">
        <v>23</v>
      </c>
      <c r="CZ18" s="5">
        <v>20</v>
      </c>
      <c r="DA18" s="50">
        <v>13</v>
      </c>
      <c r="DB18" s="5">
        <v>-3</v>
      </c>
      <c r="DC18" s="5">
        <v>-6</v>
      </c>
      <c r="DD18" s="5">
        <v>131</v>
      </c>
      <c r="DE18" s="5">
        <v>100</v>
      </c>
      <c r="DF18" s="5">
        <v>103</v>
      </c>
      <c r="DG18" s="50">
        <f t="shared" si="16"/>
        <v>81</v>
      </c>
      <c r="DH18" s="5">
        <v>-31</v>
      </c>
      <c r="DI18" s="27">
        <f t="shared" si="17"/>
        <v>-0.23664122137404581</v>
      </c>
      <c r="DJ18" s="5">
        <v>-28</v>
      </c>
      <c r="DK18" s="27">
        <f t="shared" si="18"/>
        <v>-0.21374045801526717</v>
      </c>
      <c r="DL18" s="51">
        <f t="shared" si="19"/>
        <v>-50</v>
      </c>
      <c r="DM18" s="48">
        <f t="shared" si="20"/>
        <v>-0.38167938931297712</v>
      </c>
      <c r="DO18" s="1">
        <v>1.833</v>
      </c>
      <c r="DP18" s="1">
        <v>2.4169999999999998</v>
      </c>
      <c r="DQ18" s="53">
        <v>2.17</v>
      </c>
      <c r="DR18" s="1">
        <v>3.9169999999999998</v>
      </c>
      <c r="DS18" s="1">
        <v>4.9169999999999998</v>
      </c>
      <c r="DT18" s="53">
        <v>4.5</v>
      </c>
      <c r="DU18" s="1">
        <v>6.0830000000000002</v>
      </c>
      <c r="DV18" s="1">
        <v>6.75</v>
      </c>
      <c r="DW18" s="53">
        <v>7.08</v>
      </c>
      <c r="DX18" s="1">
        <v>4.4169999999999998</v>
      </c>
      <c r="DY18" s="1">
        <v>4.8330000000000002</v>
      </c>
      <c r="DZ18" s="46">
        <v>8.83</v>
      </c>
      <c r="EA18" s="1">
        <v>4.5830000000000002</v>
      </c>
      <c r="EB18" s="1">
        <v>6.5</v>
      </c>
      <c r="EC18" s="46">
        <v>5.92</v>
      </c>
      <c r="ED18" s="1">
        <v>4.8330000000000002</v>
      </c>
      <c r="EE18" s="1">
        <v>6.5830000000000002</v>
      </c>
      <c r="EF18" s="46">
        <v>8</v>
      </c>
      <c r="EG18" s="1">
        <v>2.25</v>
      </c>
      <c r="EH18" s="1">
        <v>4.5</v>
      </c>
      <c r="EI18" s="46">
        <v>5.5</v>
      </c>
      <c r="EJ18" s="1">
        <v>1.167</v>
      </c>
      <c r="EK18" s="1">
        <v>3.5</v>
      </c>
      <c r="EL18" s="46">
        <v>4</v>
      </c>
      <c r="EM18" s="1">
        <v>2.5</v>
      </c>
      <c r="EN18" s="1">
        <v>3.3330000000000002</v>
      </c>
      <c r="EO18" s="46">
        <v>6.5</v>
      </c>
      <c r="EP18" s="1">
        <v>6.8330000000000002</v>
      </c>
      <c r="EQ18" s="1">
        <v>6.8330000000000002</v>
      </c>
      <c r="ER18" s="46">
        <v>6.83</v>
      </c>
      <c r="ES18" s="1">
        <v>5.8330000000000002</v>
      </c>
      <c r="ET18" s="1">
        <v>6.8330000000000002</v>
      </c>
      <c r="EU18" s="46">
        <v>6.08</v>
      </c>
      <c r="EV18" s="5"/>
      <c r="EW18" s="1">
        <f t="shared" si="0"/>
        <v>3.5092222222222222</v>
      </c>
      <c r="EX18" s="1">
        <f t="shared" si="1"/>
        <v>4.8147777777777776</v>
      </c>
      <c r="EY18" s="46">
        <f t="shared" si="21"/>
        <v>5.833333333333333</v>
      </c>
      <c r="FA18" s="5">
        <v>3</v>
      </c>
      <c r="FB18" s="5">
        <v>1</v>
      </c>
      <c r="FC18" s="5">
        <v>3.25</v>
      </c>
      <c r="FD18" s="5">
        <v>1.6666666666666667</v>
      </c>
      <c r="FE18" s="5">
        <v>5.333333333333333</v>
      </c>
      <c r="FF18" s="5">
        <v>3.3125</v>
      </c>
      <c r="FG18" s="5">
        <v>3</v>
      </c>
      <c r="FH18" s="5">
        <v>1</v>
      </c>
      <c r="FI18" s="5">
        <v>3.25</v>
      </c>
      <c r="FJ18" s="5">
        <v>1.6666666666666667</v>
      </c>
      <c r="FK18" s="5">
        <v>5.333333333333333</v>
      </c>
      <c r="FL18" s="5">
        <v>3.3125</v>
      </c>
      <c r="FM18" s="5">
        <v>1</v>
      </c>
      <c r="FN18" s="5">
        <v>1</v>
      </c>
      <c r="FO18" s="5">
        <v>1.25</v>
      </c>
      <c r="FP18" s="5">
        <v>1</v>
      </c>
      <c r="FQ18" s="5">
        <v>1.6666666666666667</v>
      </c>
      <c r="FR18" s="5">
        <v>1.2291666666666667</v>
      </c>
      <c r="FS18" s="5">
        <f t="shared" si="22"/>
        <v>-2</v>
      </c>
      <c r="FT18" s="5">
        <f t="shared" si="23"/>
        <v>0</v>
      </c>
      <c r="FU18" s="5">
        <f t="shared" si="24"/>
        <v>-2</v>
      </c>
      <c r="FV18" s="5">
        <f t="shared" si="25"/>
        <v>-0.66666666666666674</v>
      </c>
      <c r="FW18" s="5">
        <f t="shared" si="26"/>
        <v>-3.6666666666666661</v>
      </c>
      <c r="FX18" s="5">
        <f t="shared" si="27"/>
        <v>-2.083333333333333</v>
      </c>
      <c r="FY18" s="48">
        <f t="shared" si="28"/>
        <v>-0.9009009009009008</v>
      </c>
      <c r="FZ18" s="48" t="s">
        <v>177</v>
      </c>
      <c r="GA18" s="5">
        <v>1</v>
      </c>
      <c r="GB18" s="5">
        <v>1</v>
      </c>
      <c r="GC18" s="5">
        <v>1.25</v>
      </c>
      <c r="GD18" s="5">
        <v>1</v>
      </c>
      <c r="GE18" s="5">
        <v>1.3333333333333333</v>
      </c>
      <c r="GF18" s="5">
        <v>1.1458333333333333</v>
      </c>
      <c r="GG18" s="5">
        <f t="shared" si="29"/>
        <v>-2</v>
      </c>
      <c r="GH18" s="5">
        <f t="shared" si="30"/>
        <v>0</v>
      </c>
      <c r="GI18" s="5">
        <f t="shared" si="31"/>
        <v>-2</v>
      </c>
      <c r="GJ18" s="5">
        <f t="shared" si="32"/>
        <v>-0.66666666666666674</v>
      </c>
      <c r="GK18" s="5">
        <f t="shared" si="33"/>
        <v>-4</v>
      </c>
      <c r="GL18" s="5">
        <f t="shared" si="34"/>
        <v>-2.166666666666667</v>
      </c>
      <c r="GM18" s="45">
        <v>2.2999999999999998</v>
      </c>
      <c r="GN18" s="45">
        <v>1.5</v>
      </c>
      <c r="GO18" s="45">
        <v>2.5</v>
      </c>
      <c r="GP18" s="45">
        <v>1</v>
      </c>
      <c r="GQ18" s="45">
        <v>1.7</v>
      </c>
      <c r="GR18" s="45">
        <f t="shared" si="35"/>
        <v>1.875</v>
      </c>
      <c r="GS18" s="45">
        <f t="shared" si="46"/>
        <v>-0.70000000000000018</v>
      </c>
      <c r="GT18" s="45">
        <f t="shared" si="47"/>
        <v>0.5</v>
      </c>
      <c r="GU18" s="45">
        <f t="shared" si="48"/>
        <v>-0.75</v>
      </c>
      <c r="GV18" s="45">
        <f t="shared" si="49"/>
        <v>-0.66666666666666674</v>
      </c>
      <c r="GW18" s="45">
        <f t="shared" si="50"/>
        <v>-3.6333333333333329</v>
      </c>
      <c r="GX18" s="45">
        <f t="shared" si="4"/>
        <v>-1.4375</v>
      </c>
      <c r="GZ18" s="64">
        <v>0</v>
      </c>
      <c r="HA18" s="64">
        <v>0</v>
      </c>
      <c r="HB18" s="64">
        <v>0</v>
      </c>
      <c r="HC18" s="62">
        <v>0</v>
      </c>
      <c r="HD18" s="64">
        <v>0</v>
      </c>
      <c r="HE18" s="64">
        <v>0</v>
      </c>
      <c r="HF18" s="64">
        <v>0</v>
      </c>
      <c r="HG18" s="62">
        <v>0</v>
      </c>
      <c r="HH18" s="64">
        <v>0.42857142857142855</v>
      </c>
      <c r="HI18" s="64">
        <v>0.35714285714285715</v>
      </c>
      <c r="HJ18" s="64">
        <v>0.25</v>
      </c>
      <c r="HK18" s="62">
        <v>0.14285714285714285</v>
      </c>
      <c r="HL18" s="64">
        <v>0.42857142857142855</v>
      </c>
      <c r="HM18" s="64">
        <v>0.35714285714285715</v>
      </c>
      <c r="HN18" s="64">
        <v>0.25</v>
      </c>
      <c r="HO18" s="62">
        <v>0.14285714285714285</v>
      </c>
      <c r="HQ18" s="5">
        <v>4</v>
      </c>
      <c r="HR18" s="5">
        <v>2</v>
      </c>
      <c r="HS18" s="5">
        <v>7</v>
      </c>
      <c r="HT18" s="5">
        <v>3</v>
      </c>
      <c r="HU18" s="5">
        <v>7</v>
      </c>
      <c r="HV18" s="5">
        <v>23</v>
      </c>
      <c r="HX18" s="5">
        <v>23</v>
      </c>
      <c r="HY18" s="5">
        <v>23</v>
      </c>
      <c r="HZ18" s="5">
        <v>9</v>
      </c>
      <c r="IA18" s="5">
        <v>3</v>
      </c>
      <c r="IC18" s="5">
        <v>13</v>
      </c>
      <c r="ID18" s="5">
        <v>12</v>
      </c>
      <c r="IE18" s="5">
        <v>9</v>
      </c>
      <c r="IF18" s="5">
        <v>3</v>
      </c>
    </row>
    <row r="19" spans="1:240" ht="30" x14ac:dyDescent="0.2">
      <c r="A19" s="5" t="s">
        <v>24</v>
      </c>
      <c r="B19" s="21">
        <v>14.866666666666667</v>
      </c>
      <c r="C19" s="17" t="s">
        <v>58</v>
      </c>
      <c r="D19" s="22">
        <v>185</v>
      </c>
      <c r="E19" s="22">
        <v>70</v>
      </c>
      <c r="F19" s="16">
        <f t="shared" si="5"/>
        <v>26.541836734693877</v>
      </c>
      <c r="G19" s="17" t="s">
        <v>126</v>
      </c>
      <c r="H19" s="22" t="s">
        <v>128</v>
      </c>
      <c r="I19" s="18" t="s">
        <v>167</v>
      </c>
      <c r="J19" s="19" t="s">
        <v>173</v>
      </c>
      <c r="K19" s="68"/>
      <c r="L19" s="5" t="s">
        <v>177</v>
      </c>
      <c r="M19" s="5" t="s">
        <v>181</v>
      </c>
      <c r="O19" s="16">
        <v>1.7</v>
      </c>
      <c r="P19" s="16">
        <v>2</v>
      </c>
      <c r="Q19" s="16">
        <v>2.5</v>
      </c>
      <c r="R19" s="44">
        <v>1.4</v>
      </c>
      <c r="S19" s="16"/>
      <c r="T19" s="5">
        <v>38</v>
      </c>
      <c r="U19" s="5">
        <v>30.25</v>
      </c>
      <c r="V19" s="5">
        <v>-7.75</v>
      </c>
      <c r="W19" s="26">
        <v>28.75</v>
      </c>
      <c r="X19" s="5">
        <v>-9.25</v>
      </c>
      <c r="Y19" s="60">
        <v>24</v>
      </c>
      <c r="Z19" s="49">
        <f t="shared" si="6"/>
        <v>-14</v>
      </c>
      <c r="AB19" s="5">
        <v>55</v>
      </c>
      <c r="AC19" s="5">
        <v>60</v>
      </c>
      <c r="AE19" s="5">
        <v>10</v>
      </c>
      <c r="AF19" s="5">
        <v>4</v>
      </c>
      <c r="AG19" s="5">
        <v>-6</v>
      </c>
      <c r="AH19" s="5">
        <v>0</v>
      </c>
      <c r="AI19" s="5">
        <v>-10</v>
      </c>
      <c r="AJ19" s="50">
        <v>1</v>
      </c>
      <c r="AK19" s="44">
        <f t="shared" si="7"/>
        <v>-9</v>
      </c>
      <c r="AL19" s="5">
        <v>11</v>
      </c>
      <c r="AM19" s="5">
        <v>4</v>
      </c>
      <c r="AN19" s="5">
        <v>-7</v>
      </c>
      <c r="AO19" s="5">
        <v>3</v>
      </c>
      <c r="AP19" s="5">
        <v>-8</v>
      </c>
      <c r="AQ19" s="50">
        <v>4</v>
      </c>
      <c r="AR19" s="44">
        <f t="shared" si="8"/>
        <v>-7</v>
      </c>
      <c r="AS19" s="5">
        <v>6</v>
      </c>
      <c r="AT19" s="5">
        <v>2</v>
      </c>
      <c r="AU19" s="5">
        <v>-4</v>
      </c>
      <c r="AV19" s="5">
        <v>2</v>
      </c>
      <c r="AW19" s="5">
        <v>-4</v>
      </c>
      <c r="AX19" s="50">
        <v>3</v>
      </c>
      <c r="AY19" s="44">
        <f t="shared" si="9"/>
        <v>1</v>
      </c>
      <c r="AZ19" s="5">
        <v>9</v>
      </c>
      <c r="BA19" s="5">
        <v>3</v>
      </c>
      <c r="BB19" s="5">
        <v>-6</v>
      </c>
      <c r="BC19" s="5">
        <v>1</v>
      </c>
      <c r="BD19" s="5">
        <v>-8</v>
      </c>
      <c r="BE19" s="50">
        <v>5</v>
      </c>
      <c r="BF19" s="44">
        <f t="shared" si="10"/>
        <v>-4</v>
      </c>
      <c r="BG19" s="5">
        <v>6</v>
      </c>
      <c r="BH19" s="5">
        <v>2</v>
      </c>
      <c r="BI19" s="5">
        <v>-4</v>
      </c>
      <c r="BJ19" s="5">
        <v>1</v>
      </c>
      <c r="BK19" s="5">
        <v>-5</v>
      </c>
      <c r="BL19" s="50">
        <v>3</v>
      </c>
      <c r="BM19" s="44">
        <f t="shared" si="11"/>
        <v>-3</v>
      </c>
      <c r="BN19" s="5"/>
      <c r="BO19" s="5">
        <v>42</v>
      </c>
      <c r="BP19" s="5">
        <v>15</v>
      </c>
      <c r="BQ19" s="5">
        <v>-27</v>
      </c>
      <c r="BR19" s="27">
        <f t="shared" si="12"/>
        <v>-0.6428571428571429</v>
      </c>
      <c r="BS19" s="5">
        <v>8</v>
      </c>
      <c r="BT19" s="5">
        <v>-34</v>
      </c>
      <c r="BU19" s="27">
        <f t="shared" si="13"/>
        <v>-0.80952380952380953</v>
      </c>
      <c r="BV19" s="50">
        <v>16</v>
      </c>
      <c r="BW19" s="51">
        <f t="shared" si="14"/>
        <v>-26</v>
      </c>
      <c r="BX19" s="48">
        <f t="shared" si="15"/>
        <v>-0.61904761904761907</v>
      </c>
      <c r="BZ19" s="5">
        <v>10</v>
      </c>
      <c r="CA19" s="5">
        <v>11</v>
      </c>
      <c r="CB19" s="5">
        <v>8</v>
      </c>
      <c r="CC19" s="50">
        <v>8</v>
      </c>
      <c r="CD19" s="5">
        <v>1</v>
      </c>
      <c r="CE19" s="5">
        <v>-2</v>
      </c>
      <c r="CF19" s="5">
        <v>22</v>
      </c>
      <c r="CG19" s="5">
        <v>18</v>
      </c>
      <c r="CH19" s="5">
        <v>12</v>
      </c>
      <c r="CI19" s="50">
        <v>14</v>
      </c>
      <c r="CJ19" s="5">
        <v>-4</v>
      </c>
      <c r="CK19" s="5">
        <v>-10</v>
      </c>
      <c r="CL19" s="5">
        <v>33</v>
      </c>
      <c r="CM19" s="5">
        <v>22</v>
      </c>
      <c r="CN19" s="5">
        <v>17</v>
      </c>
      <c r="CO19" s="50">
        <v>20</v>
      </c>
      <c r="CP19" s="5">
        <v>-11</v>
      </c>
      <c r="CQ19" s="5">
        <v>-16</v>
      </c>
      <c r="CR19" s="5">
        <v>20</v>
      </c>
      <c r="CS19" s="5">
        <v>17</v>
      </c>
      <c r="CT19" s="5">
        <v>10</v>
      </c>
      <c r="CU19" s="50">
        <v>9</v>
      </c>
      <c r="CV19" s="5">
        <v>-3</v>
      </c>
      <c r="CW19" s="5">
        <v>-10</v>
      </c>
      <c r="CX19" s="5">
        <v>27</v>
      </c>
      <c r="CY19" s="5">
        <v>17</v>
      </c>
      <c r="CZ19" s="5">
        <v>12</v>
      </c>
      <c r="DA19" s="50">
        <v>14</v>
      </c>
      <c r="DB19" s="5">
        <v>-10</v>
      </c>
      <c r="DC19" s="5">
        <v>-15</v>
      </c>
      <c r="DD19" s="5">
        <v>112</v>
      </c>
      <c r="DE19" s="5">
        <v>85</v>
      </c>
      <c r="DF19" s="5">
        <v>59</v>
      </c>
      <c r="DG19" s="50">
        <f t="shared" si="16"/>
        <v>65</v>
      </c>
      <c r="DH19" s="5">
        <v>-27</v>
      </c>
      <c r="DI19" s="27">
        <f t="shared" si="17"/>
        <v>-0.24107142857142858</v>
      </c>
      <c r="DJ19" s="5">
        <v>-53</v>
      </c>
      <c r="DK19" s="27">
        <f t="shared" si="18"/>
        <v>-0.4732142857142857</v>
      </c>
      <c r="DL19" s="51">
        <f t="shared" si="19"/>
        <v>-47</v>
      </c>
      <c r="DM19" s="48">
        <f t="shared" si="20"/>
        <v>-0.41964285714285715</v>
      </c>
      <c r="DO19" s="1">
        <v>2.9169999999999998</v>
      </c>
      <c r="DP19" s="1">
        <v>8.5</v>
      </c>
      <c r="DQ19" s="53">
        <v>5.5</v>
      </c>
      <c r="DR19" s="1">
        <v>4.4169999999999998</v>
      </c>
      <c r="DS19" s="1">
        <v>6.5830000000000002</v>
      </c>
      <c r="DT19" s="53">
        <v>7.58</v>
      </c>
      <c r="DU19" s="1">
        <v>9</v>
      </c>
      <c r="DV19" s="1">
        <v>10.833</v>
      </c>
      <c r="DW19" s="53">
        <v>10.67</v>
      </c>
      <c r="DX19" s="1">
        <v>14</v>
      </c>
      <c r="DY19" s="1">
        <v>18.5</v>
      </c>
      <c r="DZ19" s="46">
        <v>14</v>
      </c>
      <c r="EA19" s="1">
        <v>12</v>
      </c>
      <c r="EB19" s="1">
        <v>13</v>
      </c>
      <c r="EC19" s="46">
        <v>14</v>
      </c>
      <c r="ED19" s="1">
        <v>8.9169999999999998</v>
      </c>
      <c r="EE19" s="1">
        <v>13</v>
      </c>
      <c r="EF19" s="46">
        <v>15.5</v>
      </c>
      <c r="EG19" s="1">
        <v>3.5830000000000002</v>
      </c>
      <c r="EH19" s="1">
        <v>6.4169999999999998</v>
      </c>
      <c r="EI19" s="46">
        <v>7.5</v>
      </c>
      <c r="EJ19" s="1">
        <v>2.9169999999999998</v>
      </c>
      <c r="EK19" s="1">
        <v>5.25</v>
      </c>
      <c r="EL19" s="46">
        <v>6.58</v>
      </c>
      <c r="EM19" s="1">
        <v>7.5</v>
      </c>
      <c r="EN19" s="1">
        <v>12.5</v>
      </c>
      <c r="EO19" s="46">
        <v>11.25</v>
      </c>
      <c r="EP19" s="1">
        <v>3.8330000000000002</v>
      </c>
      <c r="EQ19" s="1">
        <v>3.9169999999999998</v>
      </c>
      <c r="ER19" s="46">
        <v>4.42</v>
      </c>
      <c r="ES19" s="1">
        <v>6.8330000000000002</v>
      </c>
      <c r="ET19" s="1">
        <v>6.8330000000000002</v>
      </c>
      <c r="EU19" s="46">
        <v>6.5</v>
      </c>
      <c r="EV19" s="5"/>
      <c r="EW19" s="1">
        <f t="shared" si="0"/>
        <v>7.2501111111111118</v>
      </c>
      <c r="EX19" s="1">
        <f t="shared" si="1"/>
        <v>10.509222222222222</v>
      </c>
      <c r="EY19" s="46">
        <f t="shared" si="21"/>
        <v>10.286666666666667</v>
      </c>
      <c r="FA19" s="5">
        <v>1</v>
      </c>
      <c r="FB19" s="5">
        <v>1</v>
      </c>
      <c r="FC19" s="5">
        <v>3</v>
      </c>
      <c r="FD19" s="5">
        <v>3.6666666666666665</v>
      </c>
      <c r="FE19" s="5">
        <v>2.6666666666666665</v>
      </c>
      <c r="FF19" s="5">
        <v>2.583333333333333</v>
      </c>
      <c r="FG19" s="5">
        <v>1</v>
      </c>
      <c r="FH19" s="5">
        <v>1</v>
      </c>
      <c r="FI19" s="5">
        <v>1.5</v>
      </c>
      <c r="FJ19" s="5">
        <v>1.3333333333333333</v>
      </c>
      <c r="FK19" s="5">
        <v>2</v>
      </c>
      <c r="FL19" s="5">
        <v>1.4583333333333333</v>
      </c>
      <c r="FM19" s="5">
        <v>1</v>
      </c>
      <c r="FN19" s="5">
        <v>1</v>
      </c>
      <c r="FO19" s="5">
        <v>1</v>
      </c>
      <c r="FP19" s="5">
        <v>1</v>
      </c>
      <c r="FQ19" s="5">
        <v>1</v>
      </c>
      <c r="FR19" s="5">
        <v>1</v>
      </c>
      <c r="FS19" s="5">
        <f t="shared" si="22"/>
        <v>0</v>
      </c>
      <c r="FT19" s="5">
        <f t="shared" si="23"/>
        <v>0</v>
      </c>
      <c r="FU19" s="5">
        <f t="shared" si="24"/>
        <v>-2</v>
      </c>
      <c r="FV19" s="5">
        <f t="shared" si="25"/>
        <v>-2.6666666666666665</v>
      </c>
      <c r="FW19" s="5">
        <f t="shared" si="26"/>
        <v>-1.6666666666666665</v>
      </c>
      <c r="FX19" s="5">
        <f t="shared" si="27"/>
        <v>-1.583333333333333</v>
      </c>
      <c r="FY19" s="48">
        <f t="shared" si="28"/>
        <v>-1</v>
      </c>
      <c r="FZ19" s="48" t="s">
        <v>177</v>
      </c>
      <c r="GA19" s="5">
        <v>1</v>
      </c>
      <c r="GB19" s="5">
        <v>1</v>
      </c>
      <c r="GC19" s="5">
        <v>1</v>
      </c>
      <c r="GD19" s="5">
        <v>1</v>
      </c>
      <c r="GE19" s="5">
        <v>1</v>
      </c>
      <c r="GF19" s="5">
        <v>1</v>
      </c>
      <c r="GG19" s="5">
        <f t="shared" si="29"/>
        <v>0</v>
      </c>
      <c r="GH19" s="5">
        <f t="shared" si="30"/>
        <v>0</v>
      </c>
      <c r="GI19" s="5">
        <f t="shared" si="31"/>
        <v>-2</v>
      </c>
      <c r="GJ19" s="5">
        <f t="shared" si="32"/>
        <v>-2.6666666666666665</v>
      </c>
      <c r="GK19" s="5">
        <f t="shared" si="33"/>
        <v>-1.6666666666666665</v>
      </c>
      <c r="GL19" s="5">
        <f t="shared" si="34"/>
        <v>-1.583333333333333</v>
      </c>
      <c r="GM19" s="45">
        <v>1</v>
      </c>
      <c r="GN19" s="45">
        <v>1</v>
      </c>
      <c r="GO19" s="45">
        <v>1</v>
      </c>
      <c r="GP19" s="45">
        <v>1</v>
      </c>
      <c r="GQ19" s="45">
        <v>1</v>
      </c>
      <c r="GR19" s="45">
        <f t="shared" si="35"/>
        <v>1</v>
      </c>
      <c r="GS19" s="45">
        <f t="shared" si="46"/>
        <v>0</v>
      </c>
      <c r="GT19" s="45">
        <f t="shared" si="47"/>
        <v>0</v>
      </c>
      <c r="GU19" s="45">
        <f t="shared" si="48"/>
        <v>-2</v>
      </c>
      <c r="GV19" s="45">
        <f t="shared" si="49"/>
        <v>-2.6666666666666665</v>
      </c>
      <c r="GW19" s="45">
        <f t="shared" si="50"/>
        <v>-1.6666666666666665</v>
      </c>
      <c r="GX19" s="45">
        <f t="shared" si="4"/>
        <v>-1.583333333333333</v>
      </c>
      <c r="GZ19" s="64">
        <v>0.7142857142857143</v>
      </c>
      <c r="HA19" s="64">
        <v>7.1428571428571425E-2</v>
      </c>
      <c r="HB19" s="64">
        <v>0</v>
      </c>
      <c r="HC19" s="62">
        <v>0.2857142857142857</v>
      </c>
      <c r="HD19" s="64">
        <v>0</v>
      </c>
      <c r="HE19" s="64">
        <v>0</v>
      </c>
      <c r="HF19" s="64">
        <v>0</v>
      </c>
      <c r="HG19" s="62">
        <v>0</v>
      </c>
      <c r="HH19" s="64">
        <v>0.14285714285714285</v>
      </c>
      <c r="HI19" s="64">
        <v>7.1428571428571425E-2</v>
      </c>
      <c r="HJ19" s="64">
        <v>0</v>
      </c>
      <c r="HK19" s="62">
        <v>7.1428571428571425E-2</v>
      </c>
      <c r="HL19" s="64">
        <v>0.85714285714285721</v>
      </c>
      <c r="HM19" s="64">
        <v>0.14285714285714285</v>
      </c>
      <c r="HN19" s="64">
        <v>0</v>
      </c>
      <c r="HO19" s="62">
        <v>0.3571428571428571</v>
      </c>
      <c r="HQ19" s="5">
        <v>3</v>
      </c>
      <c r="HR19" s="5">
        <v>3</v>
      </c>
      <c r="HS19" s="5">
        <v>9</v>
      </c>
      <c r="HT19" s="5">
        <v>5</v>
      </c>
      <c r="HU19" s="5">
        <v>5.5</v>
      </c>
      <c r="HV19" s="5">
        <v>25.5</v>
      </c>
      <c r="HX19" s="5">
        <v>27</v>
      </c>
      <c r="HY19" s="5">
        <v>23</v>
      </c>
      <c r="HZ19" s="5">
        <v>10</v>
      </c>
      <c r="IA19" s="5">
        <v>4</v>
      </c>
      <c r="IC19" s="5">
        <v>11</v>
      </c>
      <c r="ID19" s="5">
        <v>8</v>
      </c>
      <c r="IE19" s="5">
        <v>9</v>
      </c>
      <c r="IF19" s="5">
        <v>4</v>
      </c>
    </row>
    <row r="20" spans="1:240" ht="30" x14ac:dyDescent="0.2">
      <c r="A20" s="5" t="s">
        <v>25</v>
      </c>
      <c r="B20" s="21">
        <v>10.95</v>
      </c>
      <c r="C20" s="17" t="s">
        <v>58</v>
      </c>
      <c r="D20" s="22">
        <v>84</v>
      </c>
      <c r="E20" s="22">
        <v>56</v>
      </c>
      <c r="F20" s="16">
        <f t="shared" si="5"/>
        <v>18.830357142857142</v>
      </c>
      <c r="G20" s="17" t="s">
        <v>126</v>
      </c>
      <c r="H20" s="22" t="s">
        <v>8</v>
      </c>
      <c r="I20" s="18" t="s">
        <v>168</v>
      </c>
      <c r="J20" s="19" t="s">
        <v>173</v>
      </c>
      <c r="K20" s="68"/>
      <c r="L20" s="5" t="s">
        <v>178</v>
      </c>
      <c r="M20" s="5" t="s">
        <v>180</v>
      </c>
      <c r="O20" s="16">
        <v>1.2</v>
      </c>
      <c r="P20" s="16">
        <v>3</v>
      </c>
      <c r="Q20" s="16">
        <v>3</v>
      </c>
      <c r="R20" s="49">
        <v>3</v>
      </c>
      <c r="S20" s="16"/>
      <c r="T20" s="5">
        <v>36.5</v>
      </c>
      <c r="U20" s="5">
        <v>29</v>
      </c>
      <c r="V20" s="5">
        <v>-7.5</v>
      </c>
      <c r="W20" s="26">
        <v>27</v>
      </c>
      <c r="X20" s="5">
        <v>-9.5</v>
      </c>
      <c r="Y20" s="60">
        <v>18</v>
      </c>
      <c r="Z20" s="49">
        <f t="shared" si="6"/>
        <v>-18.5</v>
      </c>
      <c r="AB20" s="5">
        <v>30</v>
      </c>
      <c r="AC20" s="5">
        <v>25</v>
      </c>
      <c r="AE20" s="5">
        <v>1</v>
      </c>
      <c r="AF20" s="5">
        <v>0</v>
      </c>
      <c r="AG20" s="5">
        <v>-1</v>
      </c>
      <c r="AH20" s="5">
        <v>0</v>
      </c>
      <c r="AI20" s="5">
        <v>-1</v>
      </c>
      <c r="AJ20" s="50">
        <v>0</v>
      </c>
      <c r="AK20" s="44">
        <f t="shared" si="7"/>
        <v>-1</v>
      </c>
      <c r="AL20" s="5">
        <v>11</v>
      </c>
      <c r="AM20" s="5">
        <v>4</v>
      </c>
      <c r="AN20" s="5">
        <v>-7</v>
      </c>
      <c r="AO20" s="5">
        <v>3</v>
      </c>
      <c r="AP20" s="5">
        <v>-8</v>
      </c>
      <c r="AQ20" s="50">
        <v>0</v>
      </c>
      <c r="AR20" s="44">
        <f t="shared" si="8"/>
        <v>-11</v>
      </c>
      <c r="AS20" s="5">
        <v>9</v>
      </c>
      <c r="AT20" s="5">
        <v>2</v>
      </c>
      <c r="AU20" s="5">
        <v>-7</v>
      </c>
      <c r="AV20" s="5">
        <v>2</v>
      </c>
      <c r="AW20" s="5">
        <v>-7</v>
      </c>
      <c r="AX20" s="50">
        <v>0</v>
      </c>
      <c r="AY20" s="44">
        <f t="shared" si="9"/>
        <v>-2</v>
      </c>
      <c r="AZ20" s="5">
        <v>18</v>
      </c>
      <c r="BA20" s="5">
        <v>6</v>
      </c>
      <c r="BB20" s="5">
        <v>-12</v>
      </c>
      <c r="BC20" s="5">
        <v>4</v>
      </c>
      <c r="BD20" s="5">
        <v>-14</v>
      </c>
      <c r="BE20" s="50">
        <v>1</v>
      </c>
      <c r="BF20" s="44">
        <f t="shared" si="10"/>
        <v>-17</v>
      </c>
      <c r="BG20" s="5">
        <v>6</v>
      </c>
      <c r="BH20" s="5">
        <v>2</v>
      </c>
      <c r="BI20" s="5">
        <v>-4</v>
      </c>
      <c r="BJ20" s="5">
        <v>1</v>
      </c>
      <c r="BK20" s="5">
        <v>-5</v>
      </c>
      <c r="BL20" s="50">
        <v>0</v>
      </c>
      <c r="BM20" s="44">
        <f t="shared" si="11"/>
        <v>-6</v>
      </c>
      <c r="BN20" s="5"/>
      <c r="BO20" s="5">
        <v>45</v>
      </c>
      <c r="BP20" s="5">
        <v>14</v>
      </c>
      <c r="BQ20" s="5">
        <v>-31</v>
      </c>
      <c r="BR20" s="27">
        <f t="shared" si="12"/>
        <v>-0.68888888888888888</v>
      </c>
      <c r="BS20" s="5">
        <v>11</v>
      </c>
      <c r="BT20" s="5">
        <v>-34</v>
      </c>
      <c r="BU20" s="27">
        <f t="shared" si="13"/>
        <v>-0.75555555555555554</v>
      </c>
      <c r="BV20" s="50">
        <v>1</v>
      </c>
      <c r="BW20" s="51">
        <f t="shared" si="14"/>
        <v>-44</v>
      </c>
      <c r="BX20" s="48">
        <f t="shared" si="15"/>
        <v>-0.97777777777777775</v>
      </c>
      <c r="BZ20" s="5">
        <v>11</v>
      </c>
      <c r="CA20" s="5">
        <v>7</v>
      </c>
      <c r="CB20" s="5">
        <v>6</v>
      </c>
      <c r="CC20" s="50">
        <v>4</v>
      </c>
      <c r="CD20" s="5">
        <v>-4</v>
      </c>
      <c r="CE20" s="5">
        <v>-5</v>
      </c>
      <c r="CF20" s="5">
        <v>20</v>
      </c>
      <c r="CG20" s="5">
        <v>12</v>
      </c>
      <c r="CH20" s="5">
        <v>10</v>
      </c>
      <c r="CI20" s="50">
        <v>6</v>
      </c>
      <c r="CJ20" s="5">
        <v>-8</v>
      </c>
      <c r="CK20" s="5">
        <v>-10</v>
      </c>
      <c r="CL20" s="5">
        <v>32</v>
      </c>
      <c r="CM20" s="5">
        <v>18</v>
      </c>
      <c r="CN20" s="5">
        <v>11</v>
      </c>
      <c r="CO20" s="50">
        <v>7</v>
      </c>
      <c r="CP20" s="5">
        <v>-14</v>
      </c>
      <c r="CQ20" s="5">
        <v>-21</v>
      </c>
      <c r="CR20" s="5">
        <v>16</v>
      </c>
      <c r="CS20" s="5">
        <v>8</v>
      </c>
      <c r="CT20" s="5">
        <v>5</v>
      </c>
      <c r="CU20" s="50">
        <v>4</v>
      </c>
      <c r="CV20" s="5">
        <v>-8</v>
      </c>
      <c r="CW20" s="5">
        <v>-11</v>
      </c>
      <c r="CX20" s="5">
        <v>20</v>
      </c>
      <c r="CY20" s="5">
        <v>7</v>
      </c>
      <c r="CZ20" s="5">
        <v>5</v>
      </c>
      <c r="DA20" s="50">
        <v>1</v>
      </c>
      <c r="DB20" s="5">
        <v>-13</v>
      </c>
      <c r="DC20" s="5">
        <v>-15</v>
      </c>
      <c r="DD20" s="5">
        <v>99</v>
      </c>
      <c r="DE20" s="5">
        <v>52</v>
      </c>
      <c r="DF20" s="5">
        <v>37</v>
      </c>
      <c r="DG20" s="50">
        <f t="shared" si="16"/>
        <v>22</v>
      </c>
      <c r="DH20" s="5">
        <v>-47</v>
      </c>
      <c r="DI20" s="27">
        <f t="shared" si="17"/>
        <v>-0.47474747474747475</v>
      </c>
      <c r="DJ20" s="5">
        <v>-62</v>
      </c>
      <c r="DK20" s="27">
        <f t="shared" si="18"/>
        <v>-0.6262626262626263</v>
      </c>
      <c r="DL20" s="51">
        <f t="shared" si="19"/>
        <v>-77</v>
      </c>
      <c r="DM20" s="48">
        <f t="shared" si="20"/>
        <v>-0.77777777777777779</v>
      </c>
      <c r="DO20" s="1">
        <v>1.833</v>
      </c>
      <c r="DP20" s="1">
        <v>4.9169999999999998</v>
      </c>
      <c r="DQ20" s="53">
        <v>11</v>
      </c>
      <c r="DR20" s="1">
        <v>2.8330000000000002</v>
      </c>
      <c r="DS20" s="1">
        <v>5.3330000000000002</v>
      </c>
      <c r="DT20" s="53">
        <v>8</v>
      </c>
      <c r="DU20" s="1">
        <v>8</v>
      </c>
      <c r="DV20" s="1">
        <v>8.5</v>
      </c>
      <c r="DW20" s="53">
        <v>8.83</v>
      </c>
      <c r="DX20" s="1">
        <v>6.5</v>
      </c>
      <c r="DY20" s="1">
        <v>11.25</v>
      </c>
      <c r="DZ20" s="46">
        <v>12.5</v>
      </c>
      <c r="EA20" s="1">
        <v>9.5</v>
      </c>
      <c r="EB20" s="1">
        <v>10</v>
      </c>
      <c r="EC20" s="46">
        <v>10.67</v>
      </c>
      <c r="ED20" s="1">
        <v>8.5</v>
      </c>
      <c r="EE20" s="1">
        <v>9.8330000000000002</v>
      </c>
      <c r="EF20" s="46">
        <v>9.67</v>
      </c>
      <c r="EG20" s="1">
        <v>3.9169999999999998</v>
      </c>
      <c r="EH20" s="1">
        <v>11.5</v>
      </c>
      <c r="EI20" s="46">
        <v>12.75</v>
      </c>
      <c r="EJ20" s="1">
        <v>4</v>
      </c>
      <c r="EK20" s="1">
        <v>7.5</v>
      </c>
      <c r="EL20" s="46">
        <v>15</v>
      </c>
      <c r="EM20" s="1">
        <v>7.5830000000000002</v>
      </c>
      <c r="EN20" s="1">
        <v>10.5</v>
      </c>
      <c r="EO20" s="46">
        <v>10.83</v>
      </c>
      <c r="EP20" s="1">
        <v>6.8330000000000002</v>
      </c>
      <c r="EQ20" s="1">
        <v>6.8330000000000002</v>
      </c>
      <c r="ER20" s="46">
        <v>22</v>
      </c>
      <c r="ES20" s="1">
        <v>6.0830000000000002</v>
      </c>
      <c r="ET20" s="1">
        <v>6.8330000000000002</v>
      </c>
      <c r="EU20" s="46">
        <v>22</v>
      </c>
      <c r="EV20" s="5"/>
      <c r="EW20" s="1">
        <f t="shared" si="0"/>
        <v>5.8517777777777775</v>
      </c>
      <c r="EX20" s="1">
        <f t="shared" si="1"/>
        <v>8.8147777777777776</v>
      </c>
      <c r="EY20" s="46">
        <f t="shared" si="21"/>
        <v>11.027777777777779</v>
      </c>
      <c r="FA20" s="5">
        <v>2.3333333333333335</v>
      </c>
      <c r="FB20" s="5">
        <v>2.5</v>
      </c>
      <c r="FC20" s="5">
        <v>4</v>
      </c>
      <c r="FD20" s="5">
        <v>1.3333333333333333</v>
      </c>
      <c r="FE20" s="5">
        <v>2</v>
      </c>
      <c r="FF20" s="5">
        <v>2.416666666666667</v>
      </c>
      <c r="FG20" s="5">
        <v>1.3333333333333333</v>
      </c>
      <c r="FH20" s="5">
        <v>1</v>
      </c>
      <c r="FI20" s="5">
        <v>2</v>
      </c>
      <c r="FJ20" s="5">
        <v>1</v>
      </c>
      <c r="FK20" s="5">
        <v>1</v>
      </c>
      <c r="FL20" s="5">
        <v>1.3333333333333333</v>
      </c>
      <c r="FM20" s="5">
        <v>1</v>
      </c>
      <c r="FN20" s="5">
        <v>1</v>
      </c>
      <c r="FO20" s="5">
        <v>1</v>
      </c>
      <c r="FP20" s="5">
        <v>1</v>
      </c>
      <c r="FQ20" s="5">
        <v>1</v>
      </c>
      <c r="FR20" s="5">
        <v>1</v>
      </c>
      <c r="FS20" s="5">
        <f t="shared" si="22"/>
        <v>-1.3333333333333335</v>
      </c>
      <c r="FT20" s="5">
        <f t="shared" si="23"/>
        <v>-1.5</v>
      </c>
      <c r="FU20" s="5">
        <f t="shared" si="24"/>
        <v>-3</v>
      </c>
      <c r="FV20" s="5">
        <f t="shared" si="25"/>
        <v>-0.33333333333333326</v>
      </c>
      <c r="FW20" s="5">
        <f t="shared" si="26"/>
        <v>-1</v>
      </c>
      <c r="FX20" s="5">
        <f t="shared" si="27"/>
        <v>-1.416666666666667</v>
      </c>
      <c r="FY20" s="48">
        <f t="shared" si="28"/>
        <v>-1</v>
      </c>
      <c r="FZ20" s="48" t="s">
        <v>177</v>
      </c>
      <c r="GA20" s="5">
        <v>1</v>
      </c>
      <c r="GB20" s="5">
        <v>1</v>
      </c>
      <c r="GC20" s="5">
        <v>1</v>
      </c>
      <c r="GD20" s="5">
        <v>1</v>
      </c>
      <c r="GE20" s="5">
        <v>1</v>
      </c>
      <c r="GF20" s="5">
        <v>1</v>
      </c>
      <c r="GG20" s="5">
        <f t="shared" si="29"/>
        <v>-1.3333333333333335</v>
      </c>
      <c r="GH20" s="5">
        <f t="shared" si="30"/>
        <v>-1.5</v>
      </c>
      <c r="GI20" s="5">
        <f t="shared" si="31"/>
        <v>-3</v>
      </c>
      <c r="GJ20" s="5">
        <f t="shared" si="32"/>
        <v>-0.33333333333333326</v>
      </c>
      <c r="GK20" s="5">
        <f t="shared" si="33"/>
        <v>-1</v>
      </c>
      <c r="GL20" s="5">
        <f t="shared" si="34"/>
        <v>-1.416666666666667</v>
      </c>
      <c r="GM20" s="45">
        <v>1</v>
      </c>
      <c r="GN20" s="45">
        <v>1</v>
      </c>
      <c r="GO20" s="45">
        <v>1</v>
      </c>
      <c r="GP20" s="45">
        <v>1</v>
      </c>
      <c r="GQ20" s="45">
        <v>1</v>
      </c>
      <c r="GR20" s="45">
        <f t="shared" si="35"/>
        <v>1</v>
      </c>
      <c r="GS20" s="45">
        <f t="shared" si="46"/>
        <v>-1.3333333333333335</v>
      </c>
      <c r="GT20" s="45">
        <f t="shared" si="47"/>
        <v>-1.5</v>
      </c>
      <c r="GU20" s="45">
        <f t="shared" si="48"/>
        <v>-3</v>
      </c>
      <c r="GV20" s="45">
        <f t="shared" si="49"/>
        <v>-0.33333333333333326</v>
      </c>
      <c r="GW20" s="45">
        <f t="shared" si="50"/>
        <v>-1</v>
      </c>
      <c r="GX20" s="45">
        <f t="shared" si="50"/>
        <v>-1.416666666666667</v>
      </c>
      <c r="GZ20" s="64">
        <v>0</v>
      </c>
      <c r="HA20" s="64">
        <v>0</v>
      </c>
      <c r="HB20" s="64">
        <v>0</v>
      </c>
      <c r="HC20" s="62">
        <v>0</v>
      </c>
      <c r="HD20" s="64">
        <v>0</v>
      </c>
      <c r="HE20" s="64">
        <v>0</v>
      </c>
      <c r="HF20" s="64">
        <v>0</v>
      </c>
      <c r="HG20" s="62">
        <v>0</v>
      </c>
      <c r="HH20" s="64">
        <v>0</v>
      </c>
      <c r="HI20" s="64">
        <v>0</v>
      </c>
      <c r="HJ20" s="64">
        <v>0</v>
      </c>
      <c r="HK20" s="62">
        <v>0</v>
      </c>
      <c r="HL20" s="64">
        <v>0</v>
      </c>
      <c r="HM20" s="64">
        <v>0</v>
      </c>
      <c r="HN20" s="64">
        <v>0</v>
      </c>
      <c r="HO20" s="62">
        <v>0</v>
      </c>
      <c r="HQ20" s="5">
        <v>5</v>
      </c>
      <c r="HR20" s="5">
        <v>2</v>
      </c>
      <c r="HS20" s="5">
        <v>14</v>
      </c>
      <c r="HT20" s="5">
        <v>4</v>
      </c>
      <c r="HU20" s="5">
        <v>8</v>
      </c>
      <c r="HV20" s="5">
        <v>33</v>
      </c>
      <c r="HX20" s="5">
        <v>25</v>
      </c>
      <c r="HY20" s="5">
        <v>23</v>
      </c>
      <c r="HZ20" s="5">
        <v>8</v>
      </c>
      <c r="IA20" s="5">
        <v>4</v>
      </c>
      <c r="IC20" s="5">
        <v>7</v>
      </c>
      <c r="ID20" s="5">
        <v>11</v>
      </c>
      <c r="IE20" s="5">
        <v>4</v>
      </c>
      <c r="IF20" s="5">
        <v>4</v>
      </c>
    </row>
    <row r="21" spans="1:240" ht="30" x14ac:dyDescent="0.2">
      <c r="A21" s="5" t="s">
        <v>26</v>
      </c>
      <c r="B21" s="21">
        <v>13.558333333333334</v>
      </c>
      <c r="C21" s="17" t="s">
        <v>58</v>
      </c>
      <c r="D21" s="22">
        <v>103</v>
      </c>
      <c r="E21" s="22">
        <v>58</v>
      </c>
      <c r="F21" s="16">
        <f t="shared" si="5"/>
        <v>21.524673008323425</v>
      </c>
      <c r="G21" s="17" t="s">
        <v>126</v>
      </c>
      <c r="H21" s="22" t="s">
        <v>128</v>
      </c>
      <c r="I21" s="18" t="s">
        <v>165</v>
      </c>
      <c r="J21" s="19" t="s">
        <v>173</v>
      </c>
      <c r="K21" s="68"/>
      <c r="L21" s="5" t="s">
        <v>178</v>
      </c>
      <c r="M21" s="5" t="s">
        <v>180</v>
      </c>
      <c r="O21" s="16">
        <v>1.5</v>
      </c>
      <c r="P21" s="16">
        <v>2.8823529411764706</v>
      </c>
      <c r="Q21" s="16">
        <v>2.7058823529411766</v>
      </c>
      <c r="R21" s="44">
        <v>3</v>
      </c>
      <c r="S21" s="16"/>
      <c r="T21" s="16">
        <v>43.5</v>
      </c>
      <c r="U21" s="16">
        <v>32.25</v>
      </c>
      <c r="V21" s="16">
        <v>-11.25</v>
      </c>
      <c r="W21" s="26">
        <v>30.75</v>
      </c>
      <c r="X21" s="16">
        <v>-12.75</v>
      </c>
      <c r="Y21" s="60">
        <v>22.5</v>
      </c>
      <c r="Z21" s="49">
        <f t="shared" si="6"/>
        <v>-21</v>
      </c>
      <c r="AB21" s="5">
        <v>40</v>
      </c>
      <c r="AC21" s="5">
        <v>55</v>
      </c>
      <c r="AE21" s="5">
        <v>14</v>
      </c>
      <c r="AF21" s="5">
        <v>5</v>
      </c>
      <c r="AG21" s="5">
        <v>-9</v>
      </c>
      <c r="AH21" s="5">
        <v>8</v>
      </c>
      <c r="AI21" s="5">
        <v>-6</v>
      </c>
      <c r="AJ21" s="50">
        <v>4</v>
      </c>
      <c r="AK21" s="44">
        <f t="shared" si="7"/>
        <v>-10</v>
      </c>
      <c r="AL21" s="5">
        <v>11</v>
      </c>
      <c r="AM21" s="5">
        <v>8</v>
      </c>
      <c r="AN21" s="5">
        <v>-3</v>
      </c>
      <c r="AO21" s="5">
        <v>5</v>
      </c>
      <c r="AP21" s="5">
        <v>-6</v>
      </c>
      <c r="AQ21" s="50">
        <v>3</v>
      </c>
      <c r="AR21" s="44">
        <f t="shared" si="8"/>
        <v>-8</v>
      </c>
      <c r="AS21" s="5">
        <v>1</v>
      </c>
      <c r="AT21" s="5">
        <v>1</v>
      </c>
      <c r="AU21" s="5">
        <v>0</v>
      </c>
      <c r="AV21" s="5">
        <v>1</v>
      </c>
      <c r="AW21" s="5">
        <v>0</v>
      </c>
      <c r="AX21" s="50">
        <v>1</v>
      </c>
      <c r="AY21" s="44">
        <f t="shared" si="9"/>
        <v>0</v>
      </c>
      <c r="AZ21" s="5">
        <v>34</v>
      </c>
      <c r="BA21" s="5">
        <v>19</v>
      </c>
      <c r="BB21" s="5">
        <v>-15</v>
      </c>
      <c r="BC21" s="5">
        <v>20</v>
      </c>
      <c r="BD21" s="5">
        <v>-14</v>
      </c>
      <c r="BE21" s="50">
        <v>12</v>
      </c>
      <c r="BF21" s="44">
        <f t="shared" si="10"/>
        <v>-22</v>
      </c>
      <c r="BG21" s="5">
        <v>10</v>
      </c>
      <c r="BH21" s="5">
        <v>8</v>
      </c>
      <c r="BI21" s="5">
        <v>-2</v>
      </c>
      <c r="BJ21" s="5">
        <v>7</v>
      </c>
      <c r="BK21" s="5">
        <v>-3</v>
      </c>
      <c r="BL21" s="50">
        <v>4</v>
      </c>
      <c r="BM21" s="44">
        <f t="shared" si="11"/>
        <v>-6</v>
      </c>
      <c r="BN21" s="5"/>
      <c r="BO21" s="5">
        <v>70</v>
      </c>
      <c r="BP21" s="5">
        <v>41</v>
      </c>
      <c r="BQ21" s="5">
        <v>-29</v>
      </c>
      <c r="BR21" s="27">
        <f t="shared" si="12"/>
        <v>-0.41428571428571431</v>
      </c>
      <c r="BS21" s="5">
        <v>42</v>
      </c>
      <c r="BT21" s="5">
        <v>-28</v>
      </c>
      <c r="BU21" s="27">
        <f t="shared" si="13"/>
        <v>-0.4</v>
      </c>
      <c r="BV21" s="50">
        <v>24</v>
      </c>
      <c r="BW21" s="51">
        <f t="shared" si="14"/>
        <v>-46</v>
      </c>
      <c r="BX21" s="48">
        <f t="shared" si="15"/>
        <v>-0.65714285714285714</v>
      </c>
      <c r="BZ21" s="5">
        <v>17</v>
      </c>
      <c r="CA21" s="5">
        <v>13</v>
      </c>
      <c r="CB21" s="5">
        <v>9</v>
      </c>
      <c r="CC21" s="50">
        <v>13</v>
      </c>
      <c r="CD21" s="5">
        <v>-4</v>
      </c>
      <c r="CE21" s="5">
        <v>-8</v>
      </c>
      <c r="CF21" s="5">
        <v>21</v>
      </c>
      <c r="CG21" s="5">
        <v>12</v>
      </c>
      <c r="CH21" s="5">
        <v>9</v>
      </c>
      <c r="CI21" s="50">
        <v>10</v>
      </c>
      <c r="CJ21" s="5">
        <v>-9</v>
      </c>
      <c r="CK21" s="5">
        <v>-12</v>
      </c>
      <c r="CL21" s="5">
        <v>51</v>
      </c>
      <c r="CM21" s="5">
        <v>33</v>
      </c>
      <c r="CN21" s="5">
        <v>28</v>
      </c>
      <c r="CO21" s="50">
        <v>30</v>
      </c>
      <c r="CP21" s="5">
        <v>-18</v>
      </c>
      <c r="CQ21" s="5">
        <v>-23</v>
      </c>
      <c r="CR21" s="5">
        <v>16</v>
      </c>
      <c r="CS21" s="5">
        <v>10</v>
      </c>
      <c r="CT21" s="5">
        <v>9</v>
      </c>
      <c r="CU21" s="50">
        <v>7</v>
      </c>
      <c r="CV21" s="5">
        <v>-6</v>
      </c>
      <c r="CW21" s="5">
        <v>-7</v>
      </c>
      <c r="CX21" s="5">
        <v>27</v>
      </c>
      <c r="CY21" s="5">
        <v>21</v>
      </c>
      <c r="CZ21" s="5">
        <v>20</v>
      </c>
      <c r="DA21" s="50">
        <v>16</v>
      </c>
      <c r="DB21" s="5">
        <v>-6</v>
      </c>
      <c r="DC21" s="5">
        <v>-7</v>
      </c>
      <c r="DD21" s="5">
        <v>132</v>
      </c>
      <c r="DE21" s="5">
        <v>89</v>
      </c>
      <c r="DF21" s="5">
        <v>75</v>
      </c>
      <c r="DG21" s="50">
        <f t="shared" si="16"/>
        <v>76</v>
      </c>
      <c r="DH21" s="5">
        <v>-43</v>
      </c>
      <c r="DI21" s="27">
        <f t="shared" si="17"/>
        <v>-0.32575757575757575</v>
      </c>
      <c r="DJ21" s="5">
        <v>-57</v>
      </c>
      <c r="DK21" s="27">
        <f t="shared" si="18"/>
        <v>-0.43181818181818182</v>
      </c>
      <c r="DL21" s="51">
        <f t="shared" si="19"/>
        <v>-56</v>
      </c>
      <c r="DM21" s="48">
        <f t="shared" si="20"/>
        <v>-0.42424242424242425</v>
      </c>
      <c r="DO21" s="1">
        <v>3.4169999999999998</v>
      </c>
      <c r="DP21" s="1">
        <v>5.5</v>
      </c>
      <c r="DQ21" s="55">
        <v>4.9169999999999998</v>
      </c>
      <c r="DR21" s="1">
        <v>7</v>
      </c>
      <c r="DS21" s="1">
        <v>8</v>
      </c>
      <c r="DT21" s="55">
        <v>8</v>
      </c>
      <c r="DU21" s="1">
        <v>12</v>
      </c>
      <c r="DV21" s="1">
        <v>13</v>
      </c>
      <c r="DW21" s="55">
        <v>14</v>
      </c>
      <c r="DX21" s="1">
        <v>6.5830000000000002</v>
      </c>
      <c r="DY21" s="1">
        <v>11.5</v>
      </c>
      <c r="DZ21" s="46">
        <v>12.5</v>
      </c>
      <c r="EA21" s="1">
        <v>10</v>
      </c>
      <c r="EB21" s="1">
        <v>11</v>
      </c>
      <c r="EC21" s="46">
        <v>14</v>
      </c>
      <c r="ED21" s="1">
        <v>10.5</v>
      </c>
      <c r="EE21" s="1">
        <v>14</v>
      </c>
      <c r="EF21" s="46">
        <v>13</v>
      </c>
      <c r="EG21" s="1">
        <v>2.5</v>
      </c>
      <c r="EH21" s="1">
        <v>5.5</v>
      </c>
      <c r="EI21" s="46">
        <v>5.5830000000000002</v>
      </c>
      <c r="EJ21" s="1">
        <v>3.9169999999999998</v>
      </c>
      <c r="EK21" s="1">
        <v>7</v>
      </c>
      <c r="EL21" s="46">
        <v>6.5830000000000002</v>
      </c>
      <c r="EM21" s="1">
        <v>6.4169999999999998</v>
      </c>
      <c r="EN21" s="1">
        <v>8.5</v>
      </c>
      <c r="EO21" s="46">
        <v>10</v>
      </c>
      <c r="EP21" s="1">
        <v>4.5830000000000002</v>
      </c>
      <c r="EQ21" s="1">
        <v>5.4169999999999998</v>
      </c>
      <c r="ER21" s="46">
        <v>5.4169999999999998</v>
      </c>
      <c r="ES21" s="1">
        <v>6.8330000000000002</v>
      </c>
      <c r="ET21" s="1">
        <v>6.8330000000000002</v>
      </c>
      <c r="EU21" s="46">
        <v>22</v>
      </c>
      <c r="EV21" s="1"/>
      <c r="EW21" s="1">
        <f t="shared" si="0"/>
        <v>6.9260000000000002</v>
      </c>
      <c r="EX21" s="1">
        <f t="shared" si="1"/>
        <v>9.3333333333333339</v>
      </c>
      <c r="EY21" s="46">
        <f t="shared" si="21"/>
        <v>9.8425555555555562</v>
      </c>
      <c r="FA21" s="5">
        <v>2</v>
      </c>
      <c r="FB21" s="5">
        <v>1</v>
      </c>
      <c r="FC21" s="5">
        <v>2.25</v>
      </c>
      <c r="FD21" s="5">
        <v>1.6666666666666667</v>
      </c>
      <c r="FE21" s="5">
        <v>3.6666666666666665</v>
      </c>
      <c r="FF21" s="5">
        <v>2.3958333333333335</v>
      </c>
      <c r="FG21" s="5">
        <v>1</v>
      </c>
      <c r="FH21" s="5">
        <v>1</v>
      </c>
      <c r="FI21" s="5">
        <v>1.75</v>
      </c>
      <c r="FJ21" s="5">
        <v>1.6666666666666667</v>
      </c>
      <c r="FK21" s="5">
        <v>2</v>
      </c>
      <c r="FL21" s="5">
        <v>1.6041666666666667</v>
      </c>
      <c r="FM21" s="5">
        <v>1</v>
      </c>
      <c r="FN21" s="5">
        <v>1</v>
      </c>
      <c r="FO21" s="5">
        <v>1</v>
      </c>
      <c r="FP21" s="5">
        <v>1</v>
      </c>
      <c r="FQ21" s="5">
        <v>1</v>
      </c>
      <c r="FR21" s="5">
        <v>1</v>
      </c>
      <c r="FS21" s="5">
        <f t="shared" si="22"/>
        <v>-1</v>
      </c>
      <c r="FT21" s="5">
        <f t="shared" si="23"/>
        <v>0</v>
      </c>
      <c r="FU21" s="5">
        <f t="shared" si="24"/>
        <v>-1.25</v>
      </c>
      <c r="FV21" s="5">
        <f t="shared" si="25"/>
        <v>-0.66666666666666674</v>
      </c>
      <c r="FW21" s="5">
        <f t="shared" si="26"/>
        <v>-2.6666666666666665</v>
      </c>
      <c r="FX21" s="5">
        <f t="shared" si="27"/>
        <v>-1.3958333333333335</v>
      </c>
      <c r="FY21" s="48">
        <f t="shared" si="28"/>
        <v>-1</v>
      </c>
      <c r="FZ21" s="48" t="s">
        <v>177</v>
      </c>
      <c r="GA21" s="5">
        <v>1</v>
      </c>
      <c r="GB21" s="5">
        <v>1</v>
      </c>
      <c r="GC21" s="5">
        <v>1</v>
      </c>
      <c r="GD21" s="5">
        <v>1</v>
      </c>
      <c r="GE21" s="5">
        <v>1</v>
      </c>
      <c r="GF21" s="5">
        <v>1</v>
      </c>
      <c r="GG21" s="5">
        <f t="shared" si="29"/>
        <v>-1</v>
      </c>
      <c r="GH21" s="5">
        <f t="shared" si="30"/>
        <v>0</v>
      </c>
      <c r="GI21" s="5">
        <f t="shared" si="31"/>
        <v>-1.25</v>
      </c>
      <c r="GJ21" s="5">
        <f t="shared" si="32"/>
        <v>-0.66666666666666674</v>
      </c>
      <c r="GK21" s="5">
        <f t="shared" si="33"/>
        <v>-2.6666666666666665</v>
      </c>
      <c r="GL21" s="5">
        <f t="shared" si="34"/>
        <v>-1.3958333333333335</v>
      </c>
      <c r="GM21" s="45">
        <v>1</v>
      </c>
      <c r="GN21" s="45">
        <v>1</v>
      </c>
      <c r="GO21" s="45">
        <v>1</v>
      </c>
      <c r="GP21" s="45">
        <v>1</v>
      </c>
      <c r="GQ21" s="45">
        <v>1.6666666666666667</v>
      </c>
      <c r="GR21" s="45">
        <f t="shared" si="35"/>
        <v>1.1666666666666667</v>
      </c>
      <c r="GS21" s="45">
        <f t="shared" si="46"/>
        <v>-1</v>
      </c>
      <c r="GT21" s="45">
        <f t="shared" si="47"/>
        <v>0</v>
      </c>
      <c r="GU21" s="45">
        <f t="shared" si="48"/>
        <v>-1.25</v>
      </c>
      <c r="GV21" s="45">
        <f t="shared" si="49"/>
        <v>-0.66666666666666674</v>
      </c>
      <c r="GW21" s="45">
        <f t="shared" si="50"/>
        <v>-1.9999999999999998</v>
      </c>
      <c r="GX21" s="45">
        <f t="shared" si="50"/>
        <v>-1.2291666666666667</v>
      </c>
      <c r="GZ21" s="64">
        <v>0.14285714285714285</v>
      </c>
      <c r="HA21" s="64">
        <v>0.17857142857142858</v>
      </c>
      <c r="HB21" s="64">
        <v>7.1428571428571425E-2</v>
      </c>
      <c r="HC21" s="62">
        <v>7.1428571428571425E-2</v>
      </c>
      <c r="HD21" s="64">
        <v>0</v>
      </c>
      <c r="HE21" s="64">
        <v>0</v>
      </c>
      <c r="HF21" s="64">
        <v>0</v>
      </c>
      <c r="HG21" s="62">
        <v>0</v>
      </c>
      <c r="HH21" s="64">
        <v>0.5</v>
      </c>
      <c r="HI21" s="64">
        <v>0.2857142857142857</v>
      </c>
      <c r="HJ21" s="64">
        <v>0.21428571428571427</v>
      </c>
      <c r="HK21" s="62">
        <v>0.14285714285714285</v>
      </c>
      <c r="HL21" s="64">
        <v>0.64285714285714279</v>
      </c>
      <c r="HM21" s="64">
        <v>0.4642857142857143</v>
      </c>
      <c r="HN21" s="64">
        <v>0.2857142857142857</v>
      </c>
      <c r="HO21" s="62">
        <v>0.21428571428571427</v>
      </c>
      <c r="HQ21" s="5">
        <v>8</v>
      </c>
      <c r="HR21" s="5">
        <v>6</v>
      </c>
      <c r="HS21" s="5">
        <v>6</v>
      </c>
      <c r="HT21" s="5">
        <v>8</v>
      </c>
      <c r="HU21" s="5">
        <v>8</v>
      </c>
      <c r="HV21" s="5">
        <v>36</v>
      </c>
      <c r="HX21" s="5">
        <v>18</v>
      </c>
      <c r="HY21" s="5">
        <v>23</v>
      </c>
      <c r="HZ21" s="5">
        <v>7</v>
      </c>
      <c r="IA21" s="5">
        <v>5</v>
      </c>
      <c r="IC21" s="5">
        <v>12</v>
      </c>
      <c r="ID21" s="5">
        <v>14</v>
      </c>
      <c r="IE21" s="5">
        <v>7</v>
      </c>
      <c r="IF21" s="5">
        <v>5</v>
      </c>
    </row>
    <row r="22" spans="1:240" x14ac:dyDescent="0.2">
      <c r="A22" s="5" t="s">
        <v>64</v>
      </c>
      <c r="B22" s="16">
        <v>16.091666666666665</v>
      </c>
      <c r="C22" s="24" t="s">
        <v>58</v>
      </c>
      <c r="D22" s="5">
        <v>165</v>
      </c>
      <c r="E22" s="5">
        <v>65</v>
      </c>
      <c r="F22" s="16">
        <f t="shared" ref="F22:F25" si="51">D22*703/(E22*E22)</f>
        <v>27.454437869822485</v>
      </c>
      <c r="G22" s="24" t="s">
        <v>127</v>
      </c>
      <c r="H22" s="3"/>
      <c r="I22" s="10"/>
      <c r="J22" s="11"/>
      <c r="K22" s="11"/>
      <c r="L22" s="10"/>
      <c r="M22" s="10"/>
      <c r="N22" s="14"/>
      <c r="X22" s="12"/>
      <c r="Y22" s="12"/>
      <c r="Z22" s="12"/>
      <c r="AB22" s="17">
        <v>65</v>
      </c>
      <c r="AC22" s="13"/>
      <c r="AD22" s="13"/>
      <c r="HQ22" s="5">
        <v>6</v>
      </c>
      <c r="HR22" s="5">
        <v>3</v>
      </c>
      <c r="HS22" s="5">
        <v>5</v>
      </c>
      <c r="HT22" s="5">
        <v>7</v>
      </c>
      <c r="HU22" s="5">
        <v>5</v>
      </c>
      <c r="HV22" s="5">
        <v>26</v>
      </c>
    </row>
    <row r="23" spans="1:240" x14ac:dyDescent="0.2">
      <c r="A23" s="5" t="s">
        <v>71</v>
      </c>
      <c r="B23" s="16">
        <v>7.0805555555555557</v>
      </c>
      <c r="C23" s="24" t="s">
        <v>58</v>
      </c>
      <c r="D23" s="5">
        <v>63</v>
      </c>
      <c r="E23" s="5">
        <v>51.5</v>
      </c>
      <c r="F23" s="16">
        <f t="shared" si="51"/>
        <v>16.69865208784994</v>
      </c>
      <c r="G23" s="24" t="s">
        <v>127</v>
      </c>
      <c r="H23" s="3"/>
      <c r="I23" s="10"/>
      <c r="J23" s="11"/>
      <c r="K23" s="11"/>
      <c r="L23" s="10"/>
      <c r="M23" s="10"/>
      <c r="N23" s="14"/>
      <c r="X23" s="12"/>
      <c r="Y23" s="12"/>
      <c r="Z23" s="12"/>
      <c r="AB23" s="17">
        <v>50</v>
      </c>
      <c r="AC23" s="13"/>
      <c r="AD23" s="13"/>
      <c r="GZ23" s="65"/>
      <c r="HA23" s="65"/>
      <c r="HB23" s="65"/>
      <c r="HC23" s="65"/>
      <c r="HD23" s="65"/>
      <c r="HE23" s="65"/>
      <c r="HF23" s="65"/>
      <c r="HG23" s="65"/>
      <c r="HH23" s="65"/>
      <c r="HI23" s="65"/>
      <c r="HJ23" s="65"/>
      <c r="HK23" s="65"/>
      <c r="HL23" s="65"/>
      <c r="HM23" s="65"/>
      <c r="HN23" s="65"/>
      <c r="HO23" s="65"/>
      <c r="HQ23" s="5">
        <v>5</v>
      </c>
      <c r="HR23" s="5">
        <v>2</v>
      </c>
      <c r="HS23" s="5">
        <v>6</v>
      </c>
      <c r="HT23" s="5">
        <v>3</v>
      </c>
      <c r="HU23" s="5">
        <v>3</v>
      </c>
      <c r="HV23" s="5">
        <v>19</v>
      </c>
    </row>
    <row r="24" spans="1:240" x14ac:dyDescent="0.2">
      <c r="A24" s="5" t="s">
        <v>68</v>
      </c>
      <c r="B24" s="16">
        <v>10.261111111111111</v>
      </c>
      <c r="C24" s="24" t="s">
        <v>59</v>
      </c>
      <c r="D24" s="5">
        <v>80</v>
      </c>
      <c r="E24" s="5">
        <v>57</v>
      </c>
      <c r="F24" s="16">
        <f t="shared" si="51"/>
        <v>17.309941520467838</v>
      </c>
      <c r="G24" s="24" t="s">
        <v>127</v>
      </c>
      <c r="H24" s="3"/>
      <c r="I24" s="10"/>
      <c r="J24" s="11"/>
      <c r="K24" s="11"/>
      <c r="L24" s="10"/>
      <c r="M24" s="10"/>
      <c r="N24" s="14"/>
      <c r="X24" s="12"/>
      <c r="Y24" s="12"/>
      <c r="Z24" s="12"/>
      <c r="AB24" s="17">
        <v>50</v>
      </c>
      <c r="AC24" s="13"/>
      <c r="AD24" s="13"/>
      <c r="HA24" s="66"/>
      <c r="HB24" s="66"/>
      <c r="HC24" s="66"/>
      <c r="HD24" s="66"/>
      <c r="HE24" s="66"/>
      <c r="HF24" s="66"/>
      <c r="HG24" s="66"/>
      <c r="HH24" s="66"/>
      <c r="HI24" s="66"/>
      <c r="HJ24" s="66"/>
      <c r="HK24" s="66"/>
      <c r="HL24" s="66"/>
      <c r="HM24" s="67"/>
      <c r="HN24" s="66"/>
      <c r="HO24" s="66"/>
      <c r="HQ24" s="5">
        <v>4</v>
      </c>
      <c r="HR24" s="5">
        <v>2</v>
      </c>
      <c r="HS24" s="5">
        <v>4</v>
      </c>
      <c r="HT24" s="5">
        <v>3</v>
      </c>
      <c r="HU24" s="5">
        <v>6</v>
      </c>
      <c r="HV24" s="5">
        <v>19</v>
      </c>
    </row>
    <row r="25" spans="1:240" x14ac:dyDescent="0.2">
      <c r="A25" s="5" t="s">
        <v>67</v>
      </c>
      <c r="B25" s="16">
        <v>12.074999999999999</v>
      </c>
      <c r="C25" s="24" t="s">
        <v>58</v>
      </c>
      <c r="D25" s="5">
        <v>100</v>
      </c>
      <c r="E25" s="5">
        <v>61</v>
      </c>
      <c r="F25" s="16">
        <f t="shared" si="51"/>
        <v>18.892770760548238</v>
      </c>
      <c r="G25" s="24" t="s">
        <v>127</v>
      </c>
      <c r="H25" s="3"/>
      <c r="I25" s="10"/>
      <c r="J25" s="11"/>
      <c r="K25" s="11"/>
      <c r="L25" s="10"/>
      <c r="M25" s="10"/>
      <c r="N25" s="14"/>
      <c r="X25" s="12"/>
      <c r="Y25" s="12"/>
      <c r="Z25" s="12"/>
      <c r="AB25" s="17">
        <v>45</v>
      </c>
      <c r="AC25" s="13"/>
      <c r="AD25" s="13"/>
      <c r="HQ25" s="5">
        <v>4</v>
      </c>
      <c r="HR25" s="5">
        <v>2</v>
      </c>
      <c r="HS25" s="5">
        <v>4</v>
      </c>
      <c r="HT25" s="5">
        <v>3</v>
      </c>
      <c r="HU25" s="5">
        <v>3</v>
      </c>
      <c r="HV25" s="5">
        <v>16</v>
      </c>
    </row>
    <row r="26" spans="1:240" x14ac:dyDescent="0.2">
      <c r="A26" s="5" t="s">
        <v>60</v>
      </c>
      <c r="B26" s="16">
        <v>12.713888888888889</v>
      </c>
      <c r="C26" s="5" t="s">
        <v>58</v>
      </c>
      <c r="D26" s="5">
        <v>120</v>
      </c>
      <c r="E26" s="5">
        <v>61</v>
      </c>
      <c r="F26" s="16">
        <f t="shared" ref="F26:F33" si="52">D26*703/(E26*E26)</f>
        <v>22.671324912657887</v>
      </c>
      <c r="G26" s="24" t="s">
        <v>127</v>
      </c>
      <c r="H26" s="3"/>
      <c r="I26" s="10"/>
      <c r="J26" s="11"/>
      <c r="K26" s="11"/>
      <c r="L26" s="10"/>
      <c r="M26" s="10"/>
      <c r="N26" s="14"/>
      <c r="X26" s="12"/>
      <c r="Y26" s="12"/>
      <c r="Z26" s="12"/>
      <c r="AB26" s="17">
        <v>53</v>
      </c>
      <c r="AC26" s="13"/>
      <c r="HQ26" s="5">
        <v>4</v>
      </c>
      <c r="HR26" s="5">
        <v>3</v>
      </c>
      <c r="HS26" s="5">
        <v>8</v>
      </c>
      <c r="HT26" s="5">
        <v>3</v>
      </c>
      <c r="HU26" s="5">
        <v>5</v>
      </c>
      <c r="HV26" s="5">
        <v>23</v>
      </c>
    </row>
    <row r="27" spans="1:240" x14ac:dyDescent="0.2">
      <c r="A27" s="5" t="s">
        <v>61</v>
      </c>
      <c r="B27" s="16">
        <v>15.105555555555556</v>
      </c>
      <c r="C27" s="5" t="s">
        <v>58</v>
      </c>
      <c r="D27" s="5">
        <v>112</v>
      </c>
      <c r="E27" s="5">
        <v>70</v>
      </c>
      <c r="F27" s="16">
        <f t="shared" si="52"/>
        <v>16.068571428571428</v>
      </c>
      <c r="G27" s="24" t="s">
        <v>127</v>
      </c>
      <c r="H27" s="3"/>
      <c r="I27" s="10"/>
      <c r="J27" s="11"/>
      <c r="K27" s="11"/>
      <c r="L27" s="10"/>
      <c r="M27" s="10"/>
      <c r="N27" s="14"/>
      <c r="X27" s="12"/>
      <c r="Y27" s="12"/>
      <c r="Z27" s="12"/>
      <c r="AB27" s="17">
        <v>85</v>
      </c>
      <c r="AC27" s="13"/>
      <c r="HQ27" s="5">
        <v>3</v>
      </c>
      <c r="HR27" s="5">
        <v>2</v>
      </c>
      <c r="HS27" s="5">
        <v>5</v>
      </c>
      <c r="HT27" s="5">
        <v>3</v>
      </c>
      <c r="HU27" s="5">
        <v>3</v>
      </c>
      <c r="HV27" s="5">
        <v>16</v>
      </c>
    </row>
    <row r="28" spans="1:240" x14ac:dyDescent="0.2">
      <c r="A28" s="5" t="s">
        <v>69</v>
      </c>
      <c r="B28" s="16">
        <v>9.9499999999999993</v>
      </c>
      <c r="C28" s="24" t="s">
        <v>58</v>
      </c>
      <c r="D28" s="5">
        <v>64</v>
      </c>
      <c r="E28" s="5">
        <v>54</v>
      </c>
      <c r="F28" s="16">
        <f t="shared" si="52"/>
        <v>15.429355281207133</v>
      </c>
      <c r="G28" s="24" t="s">
        <v>127</v>
      </c>
      <c r="H28" s="3"/>
      <c r="I28" s="10"/>
      <c r="J28" s="11"/>
      <c r="K28" s="11"/>
      <c r="L28" s="10"/>
      <c r="M28" s="10"/>
      <c r="N28" s="14"/>
      <c r="X28" s="12"/>
      <c r="Y28" s="12"/>
      <c r="Z28" s="12"/>
      <c r="AB28" s="17">
        <v>80</v>
      </c>
      <c r="AC28" s="13"/>
      <c r="AD28" s="13"/>
      <c r="HQ28" s="5">
        <v>3</v>
      </c>
      <c r="HR28" s="5">
        <v>2</v>
      </c>
      <c r="HS28" s="5">
        <v>4</v>
      </c>
      <c r="HT28" s="5">
        <v>3</v>
      </c>
      <c r="HU28" s="5">
        <v>3</v>
      </c>
      <c r="HV28" s="5">
        <v>15</v>
      </c>
    </row>
    <row r="29" spans="1:240" x14ac:dyDescent="0.2">
      <c r="A29" s="5" t="s">
        <v>70</v>
      </c>
      <c r="B29" s="16">
        <v>8.5194444444444439</v>
      </c>
      <c r="C29" s="24" t="s">
        <v>58</v>
      </c>
      <c r="D29" s="5">
        <v>51</v>
      </c>
      <c r="E29" s="5">
        <v>48</v>
      </c>
      <c r="F29" s="16">
        <f t="shared" si="52"/>
        <v>15.561197916666666</v>
      </c>
      <c r="G29" s="24" t="s">
        <v>127</v>
      </c>
      <c r="H29" s="3"/>
      <c r="I29" s="10"/>
      <c r="J29" s="11"/>
      <c r="K29" s="11"/>
      <c r="L29" s="10"/>
      <c r="M29" s="10"/>
      <c r="N29" s="14"/>
      <c r="X29" s="12"/>
      <c r="Y29" s="12"/>
      <c r="Z29" s="12"/>
      <c r="AB29" s="17">
        <v>45</v>
      </c>
      <c r="AC29" s="13"/>
      <c r="AD29" s="13"/>
      <c r="HQ29" s="5">
        <v>3</v>
      </c>
      <c r="HR29" s="5">
        <v>2</v>
      </c>
      <c r="HS29" s="5">
        <v>4</v>
      </c>
      <c r="HT29" s="5">
        <v>3</v>
      </c>
      <c r="HU29" s="5">
        <v>3</v>
      </c>
      <c r="HV29" s="5">
        <v>15</v>
      </c>
    </row>
    <row r="30" spans="1:240" x14ac:dyDescent="0.2">
      <c r="A30" s="5" t="s">
        <v>62</v>
      </c>
      <c r="B30" s="16">
        <v>7.3611111111111107</v>
      </c>
      <c r="C30" s="24" t="s">
        <v>58</v>
      </c>
      <c r="D30" s="5">
        <v>50</v>
      </c>
      <c r="E30" s="5">
        <v>50</v>
      </c>
      <c r="F30" s="16">
        <f t="shared" si="52"/>
        <v>14.06</v>
      </c>
      <c r="G30" s="24" t="s">
        <v>127</v>
      </c>
      <c r="H30" s="3"/>
      <c r="I30" s="10"/>
      <c r="J30" s="11"/>
      <c r="K30" s="11"/>
      <c r="L30" s="10"/>
      <c r="M30" s="10"/>
      <c r="N30" s="14"/>
      <c r="X30" s="12"/>
      <c r="Y30" s="12"/>
      <c r="Z30" s="12"/>
      <c r="AB30" s="17">
        <v>40</v>
      </c>
      <c r="AC30" s="13"/>
      <c r="AD30" s="13"/>
      <c r="HQ30" s="5">
        <v>6</v>
      </c>
      <c r="HR30" s="5">
        <v>2</v>
      </c>
      <c r="HS30" s="5">
        <v>4</v>
      </c>
      <c r="HT30" s="5">
        <v>3</v>
      </c>
      <c r="HU30" s="5">
        <v>3</v>
      </c>
      <c r="HV30" s="5">
        <v>18</v>
      </c>
    </row>
    <row r="31" spans="1:240" x14ac:dyDescent="0.2">
      <c r="A31" s="5" t="s">
        <v>63</v>
      </c>
      <c r="B31" s="16">
        <v>12.605555555555556</v>
      </c>
      <c r="C31" s="24" t="s">
        <v>58</v>
      </c>
      <c r="D31" s="5">
        <v>70</v>
      </c>
      <c r="E31" s="5">
        <v>53</v>
      </c>
      <c r="F31" s="16">
        <f t="shared" si="52"/>
        <v>17.518689925240299</v>
      </c>
      <c r="G31" s="24" t="s">
        <v>127</v>
      </c>
      <c r="H31" s="3"/>
      <c r="I31" s="10"/>
      <c r="J31" s="11"/>
      <c r="K31" s="11"/>
      <c r="L31" s="10"/>
      <c r="M31" s="10"/>
      <c r="N31" s="14"/>
      <c r="X31" s="12"/>
      <c r="Y31" s="12"/>
      <c r="Z31" s="12"/>
      <c r="AB31" s="17">
        <v>55</v>
      </c>
      <c r="AC31" s="13"/>
      <c r="AD31" s="13"/>
      <c r="HQ31" s="5">
        <v>3</v>
      </c>
      <c r="HR31" s="5">
        <v>2</v>
      </c>
      <c r="HS31" s="5">
        <v>4</v>
      </c>
      <c r="HT31" s="5">
        <v>3</v>
      </c>
      <c r="HU31" s="5">
        <v>3</v>
      </c>
      <c r="HV31" s="5">
        <v>15</v>
      </c>
    </row>
    <row r="32" spans="1:240" x14ac:dyDescent="0.2">
      <c r="A32" s="5" t="s">
        <v>73</v>
      </c>
      <c r="B32" s="16">
        <v>10.819444444444445</v>
      </c>
      <c r="C32" s="24" t="s">
        <v>58</v>
      </c>
      <c r="D32" s="5">
        <v>90</v>
      </c>
      <c r="E32" s="5">
        <v>61</v>
      </c>
      <c r="F32" s="16">
        <f t="shared" si="52"/>
        <v>17.003493684493417</v>
      </c>
      <c r="G32" s="24" t="s">
        <v>127</v>
      </c>
      <c r="H32" s="3"/>
      <c r="I32" s="10"/>
      <c r="J32" s="11"/>
      <c r="K32" s="11"/>
      <c r="L32" s="10"/>
      <c r="M32" s="10"/>
      <c r="N32" s="14"/>
      <c r="X32" s="12"/>
      <c r="Y32" s="12"/>
      <c r="Z32" s="12"/>
      <c r="AB32" s="17">
        <v>55</v>
      </c>
      <c r="AC32" s="13"/>
      <c r="AD32" s="13"/>
      <c r="HQ32" s="5">
        <v>4</v>
      </c>
      <c r="HR32" s="5">
        <v>2</v>
      </c>
      <c r="HS32" s="5">
        <v>6</v>
      </c>
      <c r="HT32" s="5">
        <v>3</v>
      </c>
      <c r="HU32" s="5">
        <v>3</v>
      </c>
      <c r="HV32" s="5">
        <v>18</v>
      </c>
    </row>
    <row r="33" spans="1:230" x14ac:dyDescent="0.2">
      <c r="A33" s="5" t="s">
        <v>72</v>
      </c>
      <c r="B33" s="16">
        <v>13.597222222222221</v>
      </c>
      <c r="C33" s="24" t="s">
        <v>58</v>
      </c>
      <c r="D33" s="5">
        <v>140</v>
      </c>
      <c r="E33" s="5">
        <v>63</v>
      </c>
      <c r="F33" s="16">
        <f t="shared" si="52"/>
        <v>24.797178130511465</v>
      </c>
      <c r="G33" s="24" t="s">
        <v>127</v>
      </c>
      <c r="H33" s="3"/>
      <c r="I33" s="10"/>
      <c r="J33" s="11"/>
      <c r="K33" s="11"/>
      <c r="L33" s="10"/>
      <c r="M33" s="10"/>
      <c r="N33" s="14"/>
      <c r="X33" s="12"/>
      <c r="Y33" s="12"/>
      <c r="Z33" s="12"/>
      <c r="AB33" s="17">
        <v>75</v>
      </c>
      <c r="AC33" s="13"/>
      <c r="AD33" s="13"/>
      <c r="HQ33" s="5">
        <v>4</v>
      </c>
      <c r="HR33" s="5">
        <v>2</v>
      </c>
      <c r="HS33" s="5">
        <v>8</v>
      </c>
      <c r="HT33" s="5">
        <v>4</v>
      </c>
      <c r="HU33" s="5">
        <v>4</v>
      </c>
      <c r="HV33" s="5">
        <v>22</v>
      </c>
    </row>
    <row r="34" spans="1:230" x14ac:dyDescent="0.2">
      <c r="A34" s="5" t="s">
        <v>65</v>
      </c>
      <c r="B34" s="16">
        <v>8.6805555555555554</v>
      </c>
      <c r="C34" s="24" t="s">
        <v>58</v>
      </c>
      <c r="D34" s="5">
        <v>90</v>
      </c>
      <c r="E34" s="5">
        <v>56</v>
      </c>
      <c r="F34" s="16">
        <f t="shared" ref="F34:F36" si="53">D34*703/(E34*E34)</f>
        <v>20.175382653061224</v>
      </c>
      <c r="G34" s="24" t="s">
        <v>127</v>
      </c>
      <c r="H34" s="3"/>
      <c r="I34" s="10"/>
      <c r="J34" s="11"/>
      <c r="K34" s="11"/>
      <c r="L34" s="10"/>
      <c r="M34" s="10"/>
      <c r="N34" s="14"/>
      <c r="X34" s="12"/>
      <c r="Y34" s="12"/>
      <c r="Z34" s="12"/>
      <c r="AB34" s="17">
        <v>75</v>
      </c>
      <c r="AC34" s="13"/>
      <c r="AD34" s="13"/>
      <c r="HQ34" s="5">
        <v>3</v>
      </c>
      <c r="HR34" s="5">
        <v>2</v>
      </c>
      <c r="HS34" s="5">
        <v>4</v>
      </c>
      <c r="HT34" s="5">
        <v>3</v>
      </c>
      <c r="HU34" s="5">
        <v>3</v>
      </c>
      <c r="HV34" s="5">
        <v>15</v>
      </c>
    </row>
    <row r="35" spans="1:230" x14ac:dyDescent="0.2">
      <c r="A35" s="5" t="s">
        <v>66</v>
      </c>
      <c r="B35" s="16">
        <v>11.324999999999999</v>
      </c>
      <c r="C35" s="24" t="s">
        <v>58</v>
      </c>
      <c r="D35" s="5">
        <v>76</v>
      </c>
      <c r="E35" s="5">
        <v>58</v>
      </c>
      <c r="F35" s="16">
        <f t="shared" si="53"/>
        <v>15.882282996432819</v>
      </c>
      <c r="G35" s="24" t="s">
        <v>127</v>
      </c>
      <c r="H35" s="3"/>
      <c r="I35" s="10"/>
      <c r="J35" s="11"/>
      <c r="K35" s="11"/>
      <c r="L35" s="10"/>
      <c r="M35" s="10"/>
      <c r="N35" s="14"/>
      <c r="X35" s="12"/>
      <c r="Y35" s="12"/>
      <c r="Z35" s="12"/>
      <c r="AB35" s="17">
        <v>77</v>
      </c>
      <c r="AC35" s="13"/>
      <c r="AD35" s="13"/>
      <c r="HQ35" s="5">
        <v>3</v>
      </c>
      <c r="HR35" s="5">
        <v>2</v>
      </c>
      <c r="HS35" s="5">
        <v>4</v>
      </c>
      <c r="HT35" s="5">
        <v>3</v>
      </c>
      <c r="HU35" s="5">
        <v>3</v>
      </c>
      <c r="HV35" s="5">
        <v>15</v>
      </c>
    </row>
    <row r="36" spans="1:230" x14ac:dyDescent="0.2">
      <c r="A36" s="5" t="s">
        <v>74</v>
      </c>
      <c r="B36" s="16">
        <v>8.9527777777777775</v>
      </c>
      <c r="C36" s="24" t="s">
        <v>58</v>
      </c>
      <c r="D36" s="5">
        <v>57.5</v>
      </c>
      <c r="E36" s="5">
        <v>50</v>
      </c>
      <c r="F36" s="16">
        <f t="shared" si="53"/>
        <v>16.169</v>
      </c>
      <c r="G36" s="24" t="s">
        <v>127</v>
      </c>
      <c r="H36" s="3"/>
      <c r="I36" s="10"/>
      <c r="J36" s="11"/>
      <c r="K36" s="11"/>
      <c r="L36" s="10"/>
      <c r="M36" s="10"/>
      <c r="N36" s="14"/>
      <c r="X36" s="12"/>
      <c r="Y36" s="12"/>
      <c r="Z36" s="12"/>
      <c r="AB36" s="17"/>
      <c r="AC36" s="13"/>
      <c r="AD36" s="13"/>
      <c r="HQ36" s="5">
        <v>3</v>
      </c>
      <c r="HR36" s="5">
        <v>2</v>
      </c>
      <c r="HS36" s="5">
        <v>4</v>
      </c>
      <c r="HT36" s="5">
        <v>3</v>
      </c>
      <c r="HU36" s="5">
        <v>3</v>
      </c>
      <c r="HV36" s="5">
        <v>15</v>
      </c>
    </row>
    <row r="37" spans="1:230" x14ac:dyDescent="0.2">
      <c r="A37" s="5" t="s">
        <v>75</v>
      </c>
      <c r="B37" s="16">
        <v>11.697222222222223</v>
      </c>
      <c r="C37" s="5" t="s">
        <v>58</v>
      </c>
      <c r="D37" s="5">
        <v>80.5</v>
      </c>
      <c r="E37" s="5">
        <v>59.5</v>
      </c>
      <c r="F37" s="16">
        <f t="shared" ref="F37:F41" si="54">D37*703/(E37*E37)</f>
        <v>15.985170538803757</v>
      </c>
      <c r="G37" s="24" t="s">
        <v>127</v>
      </c>
      <c r="H37" s="3"/>
      <c r="I37" s="10"/>
      <c r="J37" s="11"/>
      <c r="K37" s="11"/>
      <c r="L37" s="10"/>
      <c r="M37" s="10"/>
      <c r="N37" s="14"/>
      <c r="X37" s="12"/>
      <c r="Y37" s="12"/>
      <c r="Z37" s="12"/>
      <c r="AB37" s="17">
        <v>80</v>
      </c>
      <c r="AC37" s="13"/>
      <c r="HQ37" s="5">
        <v>3</v>
      </c>
      <c r="HR37" s="5">
        <v>2</v>
      </c>
      <c r="HS37" s="5">
        <v>4</v>
      </c>
      <c r="HT37" s="5">
        <v>3</v>
      </c>
      <c r="HU37" s="5">
        <v>4</v>
      </c>
      <c r="HV37" s="5">
        <v>16</v>
      </c>
    </row>
    <row r="38" spans="1:230" x14ac:dyDescent="0.2">
      <c r="A38" s="5" t="s">
        <v>76</v>
      </c>
      <c r="B38" s="16">
        <v>11.5</v>
      </c>
      <c r="C38" s="24" t="s">
        <v>58</v>
      </c>
      <c r="D38" s="5">
        <v>90</v>
      </c>
      <c r="E38" s="5">
        <v>59</v>
      </c>
      <c r="F38" s="16">
        <f t="shared" si="54"/>
        <v>18.17581154840563</v>
      </c>
      <c r="G38" s="24" t="s">
        <v>127</v>
      </c>
      <c r="H38" s="3"/>
      <c r="I38" s="10"/>
      <c r="J38" s="11"/>
      <c r="K38" s="11"/>
      <c r="L38" s="10"/>
      <c r="M38" s="10"/>
      <c r="N38" s="14"/>
      <c r="X38" s="12"/>
      <c r="Y38" s="12"/>
      <c r="Z38" s="12"/>
      <c r="AB38" s="17">
        <v>70</v>
      </c>
      <c r="AC38" s="13"/>
      <c r="HQ38" s="5">
        <v>5</v>
      </c>
      <c r="HR38" s="5">
        <v>3</v>
      </c>
      <c r="HS38" s="5">
        <v>7</v>
      </c>
      <c r="HT38" s="5">
        <v>3</v>
      </c>
      <c r="HU38" s="5">
        <v>4</v>
      </c>
      <c r="HV38" s="5">
        <v>22</v>
      </c>
    </row>
    <row r="39" spans="1:230" x14ac:dyDescent="0.2">
      <c r="A39" s="5" t="s">
        <v>77</v>
      </c>
      <c r="B39" s="16">
        <v>8.5</v>
      </c>
      <c r="C39" s="5" t="s">
        <v>58</v>
      </c>
      <c r="D39" s="5">
        <v>67</v>
      </c>
      <c r="E39" s="5">
        <v>54</v>
      </c>
      <c r="F39" s="16">
        <f t="shared" si="54"/>
        <v>16.152606310013716</v>
      </c>
      <c r="G39" s="24" t="s">
        <v>127</v>
      </c>
      <c r="H39" s="3"/>
      <c r="I39" s="10"/>
      <c r="J39" s="11"/>
      <c r="K39" s="11"/>
      <c r="L39" s="10"/>
      <c r="M39" s="10"/>
      <c r="N39" s="14"/>
      <c r="X39" s="12"/>
      <c r="Y39" s="12"/>
      <c r="Z39" s="12"/>
      <c r="AB39" s="17">
        <v>35</v>
      </c>
      <c r="AC39" s="13"/>
      <c r="HQ39" s="5">
        <v>5</v>
      </c>
      <c r="HR39" s="5">
        <v>2</v>
      </c>
      <c r="HS39" s="5">
        <v>8</v>
      </c>
      <c r="HT39" s="5">
        <v>7</v>
      </c>
      <c r="HU39" s="5">
        <v>6</v>
      </c>
      <c r="HV39" s="5">
        <v>28</v>
      </c>
    </row>
    <row r="40" spans="1:230" x14ac:dyDescent="0.2">
      <c r="A40" s="5" t="s">
        <v>78</v>
      </c>
      <c r="B40" s="16">
        <v>13.05</v>
      </c>
      <c r="C40" s="5" t="s">
        <v>58</v>
      </c>
      <c r="D40" s="5">
        <v>98</v>
      </c>
      <c r="E40" s="5">
        <v>61</v>
      </c>
      <c r="F40" s="16">
        <f t="shared" si="54"/>
        <v>18.514915345337275</v>
      </c>
      <c r="G40" s="24" t="s">
        <v>127</v>
      </c>
      <c r="H40" s="3"/>
      <c r="I40" s="10"/>
      <c r="J40" s="11"/>
      <c r="K40" s="11"/>
      <c r="L40" s="10"/>
      <c r="M40" s="10"/>
      <c r="N40" s="14"/>
      <c r="X40" s="12"/>
      <c r="Y40" s="12"/>
      <c r="Z40" s="12"/>
      <c r="AB40" s="17">
        <v>70</v>
      </c>
      <c r="AC40" s="13"/>
      <c r="HQ40" s="5">
        <v>3</v>
      </c>
      <c r="HR40" s="5">
        <v>2</v>
      </c>
      <c r="HS40" s="5">
        <v>5</v>
      </c>
      <c r="HT40" s="5">
        <v>6</v>
      </c>
      <c r="HU40" s="5">
        <v>7</v>
      </c>
      <c r="HV40" s="5">
        <v>23</v>
      </c>
    </row>
    <row r="41" spans="1:230" x14ac:dyDescent="0.2">
      <c r="A41" s="5" t="s">
        <v>79</v>
      </c>
      <c r="B41" s="16">
        <v>12.363888888888889</v>
      </c>
      <c r="C41" s="24" t="s">
        <v>59</v>
      </c>
      <c r="D41" s="5">
        <v>82</v>
      </c>
      <c r="E41" s="5">
        <v>58</v>
      </c>
      <c r="F41" s="16">
        <f t="shared" si="54"/>
        <v>17.136147443519619</v>
      </c>
      <c r="G41" s="24" t="s">
        <v>127</v>
      </c>
      <c r="H41" s="3"/>
      <c r="I41" s="10"/>
      <c r="J41" s="11"/>
      <c r="K41" s="11"/>
      <c r="L41" s="10"/>
      <c r="M41" s="10"/>
      <c r="N41" s="14"/>
      <c r="X41" s="12"/>
      <c r="Y41" s="12"/>
      <c r="Z41" s="12"/>
      <c r="AB41" s="17">
        <v>45</v>
      </c>
      <c r="AC41" s="13"/>
      <c r="AD41" s="13"/>
      <c r="HQ41" s="5">
        <v>6</v>
      </c>
      <c r="HR41" s="5">
        <v>2</v>
      </c>
      <c r="HS41" s="5">
        <v>6</v>
      </c>
      <c r="HT41" s="5">
        <v>3</v>
      </c>
      <c r="HU41" s="5">
        <v>3</v>
      </c>
      <c r="HV41" s="5">
        <v>20</v>
      </c>
    </row>
  </sheetData>
  <sortState ref="A88:D123">
    <sortCondition ref="B88:B123"/>
  </sortState>
  <mergeCells count="48">
    <mergeCell ref="AE1:BX1"/>
    <mergeCell ref="DD2:DM2"/>
    <mergeCell ref="BZ1:DM1"/>
    <mergeCell ref="BZ2:CE2"/>
    <mergeCell ref="CF2:CK2"/>
    <mergeCell ref="AE2:AK2"/>
    <mergeCell ref="AL2:AR2"/>
    <mergeCell ref="AS2:AY2"/>
    <mergeCell ref="AZ2:BF2"/>
    <mergeCell ref="BG2:BM2"/>
    <mergeCell ref="CL2:CQ2"/>
    <mergeCell ref="CR2:CW2"/>
    <mergeCell ref="CX2:DC2"/>
    <mergeCell ref="DO2:DQ2"/>
    <mergeCell ref="DO1:EY1"/>
    <mergeCell ref="DR2:DT2"/>
    <mergeCell ref="GZ1:HO1"/>
    <mergeCell ref="IC2:IF2"/>
    <mergeCell ref="HQ2:HV2"/>
    <mergeCell ref="FA2:FF2"/>
    <mergeCell ref="FG2:FL2"/>
    <mergeCell ref="FM2:FR2"/>
    <mergeCell ref="GA2:GF2"/>
    <mergeCell ref="FS2:FX2"/>
    <mergeCell ref="GG2:GL2"/>
    <mergeCell ref="GM2:GR2"/>
    <mergeCell ref="GS2:GX2"/>
    <mergeCell ref="HL2:HO2"/>
    <mergeCell ref="HH2:HK2"/>
    <mergeCell ref="GZ2:HC2"/>
    <mergeCell ref="HD2:HG2"/>
    <mergeCell ref="FA1:GL1"/>
    <mergeCell ref="K9:K21"/>
    <mergeCell ref="O2:Q2"/>
    <mergeCell ref="AB2:AC2"/>
    <mergeCell ref="HX2:IA2"/>
    <mergeCell ref="BO2:BX2"/>
    <mergeCell ref="EW2:EY2"/>
    <mergeCell ref="ES2:EU2"/>
    <mergeCell ref="EP2:ER2"/>
    <mergeCell ref="EM2:EO2"/>
    <mergeCell ref="EJ2:EL2"/>
    <mergeCell ref="EG2:EI2"/>
    <mergeCell ref="ED2:EF2"/>
    <mergeCell ref="EA2:EC2"/>
    <mergeCell ref="DX2:DZ2"/>
    <mergeCell ref="DU2:DW2"/>
    <mergeCell ref="T2:Z2"/>
  </mergeCells>
  <phoneticPr fontId="3" type="noConversion"/>
  <conditionalFormatting sqref="DO3:DQ3 DO2">
    <cfRule type="top10" dxfId="22" priority="23" rank="2"/>
  </conditionalFormatting>
  <conditionalFormatting sqref="DR3:DS3 DR2">
    <cfRule type="top10" dxfId="21" priority="22" rank="2"/>
  </conditionalFormatting>
  <conditionalFormatting sqref="DU3:DV3 DU2">
    <cfRule type="top10" dxfId="20" priority="21" rank="2"/>
  </conditionalFormatting>
  <conditionalFormatting sqref="DX3:DY3 DX2">
    <cfRule type="top10" dxfId="19" priority="20" rank="2"/>
  </conditionalFormatting>
  <conditionalFormatting sqref="EA3:EB3 EA2">
    <cfRule type="top10" dxfId="18" priority="19" rank="1"/>
  </conditionalFormatting>
  <conditionalFormatting sqref="ED3:EE3 ED2">
    <cfRule type="top10" dxfId="17" priority="18" rank="1"/>
  </conditionalFormatting>
  <conditionalFormatting sqref="EG3:EH3 EG2">
    <cfRule type="top10" dxfId="16" priority="17" rank="1"/>
  </conditionalFormatting>
  <conditionalFormatting sqref="EJ3:EK3 EJ2">
    <cfRule type="top10" dxfId="15" priority="16" rank="1"/>
  </conditionalFormatting>
  <conditionalFormatting sqref="EM3:EN3 EM2">
    <cfRule type="top10" dxfId="14" priority="15" rank="1"/>
  </conditionalFormatting>
  <conditionalFormatting sqref="EP3:EQ3 EP2">
    <cfRule type="top10" dxfId="13" priority="14" rank="1"/>
  </conditionalFormatting>
  <conditionalFormatting sqref="ES3:ET3 ES2">
    <cfRule type="top10" dxfId="12" priority="13" rank="1"/>
  </conditionalFormatting>
  <conditionalFormatting sqref="EW3:EX3">
    <cfRule type="top10" dxfId="11" priority="12" rank="1"/>
  </conditionalFormatting>
  <conditionalFormatting sqref="DT3">
    <cfRule type="top10" dxfId="10" priority="11" rank="2"/>
  </conditionalFormatting>
  <conditionalFormatting sqref="DW3">
    <cfRule type="top10" dxfId="9" priority="10" rank="2"/>
  </conditionalFormatting>
  <conditionalFormatting sqref="DZ3">
    <cfRule type="top10" dxfId="8" priority="9" rank="2"/>
  </conditionalFormatting>
  <conditionalFormatting sqref="EC3">
    <cfRule type="top10" dxfId="7" priority="8" rank="2"/>
  </conditionalFormatting>
  <conditionalFormatting sqref="EF3">
    <cfRule type="top10" dxfId="6" priority="7" rank="2"/>
  </conditionalFormatting>
  <conditionalFormatting sqref="EI3">
    <cfRule type="top10" dxfId="5" priority="6" rank="2"/>
  </conditionalFormatting>
  <conditionalFormatting sqref="EL3">
    <cfRule type="top10" dxfId="4" priority="5" rank="2"/>
  </conditionalFormatting>
  <conditionalFormatting sqref="EO3">
    <cfRule type="top10" dxfId="3" priority="4" rank="2"/>
  </conditionalFormatting>
  <conditionalFormatting sqref="ER3">
    <cfRule type="top10" dxfId="2" priority="3" rank="2"/>
  </conditionalFormatting>
  <conditionalFormatting sqref="EU3">
    <cfRule type="top10" dxfId="1" priority="2" rank="2"/>
  </conditionalFormatting>
  <conditionalFormatting sqref="EY3">
    <cfRule type="top10" dxfId="0" priority="1" rank="2"/>
  </conditionalFormatting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selection activeCell="W35" sqref="W35"/>
    </sheetView>
  </sheetViews>
  <sheetFormatPr baseColWidth="10" defaultColWidth="8.83203125" defaultRowHeight="15" x14ac:dyDescent="0.2"/>
  <cols>
    <col min="1" max="1" width="8.83203125" style="37"/>
    <col min="2" max="2" width="11.1640625" style="37" customWidth="1"/>
    <col min="3" max="3" width="12" style="37" customWidth="1"/>
    <col min="4" max="4" width="16.6640625" style="37" customWidth="1"/>
    <col min="5" max="5" width="8.83203125" style="37"/>
    <col min="6" max="7" width="11.5" style="37" customWidth="1"/>
    <col min="8" max="15" width="8.83203125" style="37"/>
    <col min="16" max="16" width="12.6640625" style="37" customWidth="1"/>
    <col min="17" max="17" width="12.5" style="37" customWidth="1"/>
    <col min="18" max="19" width="11.33203125" style="37" customWidth="1"/>
    <col min="20" max="20" width="11.5" style="37" customWidth="1"/>
    <col min="21" max="21" width="11.1640625" style="37" customWidth="1"/>
    <col min="22" max="23" width="11.33203125" style="37" customWidth="1"/>
    <col min="24" max="24" width="13.33203125" style="37" customWidth="1"/>
    <col min="25" max="26" width="8.83203125" style="37"/>
    <col min="27" max="27" width="18.6640625" style="37" customWidth="1"/>
    <col min="28" max="16384" width="8.83203125" style="37"/>
  </cols>
  <sheetData>
    <row r="1" spans="1:27" s="36" customFormat="1" ht="90" x14ac:dyDescent="0.2">
      <c r="A1" s="35" t="s">
        <v>191</v>
      </c>
      <c r="B1" s="35" t="s">
        <v>141</v>
      </c>
      <c r="C1" s="35" t="s">
        <v>142</v>
      </c>
      <c r="D1" s="35" t="s">
        <v>143</v>
      </c>
      <c r="E1" s="35" t="s">
        <v>144</v>
      </c>
      <c r="F1" s="35" t="s">
        <v>145</v>
      </c>
      <c r="G1" s="35" t="s">
        <v>188</v>
      </c>
      <c r="H1" s="35" t="s">
        <v>146</v>
      </c>
      <c r="I1" s="38" t="s">
        <v>147</v>
      </c>
      <c r="J1" s="38" t="s">
        <v>148</v>
      </c>
      <c r="K1" s="38" t="s">
        <v>149</v>
      </c>
      <c r="L1" s="38" t="s">
        <v>150</v>
      </c>
      <c r="M1" s="38" t="s">
        <v>151</v>
      </c>
      <c r="N1" s="38" t="s">
        <v>152</v>
      </c>
      <c r="O1" s="38" t="s">
        <v>153</v>
      </c>
      <c r="P1" s="38" t="s">
        <v>154</v>
      </c>
      <c r="Q1" s="38" t="s">
        <v>154</v>
      </c>
      <c r="R1" s="38" t="s">
        <v>154</v>
      </c>
      <c r="S1" s="38" t="s">
        <v>155</v>
      </c>
      <c r="T1" s="38" t="s">
        <v>156</v>
      </c>
      <c r="U1" s="38" t="s">
        <v>156</v>
      </c>
      <c r="V1" s="38" t="s">
        <v>156</v>
      </c>
      <c r="W1" s="38" t="s">
        <v>157</v>
      </c>
      <c r="X1" s="35" t="s">
        <v>158</v>
      </c>
      <c r="Y1" s="35" t="s">
        <v>159</v>
      </c>
      <c r="Z1" s="35" t="s">
        <v>160</v>
      </c>
      <c r="AA1" s="59" t="s">
        <v>205</v>
      </c>
    </row>
    <row r="2" spans="1:27" x14ac:dyDescent="0.2">
      <c r="A2" s="39" t="s">
        <v>9</v>
      </c>
      <c r="B2" s="39">
        <v>1</v>
      </c>
      <c r="C2" s="39">
        <v>0</v>
      </c>
      <c r="D2" s="39">
        <v>0</v>
      </c>
      <c r="E2" s="39">
        <v>9</v>
      </c>
      <c r="F2" s="39">
        <v>1</v>
      </c>
      <c r="G2" s="39">
        <v>1</v>
      </c>
      <c r="H2" s="39">
        <v>0</v>
      </c>
      <c r="I2" s="39">
        <v>2</v>
      </c>
      <c r="J2" s="39">
        <v>0</v>
      </c>
      <c r="K2" s="39">
        <v>0</v>
      </c>
      <c r="L2" s="39">
        <v>0</v>
      </c>
      <c r="M2" s="39">
        <f>SUM(H2:L2)</f>
        <v>2</v>
      </c>
      <c r="N2" s="39">
        <v>0</v>
      </c>
      <c r="O2" s="39">
        <v>0</v>
      </c>
      <c r="P2" s="39">
        <v>2</v>
      </c>
      <c r="Q2" s="39">
        <v>0</v>
      </c>
      <c r="R2" s="39">
        <v>0</v>
      </c>
      <c r="S2" s="39">
        <f>MAX(P2:R2)</f>
        <v>2</v>
      </c>
      <c r="T2" s="39">
        <v>0</v>
      </c>
      <c r="U2" s="39">
        <v>0</v>
      </c>
      <c r="V2" s="39">
        <v>0</v>
      </c>
      <c r="W2" s="39">
        <f>MAX(T2:V2)</f>
        <v>0</v>
      </c>
      <c r="X2" s="39">
        <v>2</v>
      </c>
      <c r="Y2" s="39"/>
      <c r="Z2" s="39"/>
      <c r="AA2" s="39">
        <v>1</v>
      </c>
    </row>
    <row r="3" spans="1:27" x14ac:dyDescent="0.2">
      <c r="A3" s="39" t="s">
        <v>10</v>
      </c>
      <c r="B3" s="39">
        <v>2</v>
      </c>
      <c r="C3" s="39">
        <v>0</v>
      </c>
      <c r="D3" s="39">
        <v>0.5</v>
      </c>
      <c r="E3" s="39">
        <v>1</v>
      </c>
      <c r="F3" s="39">
        <v>1</v>
      </c>
      <c r="G3" s="39">
        <v>1</v>
      </c>
      <c r="H3" s="39">
        <v>0</v>
      </c>
      <c r="I3" s="39">
        <v>0</v>
      </c>
      <c r="J3" s="39">
        <v>0</v>
      </c>
      <c r="K3" s="39">
        <v>0</v>
      </c>
      <c r="L3" s="39">
        <v>0</v>
      </c>
      <c r="M3" s="39">
        <f t="shared" ref="M3:M19" si="0">SUM(H3:L3)</f>
        <v>0</v>
      </c>
      <c r="N3" s="39">
        <v>0</v>
      </c>
      <c r="O3" s="39">
        <v>1</v>
      </c>
      <c r="P3" s="39">
        <v>3</v>
      </c>
      <c r="Q3" s="39">
        <v>0</v>
      </c>
      <c r="R3" s="39">
        <v>0</v>
      </c>
      <c r="S3" s="39">
        <f t="shared" ref="S3:S19" si="1">MAX(P3:R3)</f>
        <v>3</v>
      </c>
      <c r="T3" s="39">
        <v>1</v>
      </c>
      <c r="U3" s="39">
        <v>0</v>
      </c>
      <c r="V3" s="39">
        <v>0</v>
      </c>
      <c r="W3" s="39">
        <f t="shared" ref="W3:W39" si="2">MAX(T3:V3)</f>
        <v>1</v>
      </c>
      <c r="X3" s="39">
        <v>2</v>
      </c>
      <c r="Y3" s="39"/>
      <c r="Z3" s="39"/>
      <c r="AA3" s="39">
        <v>1</v>
      </c>
    </row>
    <row r="4" spans="1:27" x14ac:dyDescent="0.2">
      <c r="A4" s="39" t="s">
        <v>11</v>
      </c>
      <c r="B4" s="39">
        <v>2</v>
      </c>
      <c r="C4" s="39">
        <v>6</v>
      </c>
      <c r="D4" s="39">
        <v>6</v>
      </c>
      <c r="E4" s="39">
        <v>7</v>
      </c>
      <c r="F4" s="39">
        <v>2</v>
      </c>
      <c r="G4" s="39">
        <v>0</v>
      </c>
      <c r="H4" s="39">
        <v>1</v>
      </c>
      <c r="I4" s="39">
        <v>4</v>
      </c>
      <c r="J4" s="39">
        <v>6</v>
      </c>
      <c r="K4" s="39">
        <v>4</v>
      </c>
      <c r="L4" s="39">
        <v>3</v>
      </c>
      <c r="M4" s="39">
        <f t="shared" si="0"/>
        <v>18</v>
      </c>
      <c r="N4" s="39">
        <v>0</v>
      </c>
      <c r="O4" s="39">
        <v>2</v>
      </c>
      <c r="P4" s="39">
        <v>0</v>
      </c>
      <c r="Q4" s="39">
        <v>0</v>
      </c>
      <c r="R4" s="39">
        <v>0</v>
      </c>
      <c r="S4" s="39">
        <f t="shared" si="1"/>
        <v>0</v>
      </c>
      <c r="T4" s="39">
        <v>0</v>
      </c>
      <c r="U4" s="39">
        <v>0</v>
      </c>
      <c r="V4" s="39">
        <v>0</v>
      </c>
      <c r="W4" s="39">
        <f t="shared" si="2"/>
        <v>0</v>
      </c>
      <c r="X4" s="39">
        <v>0</v>
      </c>
      <c r="Y4" s="39">
        <v>18</v>
      </c>
      <c r="Z4" s="39"/>
      <c r="AA4" s="39">
        <v>1</v>
      </c>
    </row>
    <row r="5" spans="1:27" x14ac:dyDescent="0.2">
      <c r="A5" s="39" t="s">
        <v>12</v>
      </c>
      <c r="B5" s="39">
        <v>2</v>
      </c>
      <c r="C5" s="39">
        <v>3</v>
      </c>
      <c r="D5" s="39">
        <v>3</v>
      </c>
      <c r="E5" s="39">
        <v>10</v>
      </c>
      <c r="F5" s="39">
        <v>1</v>
      </c>
      <c r="G5" s="39">
        <v>1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f t="shared" si="0"/>
        <v>0</v>
      </c>
      <c r="N5" s="39">
        <v>0</v>
      </c>
      <c r="O5" s="39">
        <v>0</v>
      </c>
      <c r="P5" s="39">
        <v>1</v>
      </c>
      <c r="Q5" s="39">
        <v>3</v>
      </c>
      <c r="R5" s="39">
        <v>0</v>
      </c>
      <c r="S5" s="39">
        <f t="shared" si="1"/>
        <v>3</v>
      </c>
      <c r="T5" s="39">
        <v>0</v>
      </c>
      <c r="U5" s="39">
        <v>0</v>
      </c>
      <c r="V5" s="39">
        <v>0</v>
      </c>
      <c r="W5" s="39">
        <f t="shared" si="2"/>
        <v>0</v>
      </c>
      <c r="X5" s="39">
        <v>0</v>
      </c>
      <c r="Y5" s="39">
        <v>18</v>
      </c>
      <c r="Z5" s="39"/>
      <c r="AA5" s="39">
        <v>1</v>
      </c>
    </row>
    <row r="6" spans="1:27" x14ac:dyDescent="0.2">
      <c r="A6" s="39" t="s">
        <v>13</v>
      </c>
      <c r="B6" s="39">
        <v>2</v>
      </c>
      <c r="C6" s="39">
        <v>0</v>
      </c>
      <c r="D6" s="39">
        <v>0</v>
      </c>
      <c r="E6" s="39">
        <v>3</v>
      </c>
      <c r="F6" s="39">
        <v>1</v>
      </c>
      <c r="G6" s="39">
        <v>1</v>
      </c>
      <c r="H6" s="39">
        <v>1</v>
      </c>
      <c r="I6" s="39">
        <v>1</v>
      </c>
      <c r="J6" s="39">
        <v>2</v>
      </c>
      <c r="K6" s="39">
        <v>2</v>
      </c>
      <c r="L6" s="39"/>
      <c r="M6" s="39">
        <f t="shared" si="0"/>
        <v>6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f t="shared" si="1"/>
        <v>0</v>
      </c>
      <c r="T6" s="39">
        <v>2</v>
      </c>
      <c r="U6" s="39">
        <v>0</v>
      </c>
      <c r="V6" s="39">
        <v>0</v>
      </c>
      <c r="W6" s="39">
        <f t="shared" si="2"/>
        <v>2</v>
      </c>
      <c r="X6" s="39">
        <v>1</v>
      </c>
      <c r="Y6" s="39"/>
      <c r="Z6" s="39">
        <v>18</v>
      </c>
      <c r="AA6" s="39">
        <v>1</v>
      </c>
    </row>
    <row r="7" spans="1:27" x14ac:dyDescent="0.2">
      <c r="A7" s="39" t="s">
        <v>14</v>
      </c>
      <c r="B7" s="39">
        <v>2</v>
      </c>
      <c r="C7" s="39">
        <v>7</v>
      </c>
      <c r="D7" s="39" t="s">
        <v>161</v>
      </c>
      <c r="E7" s="39">
        <v>7</v>
      </c>
      <c r="F7" s="39">
        <v>1</v>
      </c>
      <c r="G7" s="39">
        <v>1</v>
      </c>
      <c r="H7" s="39">
        <v>0</v>
      </c>
      <c r="I7" s="39">
        <v>1</v>
      </c>
      <c r="J7" s="39">
        <v>1</v>
      </c>
      <c r="K7" s="39">
        <v>1</v>
      </c>
      <c r="L7" s="39">
        <v>1</v>
      </c>
      <c r="M7" s="39">
        <f t="shared" si="0"/>
        <v>4</v>
      </c>
      <c r="N7" s="39">
        <v>1</v>
      </c>
      <c r="O7" s="39">
        <v>0</v>
      </c>
      <c r="P7" s="39">
        <v>0</v>
      </c>
      <c r="Q7" s="39">
        <v>0</v>
      </c>
      <c r="R7" s="39">
        <v>0</v>
      </c>
      <c r="S7" s="39">
        <f t="shared" si="1"/>
        <v>0</v>
      </c>
      <c r="T7" s="39">
        <v>2</v>
      </c>
      <c r="U7" s="39">
        <v>2</v>
      </c>
      <c r="V7" s="39">
        <v>0</v>
      </c>
      <c r="W7" s="39">
        <f t="shared" si="2"/>
        <v>2</v>
      </c>
      <c r="X7" s="39">
        <v>1</v>
      </c>
      <c r="Y7" s="39"/>
      <c r="Z7" s="39">
        <v>20</v>
      </c>
      <c r="AA7" s="39">
        <v>1</v>
      </c>
    </row>
    <row r="8" spans="1:27" x14ac:dyDescent="0.2">
      <c r="A8" s="39" t="s">
        <v>15</v>
      </c>
      <c r="B8" s="39">
        <v>2</v>
      </c>
      <c r="C8" s="39">
        <v>0</v>
      </c>
      <c r="D8" s="39" t="s">
        <v>161</v>
      </c>
      <c r="E8" s="39">
        <v>9</v>
      </c>
      <c r="F8" s="39">
        <v>2</v>
      </c>
      <c r="G8" s="39">
        <v>0</v>
      </c>
      <c r="H8" s="39">
        <v>1</v>
      </c>
      <c r="I8" s="39">
        <v>2</v>
      </c>
      <c r="J8" s="39">
        <v>1</v>
      </c>
      <c r="K8" s="39">
        <v>0</v>
      </c>
      <c r="L8" s="39">
        <v>0</v>
      </c>
      <c r="M8" s="39">
        <f t="shared" si="0"/>
        <v>4</v>
      </c>
      <c r="N8" s="39">
        <v>0</v>
      </c>
      <c r="O8" s="39">
        <v>0</v>
      </c>
      <c r="P8" s="39">
        <v>2.5</v>
      </c>
      <c r="Q8" s="39">
        <v>3</v>
      </c>
      <c r="R8" s="39">
        <v>0</v>
      </c>
      <c r="S8" s="39">
        <f t="shared" si="1"/>
        <v>3</v>
      </c>
      <c r="T8" s="39">
        <v>1.5</v>
      </c>
      <c r="U8" s="39">
        <v>0</v>
      </c>
      <c r="V8" s="39">
        <v>0</v>
      </c>
      <c r="W8" s="39">
        <f t="shared" si="2"/>
        <v>1.5</v>
      </c>
      <c r="X8" s="39">
        <v>0</v>
      </c>
      <c r="Y8" s="39">
        <v>15</v>
      </c>
      <c r="Z8" s="39"/>
      <c r="AA8" s="39">
        <v>1</v>
      </c>
    </row>
    <row r="9" spans="1:27" x14ac:dyDescent="0.2">
      <c r="A9" s="39" t="s">
        <v>16</v>
      </c>
      <c r="B9" s="39">
        <v>1</v>
      </c>
      <c r="C9" s="39">
        <v>2</v>
      </c>
      <c r="D9" s="39">
        <v>2</v>
      </c>
      <c r="E9" s="39">
        <v>2</v>
      </c>
      <c r="F9" s="39">
        <v>2</v>
      </c>
      <c r="G9" s="39">
        <v>0</v>
      </c>
      <c r="H9" s="39">
        <v>1.5</v>
      </c>
      <c r="I9" s="39">
        <v>4</v>
      </c>
      <c r="J9" s="39">
        <v>4</v>
      </c>
      <c r="K9" s="39">
        <v>0</v>
      </c>
      <c r="L9" s="39">
        <v>0</v>
      </c>
      <c r="M9" s="39">
        <f t="shared" si="0"/>
        <v>9.5</v>
      </c>
      <c r="N9" s="39">
        <v>0</v>
      </c>
      <c r="O9" s="39">
        <v>1</v>
      </c>
      <c r="P9" s="39">
        <v>2</v>
      </c>
      <c r="Q9" s="39">
        <v>0</v>
      </c>
      <c r="R9" s="39">
        <v>0</v>
      </c>
      <c r="S9" s="39">
        <f t="shared" si="1"/>
        <v>2</v>
      </c>
      <c r="T9" s="39">
        <v>0</v>
      </c>
      <c r="U9" s="39">
        <v>0</v>
      </c>
      <c r="V9" s="39">
        <v>0</v>
      </c>
      <c r="W9" s="39">
        <f t="shared" si="2"/>
        <v>0</v>
      </c>
      <c r="X9" s="39">
        <v>0</v>
      </c>
      <c r="Y9" s="39">
        <v>18</v>
      </c>
      <c r="Z9" s="39"/>
      <c r="AA9" s="39">
        <v>1</v>
      </c>
    </row>
    <row r="10" spans="1:27" x14ac:dyDescent="0.2">
      <c r="A10" s="39" t="s">
        <v>17</v>
      </c>
      <c r="B10" s="39">
        <v>2</v>
      </c>
      <c r="C10" s="39">
        <v>12</v>
      </c>
      <c r="D10" s="39">
        <v>12</v>
      </c>
      <c r="E10" s="39">
        <v>18</v>
      </c>
      <c r="F10" s="39">
        <v>1</v>
      </c>
      <c r="G10" s="39">
        <v>1</v>
      </c>
      <c r="H10" s="39"/>
      <c r="I10" s="39"/>
      <c r="J10" s="39"/>
      <c r="K10" s="39"/>
      <c r="L10" s="39"/>
      <c r="M10" s="39">
        <v>1.5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f t="shared" si="1"/>
        <v>0</v>
      </c>
      <c r="T10" s="39">
        <v>1</v>
      </c>
      <c r="U10" s="39">
        <v>1</v>
      </c>
      <c r="V10" s="39">
        <v>0</v>
      </c>
      <c r="W10" s="39">
        <f t="shared" si="2"/>
        <v>1</v>
      </c>
      <c r="X10" s="39">
        <v>1</v>
      </c>
      <c r="Y10" s="39"/>
      <c r="Z10" s="39">
        <v>24</v>
      </c>
      <c r="AA10" s="39">
        <v>1</v>
      </c>
    </row>
    <row r="11" spans="1:27" x14ac:dyDescent="0.2">
      <c r="A11" s="39" t="s">
        <v>18</v>
      </c>
      <c r="B11" s="39">
        <v>2</v>
      </c>
      <c r="C11" s="39">
        <v>0</v>
      </c>
      <c r="D11" s="39">
        <v>0</v>
      </c>
      <c r="E11" s="39">
        <v>6</v>
      </c>
      <c r="F11" s="39">
        <v>1</v>
      </c>
      <c r="G11" s="39">
        <v>1</v>
      </c>
      <c r="H11" s="39">
        <v>0</v>
      </c>
      <c r="I11" s="39">
        <v>0</v>
      </c>
      <c r="J11" s="39">
        <v>0</v>
      </c>
      <c r="K11" s="39">
        <v>1</v>
      </c>
      <c r="L11" s="39">
        <v>1</v>
      </c>
      <c r="M11" s="39">
        <f t="shared" si="0"/>
        <v>2</v>
      </c>
      <c r="N11" s="39">
        <v>1.5</v>
      </c>
      <c r="O11" s="39">
        <v>1</v>
      </c>
      <c r="P11" s="39">
        <v>1</v>
      </c>
      <c r="Q11" s="39">
        <v>1</v>
      </c>
      <c r="R11" s="39">
        <v>2</v>
      </c>
      <c r="S11" s="39">
        <f t="shared" si="1"/>
        <v>2</v>
      </c>
      <c r="T11" s="39">
        <v>1</v>
      </c>
      <c r="U11" s="39">
        <v>1</v>
      </c>
      <c r="V11" s="39">
        <v>1</v>
      </c>
      <c r="W11" s="39">
        <f t="shared" si="2"/>
        <v>1</v>
      </c>
      <c r="X11" s="39">
        <v>2</v>
      </c>
      <c r="Y11" s="39"/>
      <c r="Z11" s="39"/>
      <c r="AA11" s="39">
        <v>1</v>
      </c>
    </row>
    <row r="12" spans="1:27" x14ac:dyDescent="0.2">
      <c r="A12" s="39" t="s">
        <v>19</v>
      </c>
      <c r="B12" s="39">
        <v>1</v>
      </c>
      <c r="C12" s="39">
        <v>3</v>
      </c>
      <c r="D12" s="39">
        <v>3</v>
      </c>
      <c r="E12" s="39">
        <v>6</v>
      </c>
      <c r="F12" s="39">
        <v>1</v>
      </c>
      <c r="G12" s="39">
        <v>1</v>
      </c>
      <c r="H12" s="39">
        <v>2</v>
      </c>
      <c r="I12" s="39">
        <v>3</v>
      </c>
      <c r="J12" s="39">
        <v>3</v>
      </c>
      <c r="K12" s="39">
        <v>3</v>
      </c>
      <c r="L12" s="39">
        <v>3</v>
      </c>
      <c r="M12" s="39">
        <f t="shared" si="0"/>
        <v>14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f t="shared" si="1"/>
        <v>0</v>
      </c>
      <c r="T12" s="39">
        <v>3</v>
      </c>
      <c r="U12" s="39">
        <v>3</v>
      </c>
      <c r="V12" s="39">
        <v>0</v>
      </c>
      <c r="W12" s="39">
        <f t="shared" si="2"/>
        <v>3</v>
      </c>
      <c r="X12" s="39">
        <v>1</v>
      </c>
      <c r="Y12" s="39"/>
      <c r="Z12" s="39">
        <v>100</v>
      </c>
      <c r="AA12" s="39">
        <v>1</v>
      </c>
    </row>
    <row r="13" spans="1:27" x14ac:dyDescent="0.2">
      <c r="A13" s="39" t="s">
        <v>20</v>
      </c>
      <c r="B13" s="39">
        <v>2</v>
      </c>
      <c r="C13" s="39">
        <v>0</v>
      </c>
      <c r="D13" s="39">
        <v>0</v>
      </c>
      <c r="E13" s="39">
        <v>18</v>
      </c>
      <c r="F13" s="39">
        <v>1</v>
      </c>
      <c r="G13" s="39">
        <v>1</v>
      </c>
      <c r="H13" s="39"/>
      <c r="I13" s="39"/>
      <c r="J13" s="39"/>
      <c r="K13" s="39"/>
      <c r="L13" s="39"/>
      <c r="M13" s="39">
        <f t="shared" si="0"/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f t="shared" si="1"/>
        <v>0</v>
      </c>
      <c r="T13" s="39">
        <v>2</v>
      </c>
      <c r="U13" s="39">
        <v>2</v>
      </c>
      <c r="V13" s="39">
        <v>2</v>
      </c>
      <c r="W13" s="39">
        <f t="shared" si="2"/>
        <v>2</v>
      </c>
      <c r="X13" s="39">
        <v>1</v>
      </c>
      <c r="Y13" s="39">
        <v>40</v>
      </c>
      <c r="Z13" s="39"/>
      <c r="AA13" s="39">
        <v>1</v>
      </c>
    </row>
    <row r="14" spans="1:27" x14ac:dyDescent="0.2">
      <c r="A14" s="39" t="s">
        <v>21</v>
      </c>
      <c r="B14" s="39">
        <v>1</v>
      </c>
      <c r="C14" s="39">
        <v>6</v>
      </c>
      <c r="D14" s="39">
        <v>6</v>
      </c>
      <c r="E14" s="39">
        <v>6</v>
      </c>
      <c r="F14" s="39">
        <v>3</v>
      </c>
      <c r="G14" s="39">
        <v>0</v>
      </c>
      <c r="H14" s="39">
        <v>2</v>
      </c>
      <c r="I14" s="39">
        <v>0</v>
      </c>
      <c r="J14" s="39">
        <v>1</v>
      </c>
      <c r="K14" s="39">
        <v>1</v>
      </c>
      <c r="L14" s="39">
        <v>0</v>
      </c>
      <c r="M14" s="39">
        <f t="shared" si="0"/>
        <v>4</v>
      </c>
      <c r="N14" s="39">
        <v>0</v>
      </c>
      <c r="O14" s="39">
        <v>2</v>
      </c>
      <c r="P14" s="39">
        <v>2</v>
      </c>
      <c r="Q14" s="39">
        <v>2</v>
      </c>
      <c r="R14" s="39">
        <v>1</v>
      </c>
      <c r="S14" s="39">
        <f t="shared" si="1"/>
        <v>2</v>
      </c>
      <c r="T14" s="39">
        <v>2</v>
      </c>
      <c r="U14" s="39">
        <v>2</v>
      </c>
      <c r="V14" s="39">
        <v>0</v>
      </c>
      <c r="W14" s="39">
        <f t="shared" si="2"/>
        <v>2</v>
      </c>
      <c r="X14" s="39">
        <v>2</v>
      </c>
      <c r="Y14" s="39"/>
      <c r="Z14" s="39"/>
      <c r="AA14" s="39">
        <v>1</v>
      </c>
    </row>
    <row r="15" spans="1:27" x14ac:dyDescent="0.2">
      <c r="A15" s="39" t="s">
        <v>22</v>
      </c>
      <c r="B15" s="39">
        <v>2</v>
      </c>
      <c r="C15" s="39">
        <v>12</v>
      </c>
      <c r="D15" s="39">
        <v>12</v>
      </c>
      <c r="E15" s="39" t="s">
        <v>161</v>
      </c>
      <c r="F15" s="39">
        <v>1</v>
      </c>
      <c r="G15" s="39">
        <v>1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f t="shared" si="0"/>
        <v>0</v>
      </c>
      <c r="N15" s="39">
        <v>0</v>
      </c>
      <c r="O15" s="39">
        <v>1</v>
      </c>
      <c r="P15" s="39">
        <v>2</v>
      </c>
      <c r="Q15" s="39">
        <v>1</v>
      </c>
      <c r="R15" s="39">
        <v>0</v>
      </c>
      <c r="S15" s="39">
        <f t="shared" si="1"/>
        <v>2</v>
      </c>
      <c r="T15" s="39">
        <v>2</v>
      </c>
      <c r="U15" s="39">
        <v>2</v>
      </c>
      <c r="V15" s="39">
        <v>0</v>
      </c>
      <c r="W15" s="39">
        <f t="shared" si="2"/>
        <v>2</v>
      </c>
      <c r="X15" s="39">
        <v>0</v>
      </c>
      <c r="Y15" s="39">
        <v>18</v>
      </c>
      <c r="Z15" s="39"/>
      <c r="AA15" s="39">
        <v>1</v>
      </c>
    </row>
    <row r="16" spans="1:27" x14ac:dyDescent="0.2">
      <c r="A16" s="39" t="s">
        <v>23</v>
      </c>
      <c r="B16" s="39">
        <v>1</v>
      </c>
      <c r="C16" s="39">
        <v>0</v>
      </c>
      <c r="D16" s="39">
        <v>0</v>
      </c>
      <c r="E16" s="39">
        <v>0</v>
      </c>
      <c r="F16" s="39">
        <v>2</v>
      </c>
      <c r="G16" s="39">
        <v>0</v>
      </c>
      <c r="H16" s="39"/>
      <c r="I16" s="39"/>
      <c r="J16" s="39"/>
      <c r="K16" s="39">
        <v>1</v>
      </c>
      <c r="L16" s="39"/>
      <c r="M16" s="39">
        <f t="shared" si="0"/>
        <v>1</v>
      </c>
      <c r="N16" s="39">
        <v>0</v>
      </c>
      <c r="O16" s="39">
        <v>1</v>
      </c>
      <c r="P16" s="39">
        <v>2</v>
      </c>
      <c r="Q16" s="39">
        <v>0</v>
      </c>
      <c r="R16" s="39">
        <v>0</v>
      </c>
      <c r="S16" s="39">
        <f t="shared" si="1"/>
        <v>2</v>
      </c>
      <c r="T16" s="39">
        <v>3</v>
      </c>
      <c r="U16" s="39">
        <v>2</v>
      </c>
      <c r="V16" s="39"/>
      <c r="W16" s="39">
        <f t="shared" si="2"/>
        <v>3</v>
      </c>
      <c r="X16" s="39">
        <v>0</v>
      </c>
      <c r="Y16" s="39">
        <v>18</v>
      </c>
      <c r="Z16" s="39"/>
      <c r="AA16" s="39">
        <v>1</v>
      </c>
    </row>
    <row r="17" spans="1:27" x14ac:dyDescent="0.2">
      <c r="A17" s="39" t="s">
        <v>24</v>
      </c>
      <c r="B17" s="39">
        <v>1</v>
      </c>
      <c r="C17" s="39">
        <v>3</v>
      </c>
      <c r="D17" s="39">
        <v>3</v>
      </c>
      <c r="E17" s="39">
        <v>5</v>
      </c>
      <c r="F17" s="39">
        <v>2</v>
      </c>
      <c r="G17" s="39">
        <v>0</v>
      </c>
      <c r="H17" s="39">
        <v>0</v>
      </c>
      <c r="I17" s="39">
        <v>1</v>
      </c>
      <c r="J17" s="39">
        <v>1</v>
      </c>
      <c r="K17" s="39">
        <v>1</v>
      </c>
      <c r="L17" s="39"/>
      <c r="M17" s="39">
        <f t="shared" si="0"/>
        <v>3</v>
      </c>
      <c r="N17" s="39">
        <v>0</v>
      </c>
      <c r="O17" s="39">
        <v>1</v>
      </c>
      <c r="P17" s="39">
        <v>0</v>
      </c>
      <c r="Q17" s="39">
        <v>0</v>
      </c>
      <c r="R17" s="39">
        <v>0</v>
      </c>
      <c r="S17" s="39">
        <f t="shared" si="1"/>
        <v>0</v>
      </c>
      <c r="T17" s="39">
        <v>0</v>
      </c>
      <c r="U17" s="39">
        <v>0</v>
      </c>
      <c r="V17" s="39">
        <v>0</v>
      </c>
      <c r="W17" s="39">
        <f t="shared" si="2"/>
        <v>0</v>
      </c>
      <c r="X17" s="39">
        <v>0</v>
      </c>
      <c r="Y17" s="39">
        <v>15</v>
      </c>
      <c r="Z17" s="39"/>
      <c r="AA17" s="39">
        <v>1</v>
      </c>
    </row>
    <row r="18" spans="1:27" x14ac:dyDescent="0.2">
      <c r="A18" s="39" t="s">
        <v>25</v>
      </c>
      <c r="B18" s="39">
        <v>1</v>
      </c>
      <c r="C18" s="39">
        <v>3</v>
      </c>
      <c r="D18" s="39">
        <v>3</v>
      </c>
      <c r="E18" s="39">
        <v>6</v>
      </c>
      <c r="F18" s="39">
        <v>1</v>
      </c>
      <c r="G18" s="39">
        <v>1</v>
      </c>
      <c r="H18" s="39">
        <v>0</v>
      </c>
      <c r="I18" s="39">
        <v>1</v>
      </c>
      <c r="J18" s="39">
        <v>1</v>
      </c>
      <c r="K18" s="39">
        <v>0</v>
      </c>
      <c r="L18" s="39">
        <v>0</v>
      </c>
      <c r="M18" s="39">
        <f t="shared" si="0"/>
        <v>2</v>
      </c>
      <c r="N18" s="39">
        <v>0</v>
      </c>
      <c r="O18" s="39">
        <v>2</v>
      </c>
      <c r="P18" s="39">
        <v>3</v>
      </c>
      <c r="Q18" s="39">
        <v>2</v>
      </c>
      <c r="R18" s="39">
        <v>3</v>
      </c>
      <c r="S18" s="39">
        <f t="shared" si="1"/>
        <v>3</v>
      </c>
      <c r="T18" s="39">
        <v>0</v>
      </c>
      <c r="U18" s="39">
        <v>0</v>
      </c>
      <c r="V18" s="39">
        <v>0</v>
      </c>
      <c r="W18" s="39">
        <f t="shared" si="2"/>
        <v>0</v>
      </c>
      <c r="X18" s="39">
        <v>1</v>
      </c>
      <c r="Y18" s="39"/>
      <c r="Z18" s="39">
        <v>18</v>
      </c>
      <c r="AA18" s="39">
        <v>1</v>
      </c>
    </row>
    <row r="19" spans="1:27" x14ac:dyDescent="0.2">
      <c r="A19" s="39" t="s">
        <v>26</v>
      </c>
      <c r="B19" s="39">
        <v>2</v>
      </c>
      <c r="C19" s="39">
        <v>3</v>
      </c>
      <c r="D19" s="39">
        <v>3</v>
      </c>
      <c r="E19" s="39">
        <v>11</v>
      </c>
      <c r="F19" s="39">
        <v>3</v>
      </c>
      <c r="G19" s="39">
        <v>0</v>
      </c>
      <c r="H19" s="39">
        <v>1</v>
      </c>
      <c r="I19" s="39">
        <v>2</v>
      </c>
      <c r="J19" s="39">
        <v>3</v>
      </c>
      <c r="K19" s="39">
        <v>3</v>
      </c>
      <c r="L19" s="39">
        <v>2</v>
      </c>
      <c r="M19" s="39">
        <f t="shared" si="0"/>
        <v>11</v>
      </c>
      <c r="N19" s="39">
        <v>1</v>
      </c>
      <c r="O19" s="39">
        <v>2</v>
      </c>
      <c r="P19" s="39">
        <v>1</v>
      </c>
      <c r="Q19" s="39">
        <v>0</v>
      </c>
      <c r="R19" s="39">
        <v>0</v>
      </c>
      <c r="S19" s="39">
        <f t="shared" si="1"/>
        <v>1</v>
      </c>
      <c r="T19" s="39">
        <v>3</v>
      </c>
      <c r="U19" s="39">
        <v>3</v>
      </c>
      <c r="V19" s="39">
        <v>0</v>
      </c>
      <c r="W19" s="39">
        <f t="shared" si="2"/>
        <v>3</v>
      </c>
      <c r="X19" s="39">
        <v>2</v>
      </c>
      <c r="Y19" s="39"/>
      <c r="Z19" s="39"/>
      <c r="AA19" s="39">
        <v>1</v>
      </c>
    </row>
    <row r="20" spans="1:27" x14ac:dyDescent="0.2">
      <c r="A20" s="39" t="s">
        <v>64</v>
      </c>
      <c r="B20" s="39">
        <v>1</v>
      </c>
      <c r="C20" s="39">
        <v>18</v>
      </c>
      <c r="D20" s="39" t="s">
        <v>161</v>
      </c>
      <c r="E20" s="39" t="s">
        <v>161</v>
      </c>
      <c r="F20" s="39"/>
      <c r="G20" s="39"/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f t="shared" ref="M20:M39" si="3">SUM(H20:L20)</f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f t="shared" ref="S20:S39" si="4">MAX(P20:R20)</f>
        <v>0</v>
      </c>
      <c r="T20" s="39">
        <v>0</v>
      </c>
      <c r="U20" s="39">
        <v>0</v>
      </c>
      <c r="V20" s="39">
        <v>0</v>
      </c>
      <c r="W20" s="39">
        <f t="shared" si="2"/>
        <v>0</v>
      </c>
      <c r="X20" s="39"/>
      <c r="Y20" s="39"/>
      <c r="Z20" s="39"/>
      <c r="AA20" s="50"/>
    </row>
    <row r="21" spans="1:27" x14ac:dyDescent="0.2">
      <c r="A21" s="39" t="s">
        <v>71</v>
      </c>
      <c r="B21" s="39">
        <v>1</v>
      </c>
      <c r="C21" s="39">
        <v>0</v>
      </c>
      <c r="D21" s="39">
        <v>0</v>
      </c>
      <c r="E21" s="39">
        <v>1</v>
      </c>
      <c r="F21" s="39"/>
      <c r="G21" s="39"/>
      <c r="H21" s="39">
        <v>1</v>
      </c>
      <c r="I21" s="39">
        <v>0</v>
      </c>
      <c r="J21" s="39">
        <v>1</v>
      </c>
      <c r="K21" s="39">
        <v>1</v>
      </c>
      <c r="L21" s="39">
        <v>1</v>
      </c>
      <c r="M21" s="39">
        <f t="shared" si="3"/>
        <v>4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f t="shared" si="4"/>
        <v>0</v>
      </c>
      <c r="T21" s="39">
        <v>1</v>
      </c>
      <c r="U21" s="39">
        <v>0</v>
      </c>
      <c r="V21" s="39">
        <v>0</v>
      </c>
      <c r="W21" s="39">
        <f t="shared" si="2"/>
        <v>1</v>
      </c>
      <c r="X21" s="39"/>
      <c r="Y21" s="39"/>
      <c r="Z21" s="39"/>
      <c r="AA21" s="50"/>
    </row>
    <row r="22" spans="1:27" x14ac:dyDescent="0.2">
      <c r="A22" s="39" t="s">
        <v>68</v>
      </c>
      <c r="B22" s="39">
        <v>1</v>
      </c>
      <c r="C22" s="39">
        <v>14</v>
      </c>
      <c r="D22" s="39" t="s">
        <v>161</v>
      </c>
      <c r="E22" s="39" t="s">
        <v>161</v>
      </c>
      <c r="F22" s="39"/>
      <c r="G22" s="39"/>
      <c r="H22" s="39">
        <v>0</v>
      </c>
      <c r="I22" s="39">
        <v>1</v>
      </c>
      <c r="J22" s="39">
        <v>0</v>
      </c>
      <c r="K22" s="39">
        <v>0</v>
      </c>
      <c r="L22" s="39">
        <v>0</v>
      </c>
      <c r="M22" s="39">
        <f t="shared" si="3"/>
        <v>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f t="shared" si="4"/>
        <v>0</v>
      </c>
      <c r="T22" s="39">
        <v>0</v>
      </c>
      <c r="U22" s="39">
        <v>0</v>
      </c>
      <c r="V22" s="39">
        <v>0</v>
      </c>
      <c r="W22" s="39">
        <f t="shared" si="2"/>
        <v>0</v>
      </c>
      <c r="X22" s="39"/>
      <c r="Y22" s="39"/>
      <c r="Z22" s="39"/>
      <c r="AA22" s="50"/>
    </row>
    <row r="23" spans="1:27" x14ac:dyDescent="0.2">
      <c r="A23" s="39" t="s">
        <v>67</v>
      </c>
      <c r="B23" s="39">
        <v>1</v>
      </c>
      <c r="C23" s="39">
        <v>12</v>
      </c>
      <c r="D23" s="39">
        <v>13</v>
      </c>
      <c r="E23" s="39" t="s">
        <v>162</v>
      </c>
      <c r="F23" s="39">
        <v>1</v>
      </c>
      <c r="G23" s="39">
        <v>1</v>
      </c>
      <c r="H23" s="39">
        <v>0</v>
      </c>
      <c r="I23" s="39">
        <v>1</v>
      </c>
      <c r="J23" s="39">
        <v>0</v>
      </c>
      <c r="K23" s="39">
        <v>0</v>
      </c>
      <c r="L23" s="39">
        <v>0</v>
      </c>
      <c r="M23" s="39">
        <f t="shared" si="3"/>
        <v>1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f t="shared" si="4"/>
        <v>0</v>
      </c>
      <c r="T23" s="39">
        <v>3</v>
      </c>
      <c r="U23" s="39">
        <v>0</v>
      </c>
      <c r="V23" s="39">
        <v>0</v>
      </c>
      <c r="W23" s="39">
        <f t="shared" si="2"/>
        <v>3</v>
      </c>
      <c r="X23" s="39"/>
      <c r="Y23" s="39"/>
      <c r="Z23" s="39"/>
      <c r="AA23" s="50"/>
    </row>
    <row r="24" spans="1:27" x14ac:dyDescent="0.2">
      <c r="A24" s="39" t="s">
        <v>60</v>
      </c>
      <c r="B24" s="39">
        <v>1</v>
      </c>
      <c r="C24" s="39">
        <v>12</v>
      </c>
      <c r="D24" s="39">
        <v>0</v>
      </c>
      <c r="E24" s="39"/>
      <c r="F24" s="39">
        <v>3</v>
      </c>
      <c r="G24" s="39">
        <v>0</v>
      </c>
      <c r="H24" s="39">
        <v>1</v>
      </c>
      <c r="I24" s="39">
        <v>0</v>
      </c>
      <c r="J24" s="39">
        <v>0</v>
      </c>
      <c r="K24" s="39">
        <v>0</v>
      </c>
      <c r="L24" s="39">
        <v>0</v>
      </c>
      <c r="M24" s="39">
        <f t="shared" si="3"/>
        <v>1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f t="shared" si="4"/>
        <v>0</v>
      </c>
      <c r="T24" s="39">
        <v>2</v>
      </c>
      <c r="U24" s="39">
        <v>0</v>
      </c>
      <c r="V24" s="39">
        <v>0</v>
      </c>
      <c r="W24" s="39">
        <f t="shared" si="2"/>
        <v>2</v>
      </c>
      <c r="X24" s="39"/>
      <c r="Y24" s="39"/>
      <c r="Z24" s="39"/>
      <c r="AA24" s="50"/>
    </row>
    <row r="25" spans="1:27" x14ac:dyDescent="0.2">
      <c r="A25" s="39" t="s">
        <v>61</v>
      </c>
      <c r="B25" s="39">
        <v>1</v>
      </c>
      <c r="C25" s="39">
        <v>17</v>
      </c>
      <c r="D25" s="39">
        <v>18</v>
      </c>
      <c r="E25" s="39" t="s">
        <v>161</v>
      </c>
      <c r="F25" s="39">
        <v>1</v>
      </c>
      <c r="G25" s="39">
        <v>1</v>
      </c>
      <c r="H25" s="39">
        <v>1</v>
      </c>
      <c r="I25" s="39">
        <v>0</v>
      </c>
      <c r="J25" s="39">
        <v>0</v>
      </c>
      <c r="K25" s="39">
        <v>0</v>
      </c>
      <c r="L25" s="39">
        <v>0</v>
      </c>
      <c r="M25" s="39">
        <f t="shared" si="3"/>
        <v>1</v>
      </c>
      <c r="N25" s="39">
        <v>0</v>
      </c>
      <c r="O25" s="39">
        <v>1</v>
      </c>
      <c r="P25" s="39">
        <v>0</v>
      </c>
      <c r="Q25" s="39">
        <v>0</v>
      </c>
      <c r="R25" s="39">
        <v>0</v>
      </c>
      <c r="S25" s="39">
        <f t="shared" si="4"/>
        <v>0</v>
      </c>
      <c r="T25" s="39">
        <v>0</v>
      </c>
      <c r="U25" s="39">
        <v>0</v>
      </c>
      <c r="V25" s="39">
        <v>0</v>
      </c>
      <c r="W25" s="39">
        <f t="shared" si="2"/>
        <v>0</v>
      </c>
      <c r="X25" s="39"/>
      <c r="Y25" s="39"/>
      <c r="Z25" s="39"/>
      <c r="AA25" s="50"/>
    </row>
    <row r="26" spans="1:27" x14ac:dyDescent="0.2">
      <c r="A26" s="39" t="s">
        <v>69</v>
      </c>
      <c r="B26" s="39"/>
      <c r="C26" s="39">
        <v>8.5</v>
      </c>
      <c r="D26" s="39">
        <v>8.5</v>
      </c>
      <c r="E26" s="39">
        <v>8.5</v>
      </c>
      <c r="F26" s="39">
        <v>1</v>
      </c>
      <c r="G26" s="39">
        <v>1</v>
      </c>
      <c r="H26" s="39">
        <v>0</v>
      </c>
      <c r="I26" s="39">
        <v>0</v>
      </c>
      <c r="J26" s="39">
        <v>0</v>
      </c>
      <c r="K26" s="39">
        <v>2</v>
      </c>
      <c r="L26" s="39">
        <v>2</v>
      </c>
      <c r="M26" s="39">
        <f t="shared" si="3"/>
        <v>4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f t="shared" si="4"/>
        <v>0</v>
      </c>
      <c r="T26" s="39">
        <v>1</v>
      </c>
      <c r="U26" s="39">
        <v>0</v>
      </c>
      <c r="V26" s="39">
        <v>0</v>
      </c>
      <c r="W26" s="39">
        <f t="shared" si="2"/>
        <v>1</v>
      </c>
      <c r="X26" s="39"/>
      <c r="Y26" s="39"/>
      <c r="Z26" s="39"/>
      <c r="AA26" s="50"/>
    </row>
    <row r="27" spans="1:27" x14ac:dyDescent="0.2">
      <c r="A27" s="39" t="s">
        <v>70</v>
      </c>
      <c r="B27" s="39">
        <v>2</v>
      </c>
      <c r="C27" s="39">
        <v>2.5</v>
      </c>
      <c r="D27" s="39">
        <v>2.5</v>
      </c>
      <c r="E27" s="39">
        <v>2.5</v>
      </c>
      <c r="F27" s="39">
        <v>1</v>
      </c>
      <c r="G27" s="39">
        <v>1</v>
      </c>
      <c r="H27" s="39">
        <v>0</v>
      </c>
      <c r="I27" s="39">
        <v>0</v>
      </c>
      <c r="J27" s="39">
        <v>0</v>
      </c>
      <c r="K27" s="39">
        <v>1</v>
      </c>
      <c r="L27" s="39">
        <v>1</v>
      </c>
      <c r="M27" s="39">
        <f t="shared" si="3"/>
        <v>2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f t="shared" si="4"/>
        <v>0</v>
      </c>
      <c r="T27" s="39">
        <v>1</v>
      </c>
      <c r="U27" s="39">
        <v>0</v>
      </c>
      <c r="V27" s="39">
        <v>0</v>
      </c>
      <c r="W27" s="39">
        <f t="shared" si="2"/>
        <v>1</v>
      </c>
      <c r="X27" s="39"/>
      <c r="Y27" s="39"/>
      <c r="Z27" s="39"/>
      <c r="AA27" s="50"/>
    </row>
    <row r="28" spans="1:27" x14ac:dyDescent="0.2">
      <c r="A28" s="39" t="s">
        <v>62</v>
      </c>
      <c r="B28" s="39">
        <v>2</v>
      </c>
      <c r="C28" s="39">
        <v>18</v>
      </c>
      <c r="D28" s="39" t="s">
        <v>161</v>
      </c>
      <c r="E28" s="39" t="s">
        <v>161</v>
      </c>
      <c r="F28" s="39"/>
      <c r="G28" s="39"/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f t="shared" si="3"/>
        <v>0</v>
      </c>
      <c r="N28" s="39">
        <v>0.5</v>
      </c>
      <c r="O28" s="39">
        <v>0</v>
      </c>
      <c r="P28" s="39">
        <v>0</v>
      </c>
      <c r="Q28" s="39">
        <v>0</v>
      </c>
      <c r="R28" s="39">
        <v>0</v>
      </c>
      <c r="S28" s="39">
        <f t="shared" si="4"/>
        <v>0</v>
      </c>
      <c r="T28" s="39">
        <v>0</v>
      </c>
      <c r="U28" s="39">
        <v>0</v>
      </c>
      <c r="V28" s="39">
        <v>0</v>
      </c>
      <c r="W28" s="39">
        <f t="shared" si="2"/>
        <v>0</v>
      </c>
      <c r="X28" s="39"/>
      <c r="Y28" s="39"/>
      <c r="Z28" s="39"/>
      <c r="AA28" s="50"/>
    </row>
    <row r="29" spans="1:27" x14ac:dyDescent="0.2">
      <c r="A29" s="39" t="s">
        <v>63</v>
      </c>
      <c r="B29" s="39">
        <v>1</v>
      </c>
      <c r="C29" s="39">
        <v>18</v>
      </c>
      <c r="D29" s="39" t="s">
        <v>161</v>
      </c>
      <c r="E29" s="39" t="s">
        <v>161</v>
      </c>
      <c r="F29" s="39"/>
      <c r="G29" s="39"/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f t="shared" si="3"/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f t="shared" si="4"/>
        <v>0</v>
      </c>
      <c r="T29" s="39">
        <v>0</v>
      </c>
      <c r="U29" s="39">
        <v>0</v>
      </c>
      <c r="V29" s="39">
        <v>0</v>
      </c>
      <c r="W29" s="39">
        <f t="shared" si="2"/>
        <v>0</v>
      </c>
      <c r="X29" s="39"/>
      <c r="Y29" s="39"/>
      <c r="Z29" s="39"/>
      <c r="AA29" s="50"/>
    </row>
    <row r="30" spans="1:27" x14ac:dyDescent="0.2">
      <c r="A30" s="39" t="s">
        <v>73</v>
      </c>
      <c r="B30" s="39">
        <v>1</v>
      </c>
      <c r="C30" s="39">
        <v>6</v>
      </c>
      <c r="D30" s="39">
        <v>6</v>
      </c>
      <c r="E30" s="39">
        <v>9</v>
      </c>
      <c r="F30" s="39">
        <v>1</v>
      </c>
      <c r="G30" s="39">
        <v>1</v>
      </c>
      <c r="H30" s="39">
        <v>0</v>
      </c>
      <c r="I30" s="39">
        <v>2</v>
      </c>
      <c r="J30" s="39">
        <v>2</v>
      </c>
      <c r="K30" s="39">
        <v>2</v>
      </c>
      <c r="L30" s="39">
        <v>2</v>
      </c>
      <c r="M30" s="39">
        <f t="shared" si="3"/>
        <v>8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f t="shared" si="4"/>
        <v>0</v>
      </c>
      <c r="T30" s="39">
        <v>0</v>
      </c>
      <c r="U30" s="39">
        <v>0</v>
      </c>
      <c r="V30" s="39">
        <v>0</v>
      </c>
      <c r="W30" s="39">
        <f t="shared" si="2"/>
        <v>0</v>
      </c>
      <c r="X30" s="39"/>
      <c r="Y30" s="39"/>
      <c r="Z30" s="39"/>
      <c r="AA30" s="50"/>
    </row>
    <row r="31" spans="1:27" x14ac:dyDescent="0.2">
      <c r="A31" s="39" t="s">
        <v>72</v>
      </c>
      <c r="B31" s="39">
        <v>1</v>
      </c>
      <c r="C31" s="39">
        <v>18</v>
      </c>
      <c r="D31" s="39" t="s">
        <v>161</v>
      </c>
      <c r="E31" s="39" t="s">
        <v>161</v>
      </c>
      <c r="F31" s="39"/>
      <c r="G31" s="39"/>
      <c r="H31" s="39">
        <v>0</v>
      </c>
      <c r="I31" s="39">
        <v>2</v>
      </c>
      <c r="J31" s="39">
        <v>3</v>
      </c>
      <c r="K31" s="39">
        <v>4</v>
      </c>
      <c r="L31" s="39">
        <v>5</v>
      </c>
      <c r="M31" s="39">
        <f t="shared" si="3"/>
        <v>14</v>
      </c>
      <c r="N31" s="39">
        <v>1</v>
      </c>
      <c r="O31" s="39">
        <v>0</v>
      </c>
      <c r="P31" s="39">
        <v>0</v>
      </c>
      <c r="Q31" s="39">
        <v>0</v>
      </c>
      <c r="R31" s="39">
        <v>0</v>
      </c>
      <c r="S31" s="39">
        <f t="shared" si="4"/>
        <v>0</v>
      </c>
      <c r="T31" s="39">
        <v>0</v>
      </c>
      <c r="U31" s="39">
        <v>0</v>
      </c>
      <c r="V31" s="39">
        <v>0</v>
      </c>
      <c r="W31" s="39">
        <f t="shared" si="2"/>
        <v>0</v>
      </c>
      <c r="X31" s="39"/>
      <c r="Y31" s="39"/>
      <c r="Z31" s="39"/>
      <c r="AA31" s="50"/>
    </row>
    <row r="32" spans="1:27" x14ac:dyDescent="0.2">
      <c r="A32" s="39" t="s">
        <v>65</v>
      </c>
      <c r="B32" s="39">
        <v>1</v>
      </c>
      <c r="C32" s="39">
        <v>0.1</v>
      </c>
      <c r="D32" s="39">
        <v>0.1</v>
      </c>
      <c r="E32" s="39">
        <v>0.1</v>
      </c>
      <c r="F32" s="39">
        <v>1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f t="shared" si="3"/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f t="shared" si="4"/>
        <v>0</v>
      </c>
      <c r="T32" s="39">
        <v>0</v>
      </c>
      <c r="U32" s="39">
        <v>0</v>
      </c>
      <c r="V32" s="39">
        <v>0</v>
      </c>
      <c r="W32" s="39">
        <f t="shared" si="2"/>
        <v>0</v>
      </c>
      <c r="X32" s="39"/>
      <c r="Y32" s="39"/>
      <c r="Z32" s="39"/>
      <c r="AA32" s="50"/>
    </row>
    <row r="33" spans="1:27" x14ac:dyDescent="0.2">
      <c r="A33" s="39" t="s">
        <v>66</v>
      </c>
      <c r="B33" s="39">
        <v>1</v>
      </c>
      <c r="C33" s="39">
        <v>0.5</v>
      </c>
      <c r="D33" s="39">
        <v>0.5</v>
      </c>
      <c r="E33" s="39">
        <v>0.5</v>
      </c>
      <c r="F33" s="39">
        <v>1</v>
      </c>
      <c r="G33" s="39">
        <v>1</v>
      </c>
      <c r="H33" s="39">
        <v>1</v>
      </c>
      <c r="I33" s="39">
        <v>2</v>
      </c>
      <c r="J33" s="39">
        <v>1</v>
      </c>
      <c r="K33" s="39">
        <v>0</v>
      </c>
      <c r="L33" s="39">
        <v>0</v>
      </c>
      <c r="M33" s="39">
        <f t="shared" si="3"/>
        <v>4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f t="shared" si="4"/>
        <v>0</v>
      </c>
      <c r="T33" s="39">
        <v>0</v>
      </c>
      <c r="U33" s="39">
        <v>0</v>
      </c>
      <c r="V33" s="39">
        <v>0</v>
      </c>
      <c r="W33" s="39">
        <f t="shared" si="2"/>
        <v>0</v>
      </c>
      <c r="X33" s="39"/>
      <c r="Y33" s="39"/>
      <c r="Z33" s="39"/>
      <c r="AA33" s="50"/>
    </row>
    <row r="34" spans="1:27" x14ac:dyDescent="0.2">
      <c r="A34" s="39" t="s">
        <v>74</v>
      </c>
      <c r="B34" s="39">
        <v>2</v>
      </c>
      <c r="C34" s="39">
        <v>0.5</v>
      </c>
      <c r="D34" s="39">
        <v>0.5</v>
      </c>
      <c r="E34" s="39">
        <v>2</v>
      </c>
      <c r="F34" s="39">
        <v>1</v>
      </c>
      <c r="G34" s="39">
        <v>1</v>
      </c>
      <c r="H34" s="39">
        <v>0</v>
      </c>
      <c r="I34" s="39">
        <v>2</v>
      </c>
      <c r="J34" s="39">
        <v>2</v>
      </c>
      <c r="K34" s="39">
        <v>2</v>
      </c>
      <c r="L34" s="39">
        <v>0</v>
      </c>
      <c r="M34" s="39">
        <f t="shared" si="3"/>
        <v>6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f t="shared" si="4"/>
        <v>0</v>
      </c>
      <c r="T34" s="39">
        <v>0</v>
      </c>
      <c r="U34" s="39">
        <v>0</v>
      </c>
      <c r="V34" s="39">
        <v>0</v>
      </c>
      <c r="W34" s="39">
        <f t="shared" si="2"/>
        <v>0</v>
      </c>
      <c r="X34" s="39"/>
      <c r="Y34" s="39"/>
      <c r="Z34" s="39"/>
      <c r="AA34" s="50"/>
    </row>
    <row r="35" spans="1:27" x14ac:dyDescent="0.2">
      <c r="A35" s="39" t="s">
        <v>75</v>
      </c>
      <c r="B35" s="39">
        <v>1</v>
      </c>
      <c r="C35" s="39">
        <v>5</v>
      </c>
      <c r="D35" s="39">
        <v>7</v>
      </c>
      <c r="E35" s="39">
        <v>7</v>
      </c>
      <c r="F35" s="39">
        <v>1</v>
      </c>
      <c r="G35" s="39">
        <v>1</v>
      </c>
      <c r="H35" s="39">
        <v>4.5</v>
      </c>
      <c r="I35" s="39">
        <v>2</v>
      </c>
      <c r="J35" s="39">
        <v>2.5</v>
      </c>
      <c r="K35" s="39">
        <v>2.5</v>
      </c>
      <c r="L35" s="39">
        <v>0</v>
      </c>
      <c r="M35" s="39">
        <f t="shared" si="3"/>
        <v>11.5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f t="shared" si="4"/>
        <v>0</v>
      </c>
      <c r="T35" s="39">
        <v>1</v>
      </c>
      <c r="U35" s="39">
        <v>0</v>
      </c>
      <c r="V35" s="39">
        <v>0</v>
      </c>
      <c r="W35" s="39">
        <f t="shared" si="2"/>
        <v>1</v>
      </c>
      <c r="X35" s="39"/>
      <c r="Y35" s="39"/>
      <c r="Z35" s="39"/>
      <c r="AA35" s="50"/>
    </row>
    <row r="36" spans="1:27" x14ac:dyDescent="0.2">
      <c r="A36" s="39" t="s">
        <v>76</v>
      </c>
      <c r="B36" s="39">
        <v>1</v>
      </c>
      <c r="C36" s="39">
        <v>0.25</v>
      </c>
      <c r="D36" s="39">
        <v>0.25</v>
      </c>
      <c r="E36" s="39">
        <v>3</v>
      </c>
      <c r="F36" s="39">
        <v>1</v>
      </c>
      <c r="G36" s="39">
        <v>1</v>
      </c>
      <c r="H36" s="39">
        <v>1</v>
      </c>
      <c r="I36" s="39">
        <v>4</v>
      </c>
      <c r="J36" s="39">
        <v>8</v>
      </c>
      <c r="K36" s="39">
        <v>6</v>
      </c>
      <c r="L36" s="39">
        <v>4</v>
      </c>
      <c r="M36" s="39">
        <f t="shared" si="3"/>
        <v>23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f t="shared" si="4"/>
        <v>0</v>
      </c>
      <c r="T36" s="39"/>
      <c r="U36" s="39">
        <v>0</v>
      </c>
      <c r="V36" s="39">
        <v>0</v>
      </c>
      <c r="W36" s="39">
        <f t="shared" si="2"/>
        <v>0</v>
      </c>
      <c r="X36" s="39"/>
      <c r="Y36" s="39"/>
      <c r="Z36" s="39"/>
      <c r="AA36" s="50"/>
    </row>
    <row r="37" spans="1:27" x14ac:dyDescent="0.2">
      <c r="A37" s="39" t="s">
        <v>77</v>
      </c>
      <c r="B37" s="39">
        <v>1</v>
      </c>
      <c r="C37" s="39">
        <v>9</v>
      </c>
      <c r="D37" s="39">
        <v>9</v>
      </c>
      <c r="E37" s="39">
        <v>12</v>
      </c>
      <c r="F37" s="39">
        <v>1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f t="shared" si="3"/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f t="shared" si="4"/>
        <v>0</v>
      </c>
      <c r="T37" s="39">
        <v>0</v>
      </c>
      <c r="U37" s="39">
        <v>0</v>
      </c>
      <c r="V37" s="39">
        <v>0</v>
      </c>
      <c r="W37" s="39">
        <f t="shared" si="2"/>
        <v>0</v>
      </c>
      <c r="X37" s="39"/>
      <c r="Y37" s="39"/>
      <c r="Z37" s="39"/>
      <c r="AA37" s="50"/>
    </row>
    <row r="38" spans="1:27" x14ac:dyDescent="0.2">
      <c r="A38" s="39" t="s">
        <v>78</v>
      </c>
      <c r="B38" s="39">
        <v>1</v>
      </c>
      <c r="C38" s="39">
        <v>2</v>
      </c>
      <c r="D38" s="39">
        <v>2</v>
      </c>
      <c r="E38" s="39">
        <v>6</v>
      </c>
      <c r="F38" s="39">
        <v>1</v>
      </c>
      <c r="G38" s="39">
        <v>1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f t="shared" si="3"/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f t="shared" si="4"/>
        <v>0</v>
      </c>
      <c r="T38" s="39">
        <v>0</v>
      </c>
      <c r="U38" s="39">
        <v>0</v>
      </c>
      <c r="V38" s="39">
        <v>0</v>
      </c>
      <c r="W38" s="39">
        <f t="shared" si="2"/>
        <v>0</v>
      </c>
      <c r="X38" s="39"/>
      <c r="Y38" s="39"/>
      <c r="Z38" s="39"/>
      <c r="AA38" s="50"/>
    </row>
    <row r="39" spans="1:27" x14ac:dyDescent="0.2">
      <c r="A39" s="39" t="s">
        <v>79</v>
      </c>
      <c r="B39" s="39">
        <v>1</v>
      </c>
      <c r="C39" s="39">
        <v>24</v>
      </c>
      <c r="D39" s="39" t="s">
        <v>161</v>
      </c>
      <c r="E39" s="39" t="s">
        <v>161</v>
      </c>
      <c r="F39" s="39"/>
      <c r="G39" s="39"/>
      <c r="H39" s="39">
        <v>1</v>
      </c>
      <c r="I39" s="39">
        <v>0</v>
      </c>
      <c r="J39" s="39">
        <v>0</v>
      </c>
      <c r="K39" s="39">
        <v>0</v>
      </c>
      <c r="L39" s="39">
        <v>0</v>
      </c>
      <c r="M39" s="39">
        <f t="shared" si="3"/>
        <v>1</v>
      </c>
      <c r="N39" s="39">
        <v>0</v>
      </c>
      <c r="O39" s="39">
        <v>0</v>
      </c>
      <c r="P39" s="39">
        <v>2</v>
      </c>
      <c r="Q39" s="39">
        <v>0</v>
      </c>
      <c r="R39" s="39">
        <v>0</v>
      </c>
      <c r="S39" s="39">
        <f t="shared" si="4"/>
        <v>2</v>
      </c>
      <c r="T39" s="39">
        <v>1</v>
      </c>
      <c r="U39" s="39">
        <v>0</v>
      </c>
      <c r="V39" s="39">
        <v>0</v>
      </c>
      <c r="W39" s="39">
        <f t="shared" si="2"/>
        <v>1</v>
      </c>
      <c r="X39" s="39"/>
      <c r="Y39" s="39"/>
      <c r="Z39" s="39"/>
      <c r="AA39" s="50"/>
    </row>
  </sheetData>
  <pageMargins left="0.7" right="0.7" top="0.75" bottom="0.75" header="0.3" footer="0.3"/>
  <pageSetup orientation="portrait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C8" sqref="C8"/>
    </sheetView>
  </sheetViews>
  <sheetFormatPr baseColWidth="10" defaultColWidth="8.83203125" defaultRowHeight="15" x14ac:dyDescent="0.2"/>
  <cols>
    <col min="1" max="1" width="7.33203125" style="31" customWidth="1"/>
    <col min="2" max="2" width="8.83203125" style="31"/>
    <col min="3" max="6" width="8.83203125" style="41"/>
    <col min="7" max="7" width="8.83203125" style="31"/>
    <col min="8" max="8" width="13" style="31" customWidth="1"/>
    <col min="9" max="16384" width="8.83203125" style="31"/>
  </cols>
  <sheetData>
    <row r="1" spans="1:9" x14ac:dyDescent="0.2">
      <c r="A1" s="79" t="s">
        <v>189</v>
      </c>
      <c r="B1" s="80"/>
      <c r="C1" s="80"/>
      <c r="D1" s="80"/>
      <c r="E1" s="80"/>
      <c r="F1" s="81"/>
      <c r="H1" s="77" t="s">
        <v>190</v>
      </c>
      <c r="I1" s="78"/>
    </row>
    <row r="2" spans="1:9" s="30" customFormat="1" x14ac:dyDescent="0.2">
      <c r="A2" s="32" t="s">
        <v>0</v>
      </c>
      <c r="B2" s="32" t="s">
        <v>97</v>
      </c>
      <c r="C2" s="32" t="s">
        <v>195</v>
      </c>
      <c r="D2" s="32" t="s">
        <v>194</v>
      </c>
      <c r="E2" s="32" t="s">
        <v>193</v>
      </c>
      <c r="F2" s="32" t="s">
        <v>192</v>
      </c>
      <c r="H2" s="34" t="s">
        <v>0</v>
      </c>
      <c r="I2" s="34" t="s">
        <v>97</v>
      </c>
    </row>
    <row r="3" spans="1:9" x14ac:dyDescent="0.2">
      <c r="A3" s="33" t="s">
        <v>9</v>
      </c>
      <c r="B3" s="33">
        <v>9.36</v>
      </c>
      <c r="C3" s="33">
        <v>110.1</v>
      </c>
      <c r="D3" s="33">
        <v>61.75</v>
      </c>
      <c r="E3" s="33">
        <v>40.28</v>
      </c>
      <c r="F3" s="33">
        <v>1135.32</v>
      </c>
      <c r="H3" s="33" t="s">
        <v>100</v>
      </c>
      <c r="I3" s="33">
        <v>6.07</v>
      </c>
    </row>
    <row r="4" spans="1:9" x14ac:dyDescent="0.2">
      <c r="A4" s="33" t="s">
        <v>10</v>
      </c>
      <c r="B4" s="33">
        <v>3.24</v>
      </c>
      <c r="C4" s="33">
        <v>53.89</v>
      </c>
      <c r="D4" s="33">
        <v>14.7</v>
      </c>
      <c r="E4" s="33">
        <v>18.98</v>
      </c>
      <c r="F4" s="33">
        <v>418.33</v>
      </c>
      <c r="H4" s="33" t="s">
        <v>101</v>
      </c>
      <c r="I4" s="33">
        <v>7.45</v>
      </c>
    </row>
    <row r="5" spans="1:9" x14ac:dyDescent="0.2">
      <c r="A5" s="33" t="s">
        <v>11</v>
      </c>
      <c r="B5" s="33">
        <v>13.6</v>
      </c>
      <c r="C5" s="33">
        <v>108.85</v>
      </c>
      <c r="D5" s="33">
        <v>44.14</v>
      </c>
      <c r="E5" s="33">
        <v>46.17</v>
      </c>
      <c r="F5" s="33">
        <v>999.42</v>
      </c>
      <c r="H5" s="33" t="s">
        <v>102</v>
      </c>
      <c r="I5" s="33">
        <v>6.29</v>
      </c>
    </row>
    <row r="6" spans="1:9" x14ac:dyDescent="0.2">
      <c r="A6" s="33" t="s">
        <v>12</v>
      </c>
      <c r="B6" s="33">
        <v>4.1100000000000003</v>
      </c>
      <c r="C6" s="33">
        <v>59.63</v>
      </c>
      <c r="D6" s="33">
        <v>42.95</v>
      </c>
      <c r="E6" s="33">
        <v>34.53</v>
      </c>
      <c r="F6" s="33">
        <v>760.47</v>
      </c>
      <c r="H6" s="33" t="s">
        <v>103</v>
      </c>
      <c r="I6" s="33">
        <v>4.9000000000000004</v>
      </c>
    </row>
    <row r="7" spans="1:9" x14ac:dyDescent="0.2">
      <c r="A7" s="33" t="s">
        <v>14</v>
      </c>
      <c r="B7" s="33">
        <v>13.26</v>
      </c>
      <c r="C7" s="33">
        <v>156.13999999999999</v>
      </c>
      <c r="D7" s="33">
        <v>57.07</v>
      </c>
      <c r="E7" s="33">
        <v>54.67</v>
      </c>
      <c r="F7" s="33">
        <v>1328.85</v>
      </c>
      <c r="H7" s="33" t="s">
        <v>104</v>
      </c>
      <c r="I7" s="33">
        <v>6</v>
      </c>
    </row>
    <row r="8" spans="1:9" x14ac:dyDescent="0.2">
      <c r="A8" s="33" t="s">
        <v>15</v>
      </c>
      <c r="B8" s="33">
        <v>3.98</v>
      </c>
      <c r="C8" s="33">
        <v>86.3</v>
      </c>
      <c r="D8" s="33">
        <v>38.520000000000003</v>
      </c>
      <c r="E8" s="33">
        <v>34.51</v>
      </c>
      <c r="F8" s="33">
        <v>824.93</v>
      </c>
      <c r="H8" s="33" t="s">
        <v>105</v>
      </c>
      <c r="I8" s="33">
        <v>4.01</v>
      </c>
    </row>
    <row r="9" spans="1:9" x14ac:dyDescent="0.2">
      <c r="A9" s="33" t="s">
        <v>17</v>
      </c>
      <c r="B9" s="33">
        <v>4.6500000000000004</v>
      </c>
      <c r="C9" s="33">
        <v>91.68</v>
      </c>
      <c r="D9" s="33">
        <v>39.56</v>
      </c>
      <c r="E9" s="33">
        <v>27.01</v>
      </c>
      <c r="F9" s="33">
        <v>818.97</v>
      </c>
      <c r="H9" s="33" t="s">
        <v>106</v>
      </c>
      <c r="I9" s="33">
        <v>13.67</v>
      </c>
    </row>
    <row r="10" spans="1:9" x14ac:dyDescent="0.2">
      <c r="A10" s="33" t="s">
        <v>18</v>
      </c>
      <c r="B10" s="33">
        <v>4.7300000000000004</v>
      </c>
      <c r="C10" s="33">
        <v>63.32</v>
      </c>
      <c r="D10" s="33">
        <v>32.380000000000003</v>
      </c>
      <c r="E10" s="33">
        <v>34.86</v>
      </c>
      <c r="F10" s="33">
        <v>679.96</v>
      </c>
      <c r="H10" s="33" t="s">
        <v>107</v>
      </c>
      <c r="I10" s="33">
        <v>7.6</v>
      </c>
    </row>
    <row r="11" spans="1:9" x14ac:dyDescent="0.2">
      <c r="A11" s="33" t="s">
        <v>19</v>
      </c>
      <c r="B11" s="33">
        <v>14.47</v>
      </c>
      <c r="C11" s="33">
        <v>261.25</v>
      </c>
      <c r="D11" s="33">
        <v>37.82</v>
      </c>
      <c r="E11" s="33">
        <v>53.32</v>
      </c>
      <c r="F11" s="33">
        <v>1568.85</v>
      </c>
      <c r="H11" s="33" t="s">
        <v>108</v>
      </c>
      <c r="I11" s="33">
        <v>4.04</v>
      </c>
    </row>
    <row r="12" spans="1:9" x14ac:dyDescent="0.2">
      <c r="A12" s="33" t="s">
        <v>20</v>
      </c>
      <c r="B12" s="33">
        <v>11.54</v>
      </c>
      <c r="C12" s="33">
        <v>163.32</v>
      </c>
      <c r="D12" s="33">
        <v>84.36</v>
      </c>
      <c r="E12" s="33">
        <v>120.01</v>
      </c>
      <c r="F12" s="33">
        <v>1888.15</v>
      </c>
      <c r="H12" s="33" t="s">
        <v>109</v>
      </c>
      <c r="I12" s="33">
        <v>5.35</v>
      </c>
    </row>
    <row r="13" spans="1:9" x14ac:dyDescent="0.2">
      <c r="A13" s="33" t="s">
        <v>99</v>
      </c>
      <c r="B13" s="33">
        <v>9.5500000000000007</v>
      </c>
      <c r="C13" s="33">
        <v>99.3</v>
      </c>
      <c r="D13" s="33">
        <v>48.45</v>
      </c>
      <c r="E13" s="33">
        <v>57.29</v>
      </c>
      <c r="F13" s="33">
        <v>1050.48</v>
      </c>
      <c r="H13" s="33" t="s">
        <v>110</v>
      </c>
      <c r="I13" s="33">
        <v>9.36</v>
      </c>
    </row>
    <row r="14" spans="1:9" x14ac:dyDescent="0.2">
      <c r="A14" s="33" t="s">
        <v>21</v>
      </c>
      <c r="B14" s="33">
        <v>13.8</v>
      </c>
      <c r="C14" s="33">
        <v>202.14</v>
      </c>
      <c r="D14" s="33">
        <v>101.09</v>
      </c>
      <c r="E14" s="33">
        <v>157.09</v>
      </c>
      <c r="F14" s="33">
        <v>2341.77</v>
      </c>
      <c r="H14" s="33" t="s">
        <v>111</v>
      </c>
      <c r="I14" s="33">
        <v>6.24</v>
      </c>
    </row>
    <row r="15" spans="1:9" x14ac:dyDescent="0.2">
      <c r="A15" s="33" t="s">
        <v>22</v>
      </c>
      <c r="B15" s="33">
        <v>15.74</v>
      </c>
      <c r="C15" s="33">
        <v>136.94</v>
      </c>
      <c r="D15" s="33">
        <v>55.93</v>
      </c>
      <c r="E15" s="33">
        <v>61.58</v>
      </c>
      <c r="F15" s="33">
        <v>1269.55</v>
      </c>
      <c r="H15" s="33" t="s">
        <v>112</v>
      </c>
      <c r="I15" s="33">
        <v>9.3699999999999992</v>
      </c>
    </row>
    <row r="16" spans="1:9" x14ac:dyDescent="0.2">
      <c r="A16" s="33" t="s">
        <v>23</v>
      </c>
      <c r="B16" s="33">
        <v>7.03</v>
      </c>
      <c r="C16" s="33">
        <v>169.25</v>
      </c>
      <c r="D16" s="33">
        <v>66.31</v>
      </c>
      <c r="E16" s="33">
        <v>72.59</v>
      </c>
      <c r="F16" s="33">
        <v>1552.48</v>
      </c>
      <c r="H16" s="33" t="s">
        <v>113</v>
      </c>
      <c r="I16" s="33">
        <v>8.56</v>
      </c>
    </row>
    <row r="17" spans="1:9" x14ac:dyDescent="0.2">
      <c r="A17" s="33" t="s">
        <v>24</v>
      </c>
      <c r="B17" s="33">
        <v>5.54</v>
      </c>
      <c r="C17" s="33">
        <v>93.89</v>
      </c>
      <c r="D17" s="33">
        <v>63.64</v>
      </c>
      <c r="E17" s="33">
        <v>63.53</v>
      </c>
      <c r="F17" s="33">
        <v>1203.53</v>
      </c>
      <c r="H17" s="33" t="s">
        <v>114</v>
      </c>
      <c r="I17" s="33">
        <v>8.51</v>
      </c>
    </row>
    <row r="18" spans="1:9" x14ac:dyDescent="0.2">
      <c r="A18" s="33" t="s">
        <v>25</v>
      </c>
      <c r="B18" s="33">
        <v>11.31</v>
      </c>
      <c r="C18" s="33">
        <v>146.65</v>
      </c>
      <c r="D18" s="33">
        <v>57.18</v>
      </c>
      <c r="E18" s="33">
        <v>52.35</v>
      </c>
      <c r="F18" s="33">
        <v>1293.78</v>
      </c>
      <c r="H18" s="33" t="s">
        <v>115</v>
      </c>
      <c r="I18" s="33">
        <v>11.45</v>
      </c>
    </row>
    <row r="19" spans="1:9" x14ac:dyDescent="0.2">
      <c r="A19" s="33" t="s">
        <v>26</v>
      </c>
      <c r="B19" s="33">
        <v>5.99</v>
      </c>
      <c r="C19" s="33">
        <v>93.15</v>
      </c>
      <c r="D19" s="33">
        <v>35.69</v>
      </c>
      <c r="E19" s="33">
        <v>30.64</v>
      </c>
      <c r="F19" s="33">
        <v>806.39</v>
      </c>
      <c r="H19" s="33" t="s">
        <v>116</v>
      </c>
      <c r="I19" s="33">
        <v>19.739999999999998</v>
      </c>
    </row>
    <row r="20" spans="1:9" x14ac:dyDescent="0.2">
      <c r="A20" s="33" t="s">
        <v>64</v>
      </c>
      <c r="B20" s="33">
        <v>7.01</v>
      </c>
      <c r="C20" s="33">
        <v>84.84</v>
      </c>
      <c r="D20" s="33">
        <v>47.14</v>
      </c>
      <c r="E20" s="33">
        <v>48.24</v>
      </c>
      <c r="F20" s="33">
        <v>952.84</v>
      </c>
      <c r="H20" s="33" t="s">
        <v>117</v>
      </c>
      <c r="I20" s="33">
        <v>15.25</v>
      </c>
    </row>
    <row r="21" spans="1:9" x14ac:dyDescent="0.2">
      <c r="A21" s="33" t="s">
        <v>71</v>
      </c>
      <c r="B21" s="33">
        <v>13.29</v>
      </c>
      <c r="C21" s="33">
        <v>139.71</v>
      </c>
      <c r="D21" s="33">
        <v>56.64</v>
      </c>
      <c r="E21" s="33">
        <v>54.05</v>
      </c>
      <c r="F21" s="33">
        <v>1270.1300000000001</v>
      </c>
      <c r="H21" s="33" t="s">
        <v>118</v>
      </c>
      <c r="I21" s="33">
        <v>9.82</v>
      </c>
    </row>
    <row r="22" spans="1:9" x14ac:dyDescent="0.2">
      <c r="A22" s="33" t="s">
        <v>68</v>
      </c>
      <c r="B22" s="33">
        <v>13.42</v>
      </c>
      <c r="C22" s="33">
        <v>141.77000000000001</v>
      </c>
      <c r="D22" s="33">
        <v>45.79</v>
      </c>
      <c r="E22" s="33">
        <v>51.62</v>
      </c>
      <c r="F22" s="33">
        <v>1168.48</v>
      </c>
      <c r="H22" s="33" t="s">
        <v>119</v>
      </c>
      <c r="I22" s="33">
        <v>4.3</v>
      </c>
    </row>
    <row r="23" spans="1:9" x14ac:dyDescent="0.2">
      <c r="A23" s="33" t="s">
        <v>67</v>
      </c>
      <c r="B23" s="33">
        <v>22.04</v>
      </c>
      <c r="C23" s="33">
        <v>319.54000000000002</v>
      </c>
      <c r="D23" s="33">
        <v>112.7</v>
      </c>
      <c r="E23" s="33">
        <v>107.51</v>
      </c>
      <c r="F23" s="33">
        <v>2671.37</v>
      </c>
      <c r="H23" s="33" t="s">
        <v>120</v>
      </c>
      <c r="I23" s="33">
        <v>6.72</v>
      </c>
    </row>
    <row r="24" spans="1:9" x14ac:dyDescent="0.2">
      <c r="A24" s="33" t="s">
        <v>60</v>
      </c>
      <c r="B24" s="33">
        <v>5.24</v>
      </c>
      <c r="C24" s="33">
        <v>86.68</v>
      </c>
      <c r="D24" s="33">
        <v>54.75</v>
      </c>
      <c r="E24" s="33">
        <v>49.09</v>
      </c>
      <c r="F24" s="33">
        <v>1030.9100000000001</v>
      </c>
      <c r="H24" s="33" t="s">
        <v>121</v>
      </c>
      <c r="I24" s="33">
        <v>7.8</v>
      </c>
    </row>
    <row r="25" spans="1:9" x14ac:dyDescent="0.2">
      <c r="A25" s="33" t="s">
        <v>61</v>
      </c>
      <c r="B25" s="33">
        <v>8.74</v>
      </c>
      <c r="C25" s="33">
        <v>133.29</v>
      </c>
      <c r="D25" s="33">
        <v>102.11</v>
      </c>
      <c r="E25" s="33">
        <v>115.41</v>
      </c>
      <c r="F25" s="33">
        <v>1912.66</v>
      </c>
      <c r="H25" s="33" t="s">
        <v>122</v>
      </c>
      <c r="I25" s="33">
        <v>8.4700000000000006</v>
      </c>
    </row>
    <row r="26" spans="1:9" x14ac:dyDescent="0.2">
      <c r="A26" s="33" t="s">
        <v>69</v>
      </c>
      <c r="B26" s="33">
        <v>18.14</v>
      </c>
      <c r="C26" s="33">
        <v>191.03</v>
      </c>
      <c r="D26" s="33">
        <v>30.28</v>
      </c>
      <c r="E26" s="33">
        <v>31.78</v>
      </c>
      <c r="F26" s="33">
        <v>1118.5899999999999</v>
      </c>
      <c r="H26" s="33" t="s">
        <v>123</v>
      </c>
      <c r="I26" s="33">
        <v>7.83</v>
      </c>
    </row>
    <row r="27" spans="1:9" x14ac:dyDescent="0.2">
      <c r="A27" s="33" t="s">
        <v>70</v>
      </c>
      <c r="B27" s="33">
        <v>13.4</v>
      </c>
      <c r="C27" s="33">
        <v>132.68</v>
      </c>
      <c r="D27" s="33">
        <v>26.7</v>
      </c>
      <c r="E27" s="33">
        <v>27.16</v>
      </c>
      <c r="F27" s="33">
        <v>846.64</v>
      </c>
      <c r="H27" s="33" t="s">
        <v>124</v>
      </c>
      <c r="I27" s="33">
        <v>18.079999999999998</v>
      </c>
    </row>
    <row r="28" spans="1:9" x14ac:dyDescent="0.2">
      <c r="A28" s="33" t="s">
        <v>62</v>
      </c>
      <c r="B28" s="33">
        <v>10.31</v>
      </c>
      <c r="C28" s="33">
        <v>106.85</v>
      </c>
      <c r="D28" s="33">
        <v>33.04</v>
      </c>
      <c r="E28" s="33">
        <v>39.6</v>
      </c>
      <c r="F28" s="33">
        <v>863.32</v>
      </c>
    </row>
    <row r="29" spans="1:9" x14ac:dyDescent="0.2">
      <c r="A29" s="33" t="s">
        <v>63</v>
      </c>
      <c r="B29" s="33">
        <v>12.38</v>
      </c>
      <c r="C29" s="33">
        <v>119.95</v>
      </c>
      <c r="D29" s="33">
        <v>37.31</v>
      </c>
      <c r="E29" s="33">
        <v>42.49</v>
      </c>
      <c r="F29" s="33">
        <v>961.29</v>
      </c>
    </row>
    <row r="30" spans="1:9" x14ac:dyDescent="0.2">
      <c r="A30" s="33" t="s">
        <v>73</v>
      </c>
      <c r="B30" s="33">
        <v>13.63</v>
      </c>
      <c r="C30" s="33">
        <v>154.74</v>
      </c>
      <c r="D30" s="33">
        <v>49.26</v>
      </c>
      <c r="E30" s="33">
        <v>53.12</v>
      </c>
      <c r="F30" s="33">
        <v>1253.9000000000001</v>
      </c>
    </row>
    <row r="31" spans="1:9" x14ac:dyDescent="0.2">
      <c r="A31" s="33" t="s">
        <v>72</v>
      </c>
      <c r="B31" s="33">
        <v>23.42</v>
      </c>
      <c r="C31" s="33">
        <v>235.58</v>
      </c>
      <c r="D31" s="33">
        <v>69.569999999999993</v>
      </c>
      <c r="E31" s="33">
        <v>84.31</v>
      </c>
      <c r="F31" s="33">
        <v>1875.69</v>
      </c>
    </row>
    <row r="32" spans="1:9" x14ac:dyDescent="0.2">
      <c r="A32" s="33" t="s">
        <v>65</v>
      </c>
      <c r="B32" s="33">
        <v>7.82</v>
      </c>
      <c r="C32" s="33">
        <v>87.6</v>
      </c>
      <c r="D32" s="33">
        <v>27</v>
      </c>
      <c r="E32" s="33">
        <v>28.15</v>
      </c>
      <c r="F32" s="33">
        <v>694.99</v>
      </c>
    </row>
    <row r="33" spans="1:6" x14ac:dyDescent="0.2">
      <c r="A33" s="33" t="s">
        <v>66</v>
      </c>
      <c r="B33" s="33">
        <v>9.02</v>
      </c>
      <c r="C33" s="33">
        <v>99.92</v>
      </c>
      <c r="D33" s="33">
        <v>44.26</v>
      </c>
      <c r="E33" s="33">
        <v>45.98</v>
      </c>
      <c r="F33" s="33">
        <v>975.8</v>
      </c>
    </row>
    <row r="34" spans="1:6" x14ac:dyDescent="0.2">
      <c r="A34" s="33" t="s">
        <v>74</v>
      </c>
      <c r="B34" s="33">
        <v>8.17</v>
      </c>
      <c r="C34" s="33">
        <v>113.08</v>
      </c>
      <c r="D34" s="33">
        <v>43.43</v>
      </c>
      <c r="E34" s="33">
        <v>40.36</v>
      </c>
      <c r="F34" s="33">
        <v>989.98</v>
      </c>
    </row>
    <row r="35" spans="1:6" x14ac:dyDescent="0.2">
      <c r="A35" s="33" t="s">
        <v>75</v>
      </c>
      <c r="B35" s="33">
        <v>13.55</v>
      </c>
      <c r="C35" s="33">
        <v>201.39</v>
      </c>
      <c r="D35" s="33">
        <v>76.97</v>
      </c>
      <c r="E35" s="33">
        <v>71.66</v>
      </c>
      <c r="F35" s="33">
        <v>1765.85</v>
      </c>
    </row>
    <row r="36" spans="1:6" x14ac:dyDescent="0.2">
      <c r="A36" s="33" t="s">
        <v>76</v>
      </c>
      <c r="B36" s="33">
        <v>5.29</v>
      </c>
      <c r="C36" s="33">
        <v>64.760000000000005</v>
      </c>
      <c r="D36" s="33">
        <v>25.25</v>
      </c>
      <c r="E36" s="33">
        <v>24.57</v>
      </c>
      <c r="F36" s="33">
        <v>577.09</v>
      </c>
    </row>
    <row r="37" spans="1:6" x14ac:dyDescent="0.2">
      <c r="A37" s="33" t="s">
        <v>77</v>
      </c>
      <c r="B37" s="33">
        <v>10.53</v>
      </c>
      <c r="C37" s="33">
        <v>93.81</v>
      </c>
      <c r="D37" s="33">
        <v>32.18</v>
      </c>
      <c r="E37" s="33">
        <v>35.57</v>
      </c>
      <c r="F37" s="33">
        <v>786.24</v>
      </c>
    </row>
    <row r="38" spans="1:6" x14ac:dyDescent="0.2">
      <c r="A38" s="33" t="s">
        <v>78</v>
      </c>
      <c r="B38" s="33">
        <v>11.5</v>
      </c>
      <c r="C38" s="33">
        <v>94.04</v>
      </c>
      <c r="D38" s="33">
        <v>49.78</v>
      </c>
      <c r="E38" s="33">
        <v>47.49</v>
      </c>
      <c r="F38" s="33">
        <v>998.82</v>
      </c>
    </row>
    <row r="39" spans="1:6" x14ac:dyDescent="0.2">
      <c r="A39" s="33" t="s">
        <v>79</v>
      </c>
      <c r="B39" s="33">
        <v>9.4</v>
      </c>
      <c r="C39" s="33">
        <v>155.72</v>
      </c>
      <c r="D39" s="33">
        <v>37.19</v>
      </c>
      <c r="E39" s="33">
        <v>50.04</v>
      </c>
      <c r="F39" s="33">
        <v>1139.3399999999999</v>
      </c>
    </row>
  </sheetData>
  <sortState ref="A19:GZ39">
    <sortCondition ref="A19:A39"/>
  </sortState>
  <mergeCells count="2">
    <mergeCell ref="H1:I1"/>
    <mergeCell ref="A1:F1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data</vt:lpstr>
      <vt:lpstr>medical history</vt:lpstr>
      <vt:lpstr>Diet 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Microsoft Office User</cp:lastModifiedBy>
  <dcterms:created xsi:type="dcterms:W3CDTF">2015-08-23T16:54:48Z</dcterms:created>
  <dcterms:modified xsi:type="dcterms:W3CDTF">2018-06-01T01:16:52Z</dcterms:modified>
</cp:coreProperties>
</file>