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up040716\Backup 102514\Singapore Start Up\GBM TCGA SUbtype analyses\STM submission\Supp fig\Final Supp figure tables 072716\090216\New\Nature Comm\Rename\"/>
    </mc:Choice>
  </mc:AlternateContent>
  <xr:revisionPtr revIDLastSave="0" documentId="13_ncr:1_{A0A4FB36-A53E-4BB4-85FD-E469071DC88C}" xr6:coauthVersionLast="40" xr6:coauthVersionMax="40" xr10:uidLastSave="{00000000-0000-0000-0000-000000000000}"/>
  <bookViews>
    <workbookView xWindow="360" yWindow="390" windowWidth="14940" windowHeight="9030" xr2:uid="{00000000-000D-0000-FFFF-FFFF00000000}"/>
  </bookViews>
  <sheets>
    <sheet name="sig pathways" sheetId="1" r:id="rId1"/>
    <sheet name="Activated_InhibitedPathways" sheetId="2" r:id="rId2"/>
    <sheet name="Observations" sheetId="7" r:id="rId3"/>
    <sheet name="Count pathway Category" sheetId="6" r:id="rId4"/>
  </sheets>
  <calcPr calcId="181029"/>
</workbook>
</file>

<file path=xl/calcChain.xml><?xml version="1.0" encoding="utf-8"?>
<calcChain xmlns="http://schemas.openxmlformats.org/spreadsheetml/2006/main">
  <c r="B23" i="6" l="1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E1" i="6"/>
</calcChain>
</file>

<file path=xl/sharedStrings.xml><?xml version="1.0" encoding="utf-8"?>
<sst xmlns="http://schemas.openxmlformats.org/spreadsheetml/2006/main" count="636" uniqueCount="234">
  <si>
    <t>Ingenuity Canonical Pathways</t>
  </si>
  <si>
    <t>Ratio</t>
  </si>
  <si>
    <t>z-score</t>
  </si>
  <si>
    <t>Molecules</t>
  </si>
  <si>
    <t>Hepatic Fibrosis / Hepatic Stellate Cell Activation</t>
  </si>
  <si>
    <t>NaN</t>
  </si>
  <si>
    <t>CXCL8,EDNRB,IL6,COL15A1,COL1A2,MYL9,IL1R2,COL5A1,COL1A1,LY96,COL6A3,CCL2,IL10RA,CD14,SERPINE1,MMP9,MMP1,COL3A1,AGT</t>
  </si>
  <si>
    <t>LXR/RXR Activation</t>
  </si>
  <si>
    <t>IL1R2,LYZ,LY96,CCL2,SERPINF1,CD14,SERPINA1,S100A8,PTGS2,IL6,MMP9,AGT</t>
  </si>
  <si>
    <t>Atherosclerosis Signaling</t>
  </si>
  <si>
    <t>COL1A2,COL1A1,ITGB2,CXCL8,LYZ,CCL2,SERPINA1,S100A8,IL6,MMP9,MMP1,COL3A1</t>
  </si>
  <si>
    <t>Granulocyte Adhesion and Diapedesis</t>
  </si>
  <si>
    <t>CXCL8,MMP7,C5AR1,SDC1,CCL20,SDC3,IL1R2,ITGB2,CCL2,CCL18,CXCL2,MMP1,MMP9</t>
  </si>
  <si>
    <t>B Cell Development</t>
  </si>
  <si>
    <t>IL7R,PTPRC,HLA-DMA,IGKC,HLA-DRA,HLA-DQA1,HLA-DQB1</t>
  </si>
  <si>
    <t>Dendritic Cell Maturation</t>
  </si>
  <si>
    <t>TLR2,COL1A2,COL1A1,FCGR2A,HLA-DMA,HLA-DRA,HLA-DQA1,FCER1G,HLA-DQB1,IL6,FCGR2B,COL3A1</t>
  </si>
  <si>
    <t>Inhibition of Matrix Metalloproteases</t>
  </si>
  <si>
    <t>TIMP4,MMP7,SDC1,TFPI2,MMP9,MMP1</t>
  </si>
  <si>
    <t>Agranulocyte Adhesion and Diapedesis</t>
  </si>
  <si>
    <t>MYL9,ITGB2,CXCL8,MMP7,C5AR1,CCL2,CCL20,CCL18,CXCL2,MMP9,MMP1</t>
  </si>
  <si>
    <t>T Helper Cell Differentiation</t>
  </si>
  <si>
    <t>HLA-DMA,HLA-DRA,HLA-DQA1,IL10RA,FCER1G,HLA-DQB1,IL6</t>
  </si>
  <si>
    <t>Role of IL-17A in Psoriasis</t>
  </si>
  <si>
    <t>CXCL8,S100A9,CCL20,S100A8</t>
  </si>
  <si>
    <t>Graft-versus-Host Disease Signaling</t>
  </si>
  <si>
    <t>HLA-DMA,HLA-DRA,HLA-DQA1,FCER1G,HLA-DQB1,IL6</t>
  </si>
  <si>
    <t>Intrinsic Prothrombin Activation Pathway</t>
  </si>
  <si>
    <t>COL1A2,COL1A1,F13A1,THBD,COL3A1</t>
  </si>
  <si>
    <t>Coagulation System</t>
  </si>
  <si>
    <t>PLAUR,F13A1,SERPINA1,THBD,SERPINE1</t>
  </si>
  <si>
    <t>Altered T Cell and B Cell Signaling in Rheumatoid Arthritis</t>
  </si>
  <si>
    <t>TLR2,HLA-DMA,HLA-DRA,HLA-DQA1,FCER1G,HLA-DQB1,IL6</t>
  </si>
  <si>
    <t>Complement System</t>
  </si>
  <si>
    <t>ITGB2,CD55,C5AR1,C1S,CFI</t>
  </si>
  <si>
    <t>IL-10 Signaling</t>
  </si>
  <si>
    <t>IL1R2,FCGR2A,IL10RA,CD14,IL6,FCGR2B</t>
  </si>
  <si>
    <t>Airway Pathology in Chronic Obstructive Pulmonary Disease</t>
  </si>
  <si>
    <t>CXCL8,MMP9,MMP1</t>
  </si>
  <si>
    <t>TREM1 Signaling</t>
  </si>
  <si>
    <t>TLR2,CXCL8,TREM1,CCL2,IL6,FCGR2B</t>
  </si>
  <si>
    <t>Autoimmune Thyroid Disease Signaling</t>
  </si>
  <si>
    <t>HLA-DMA,HLA-DRA,HLA-DQA1,FCER1G,HLA-DQB1</t>
  </si>
  <si>
    <t>CD28 Signaling in T Helper Cells</t>
  </si>
  <si>
    <t>PTPRC,ARPC1B,HLA-DMA,HLA-DRA,HLA-DQA1,FCER1G,HLA-DQB1</t>
  </si>
  <si>
    <t>Role of IL-17A in Arthritis</t>
  </si>
  <si>
    <t>CXCL8,CCL2,CCL20,PTGS2,MMP1</t>
  </si>
  <si>
    <t>Nur77 Signaling in T Lymphocytes</t>
  </si>
  <si>
    <t>Acute Phase Response Signaling</t>
  </si>
  <si>
    <t>HP,C1S,SERPINF1,CP,SERPINA1,IL6,SERPINE1,AGT</t>
  </si>
  <si>
    <t>Glucocorticoid Receptor Signaling</t>
  </si>
  <si>
    <t>IL1R2,CXCL8,CCL2,SLPI,PTGS2,IL6,SERPINE1,CD163,MMP1,AGT</t>
  </si>
  <si>
    <t>Calcium-induced T Lymphocyte Apoptosis</t>
  </si>
  <si>
    <t>iCOS-iCOSL Signaling in T Helper Cells</t>
  </si>
  <si>
    <t>PTPRC,HLA-DMA,HLA-DRA,HLA-DQA1,FCER1G,HLA-DQB1</t>
  </si>
  <si>
    <t>PKCθ Signaling in T Lymphocytes</t>
  </si>
  <si>
    <t>HLA-DMA,HLA-DRA,HLA-DQA1,FCER1G,MAP3K8,HLA-DQB1</t>
  </si>
  <si>
    <t>Cdc42 Signaling</t>
  </si>
  <si>
    <t>MYL9,ARPC1B,HLA-DMA,HLA-DRA,HLA-DQA1,FCER1G,HLA-DQB1</t>
  </si>
  <si>
    <t>Role of NFAT in Regulation of the Immune Response</t>
  </si>
  <si>
    <t>FCGR2A,HLA-DMA,HLA-DRA,HLA-DQA1,FCER1G,HLA-DQB1,FCGR2B</t>
  </si>
  <si>
    <t>Allograft Rejection Signaling</t>
  </si>
  <si>
    <t>Hematopoiesis from Pluripotent Stem Cells</t>
  </si>
  <si>
    <t>CXCL8,IGKC,FCER1G,IL6</t>
  </si>
  <si>
    <t>Bladder Cancer Signaling</t>
  </si>
  <si>
    <t>CXCL8,MMP7,THBS1,MMP9,MMP1</t>
  </si>
  <si>
    <t>OX40 Signaling Pathway</t>
  </si>
  <si>
    <t>Communication between Innate and Adaptive Immune Cells</t>
  </si>
  <si>
    <t>TLR2,CXCL8,HLA-DRA,FCER1G,IL6</t>
  </si>
  <si>
    <t>MIF-mediated Glucocorticoid Regulation</t>
  </si>
  <si>
    <t>LY96,CD14,PTGS2</t>
  </si>
  <si>
    <t>GABA Receptor Signaling</t>
  </si>
  <si>
    <t>UBD,ABAT,SLC6A1,KCNN2</t>
  </si>
  <si>
    <t>Type I Diabetes Mellitus Signaling</t>
  </si>
  <si>
    <t>Inhibition of Angiogenesis by TSP1</t>
  </si>
  <si>
    <t>SDC1,THBS1,MMP9</t>
  </si>
  <si>
    <t>IL-17A Signaling in Fibroblasts</t>
  </si>
  <si>
    <t>CCL2,IL6,MMP1</t>
  </si>
  <si>
    <t>IL-17 Signaling</t>
  </si>
  <si>
    <t>CXCL8,CCL2,PTGS2,IL6</t>
  </si>
  <si>
    <t>IL-6 Signaling</t>
  </si>
  <si>
    <t>IL1R2,COL1A1,CXCL8,CD14,IL6</t>
  </si>
  <si>
    <t>Antigen Presentation Pathway</t>
  </si>
  <si>
    <t>HLA-DMA,HLA-DRA,HLA-DQA1</t>
  </si>
  <si>
    <t>Toll-like Receptor Signaling</t>
  </si>
  <si>
    <t>UBD,TLR2,LY96,CD14</t>
  </si>
  <si>
    <t>IL-4 Signaling</t>
  </si>
  <si>
    <t>HLA-DMA,HLA-DRA,HLA-DQA1,HLA-DQB1</t>
  </si>
  <si>
    <t>Neuroprotective Role of THOP1 in Alzheimer's Disease</t>
  </si>
  <si>
    <t>MAPT,MMP9,AGT</t>
  </si>
  <si>
    <t>VDR/RXR Activation</t>
  </si>
  <si>
    <t>SERPINB1,IGFBP6,CD14,THBD</t>
  </si>
  <si>
    <t>MIF Regulation of Innate Immunity</t>
  </si>
  <si>
    <t>Production of Nitric Oxide and Reactive Oxygen Species in Macrophages</t>
  </si>
  <si>
    <t>TLR2,LYZ,NCF2,SERPINA1,S100A8,MAP3K8</t>
  </si>
  <si>
    <t>Role of Macrophages, Fibroblasts and Endothelial Cells in Rheumatoid Arthritis</t>
  </si>
  <si>
    <t>TLR2,IL1R2,CXCL8,C5AR1,CCL2,DKK1,IL6,MMP1</t>
  </si>
  <si>
    <t>IL-8 Signaling</t>
  </si>
  <si>
    <t>MYL9,ITGB2,CXCL8,NCF2,PTGS2,MMP9</t>
  </si>
  <si>
    <t>Clathrin-mediated Endocytosis Signaling</t>
  </si>
  <si>
    <t>UBD,ITGB2,LYZ,ARPC1B,SERPINA1,S100A8</t>
  </si>
  <si>
    <t>Role of IL-17F in Allergic Inflammatory Airway Diseases</t>
  </si>
  <si>
    <t>CXCL8,CCL2,IL6</t>
  </si>
  <si>
    <t>Role of Hypercytokinemia/hyperchemokinemia in the Pathogenesis of Influenza</t>
  </si>
  <si>
    <t>IL-12 Signaling and Production in Macrophages</t>
  </si>
  <si>
    <t>TLR2,LYZ,SERPINA1,S100A8,MAP3K8</t>
  </si>
  <si>
    <t>MSP-RON Signaling Pathway</t>
  </si>
  <si>
    <t>TLR2,ITGB2,CCL2</t>
  </si>
  <si>
    <t>Extrinsic Prothrombin Activation Pathway</t>
  </si>
  <si>
    <t>F13A1,THBD</t>
  </si>
  <si>
    <t>Leukocyte Extravasation Signaling</t>
  </si>
  <si>
    <t>ITGB2,TIMP4,MMP7,NCF2,MMP9,MMP1</t>
  </si>
  <si>
    <t>Differential Regulation of Cytokine Production in Macrophages and T Helper Cells by IL-17A and IL-17F</t>
  </si>
  <si>
    <t>CCL2,IL6</t>
  </si>
  <si>
    <t>Primary Immunodeficiency Signaling</t>
  </si>
  <si>
    <t>IL7R,PTPRC,IGKC</t>
  </si>
  <si>
    <t>Glioma Invasiveness Signaling</t>
  </si>
  <si>
    <t>TIMP4,PLAUR,MMP9</t>
  </si>
  <si>
    <t>Role of Osteoblasts, Osteoclasts and Chondrocytes in Rheumatoid Arthritis</t>
  </si>
  <si>
    <t>IL1R2,COL1A1,DKK1,IL6,BIRC3,MMP1</t>
  </si>
  <si>
    <t>Systemic Lupus Erythematosus Signaling</t>
  </si>
  <si>
    <t>PTPRC,FCGR2A,IGKC,FCER1G,IL6,FCGR2B</t>
  </si>
  <si>
    <t>Hepatic Cholestasis</t>
  </si>
  <si>
    <t>IL1R2,CXCL8,LY96,CD14,IL6</t>
  </si>
  <si>
    <t>β-alanine Degradation I</t>
  </si>
  <si>
    <t>ABAT</t>
  </si>
  <si>
    <t>phagosome formation</t>
  </si>
  <si>
    <t>TLR2,FCGR2A,FCER1G,FCGR2B</t>
  </si>
  <si>
    <t>IL-17A Signaling in Gastric Cells</t>
  </si>
  <si>
    <t>CXCL8,CCL20</t>
  </si>
  <si>
    <t>Colorectal Cancer Metastasis Signaling</t>
  </si>
  <si>
    <t>TLR2,MMP7,PTGS2,IL6,MMP9,MMP1</t>
  </si>
  <si>
    <t>B Cell Receptor Signaling</t>
  </si>
  <si>
    <t>PTPRC,FCGR2A,MAP3K8,FCGR2B,BCL2A1</t>
  </si>
  <si>
    <t>HMGB1 Signaling</t>
  </si>
  <si>
    <t>CXCL8,CCL2,IL6,SERPINE1</t>
  </si>
  <si>
    <t>4-aminobutyrate Degradation I</t>
  </si>
  <si>
    <t>Caveolar-mediated Endocytosis Signaling</t>
  </si>
  <si>
    <t>ITGB2,CD55,CAV1</t>
  </si>
  <si>
    <t>ILK Signaling</t>
  </si>
  <si>
    <t>MYL9,ITGB2,KRT18,PTGS2,MMP9</t>
  </si>
  <si>
    <t>FXR/RXR Activation</t>
  </si>
  <si>
    <t>SDC1,SERPINF1,SERPINA1,AGT</t>
  </si>
  <si>
    <t>Role of Pattern Recognition Receptors in Recognition of Bacteria and Viruses</t>
  </si>
  <si>
    <t>TLR2,CXCL8,C5AR1,IL6</t>
  </si>
  <si>
    <t>Integrin Signaling</t>
  </si>
  <si>
    <t>MYL9,ITGB2,ARPC1B,TSPAN7,CAV1</t>
  </si>
  <si>
    <t>Creatine-phosphate Biosynthesis</t>
  </si>
  <si>
    <t>CKB</t>
  </si>
  <si>
    <t>Citrulline-Nitric Oxide Cycle</t>
  </si>
  <si>
    <t>ASS1</t>
  </si>
  <si>
    <t>Glutamate Degradation III (via 4-aminobutyrate)</t>
  </si>
  <si>
    <t>p value</t>
  </si>
  <si>
    <t>Pathway Category</t>
  </si>
  <si>
    <t>Nuclear receptor signaling</t>
  </si>
  <si>
    <t>Cellular Immune response</t>
  </si>
  <si>
    <t>Cellular Immune response, Cytokine signaling</t>
  </si>
  <si>
    <t>Cell cycle regulation, Cellular growth, Proliferation and development, Intracellular and second messenger signaling</t>
  </si>
  <si>
    <t>Cancer, Disease specific pathways</t>
  </si>
  <si>
    <t>Humoral Immune Response</t>
  </si>
  <si>
    <t>Disease specific pathways, Ingenuity toxocity list pathways</t>
  </si>
  <si>
    <t>Ingenuity toxicity list pathways, Nuclear Receptor Signaling</t>
  </si>
  <si>
    <t>cardiovascular signaling, disease specific pathways</t>
  </si>
  <si>
    <t>Cellular Immune Response</t>
  </si>
  <si>
    <t>Cellular Growth, Proliferation and Development, Humoral Immune Response</t>
  </si>
  <si>
    <t>Cellular Immune Response, Cytokine Signaling, Pathogen influenced signaling</t>
  </si>
  <si>
    <t>Organismal Growth and Development</t>
  </si>
  <si>
    <t>Cellular Immune Response, Cytokine Signaling</t>
  </si>
  <si>
    <t>Cytokine Signaling, Disease-Specific Pathways</t>
  </si>
  <si>
    <t>cardiovascular signaling, Cellular Stress and Injury</t>
  </si>
  <si>
    <t>Cellular Stress and Injury</t>
  </si>
  <si>
    <t>Cellular Immune Response, Disease-Specific Pathways</t>
  </si>
  <si>
    <t>Cellular Immune Response, Disease-Specific Pathways, Humoral Immune Response</t>
  </si>
  <si>
    <t>Apoptosis, Cellular Immune Response, Nuclear Receptor Signaling</t>
  </si>
  <si>
    <t>Cytokine Signaling, Ingenuity Toxicity List Pathways</t>
  </si>
  <si>
    <t>Intracellular and Second Messenger Signaling</t>
  </si>
  <si>
    <t>Apoptosis, Cellular Immune Response</t>
  </si>
  <si>
    <t>Cellular Growth, Proliferation and Development</t>
  </si>
  <si>
    <t>Cellular Immune Response, Humoral Immune Response, Intracellular and Second Messenger Signaling</t>
  </si>
  <si>
    <t>Cellular Immune Response, Disease Specific Pathways</t>
  </si>
  <si>
    <t>Cellular Growth, Proliferation and Development, Organismal Growth and Development</t>
  </si>
  <si>
    <t>Cancer, Disease Specific Pathways</t>
  </si>
  <si>
    <t>Cellular Immune Response, Nuclear Receptor Signaling</t>
  </si>
  <si>
    <t>Neurotransmitters and Other Nervous System Signaling</t>
  </si>
  <si>
    <t>Apoptosis, Disease-Specific Pathways</t>
  </si>
  <si>
    <t>Cardiovascular Signaling</t>
  </si>
  <si>
    <t>Cytokine Signaling</t>
  </si>
  <si>
    <t>Cellular Immune Response, Humoral Immune Response</t>
  </si>
  <si>
    <t>Apoptosis, Cellular Immune Response, Humoral Immune Response, Pathogen-Influenced Signaling</t>
  </si>
  <si>
    <t>Cellular Immune Response, Cytokine Signaling, Humoral Immune Response</t>
  </si>
  <si>
    <t>Disease-Specific Pathways</t>
  </si>
  <si>
    <t>Cellular Immune Response, Organismal Growth and Development, Pathogen Influenced Signaling</t>
  </si>
  <si>
    <t>Disease-Specific Pathways, Pathogen Influenced Signaling</t>
  </si>
  <si>
    <t>Cellular Immune Response, Disease Specific Pathways, Humoral Immune Response</t>
  </si>
  <si>
    <t>Disease-Specific Pathways, Ingenuity Toxicity List Pathways</t>
  </si>
  <si>
    <t xml:space="preserve">β-alanine Degradation </t>
  </si>
  <si>
    <t>Cellular Immune Response, Pathogen Influenced Signaling</t>
  </si>
  <si>
    <t>Cellular Immune Response, Cellular Stress and Injury, Cytokine Signaling, Humoral Immune Response</t>
  </si>
  <si>
    <t>Amines and Polyamines degradation</t>
  </si>
  <si>
    <t>Celular Growth, Proliferation and Development</t>
  </si>
  <si>
    <t>Cell Cycle Regulation, Cellular Growth, Proliferation and Development, Intracellular and Second Messenger Signaling</t>
  </si>
  <si>
    <t>Amines and Polyamines degradation, Metabolic Regulators biosynthesis</t>
  </si>
  <si>
    <t>Arginine Biosynthesis, Argnine Degradation, Nitric Oxide Biosynthesis</t>
  </si>
  <si>
    <t>Glutamate Degradation</t>
  </si>
  <si>
    <t>Count</t>
  </si>
  <si>
    <t>Apoptosis</t>
  </si>
  <si>
    <t>Arginine Biosynthesis</t>
  </si>
  <si>
    <t>Cancer</t>
  </si>
  <si>
    <t>Cell Cycle Regulation</t>
  </si>
  <si>
    <t>Disease specific pathways</t>
  </si>
  <si>
    <t>Argnine Degradation</t>
  </si>
  <si>
    <t>Pathogen Influenced Signaling</t>
  </si>
  <si>
    <t>Nuclear Receptor Signaling</t>
  </si>
  <si>
    <t>Proliferation and Development</t>
  </si>
  <si>
    <t>Ingenuity Toxicity List Pathways</t>
  </si>
  <si>
    <t>Metabolic Regulators biosynthesis</t>
  </si>
  <si>
    <t>37 / 147</t>
  </si>
  <si>
    <t>Percentage</t>
  </si>
  <si>
    <t>18 / 147</t>
  </si>
  <si>
    <t>21 / 147</t>
  </si>
  <si>
    <t>11 / 147</t>
  </si>
  <si>
    <t>4 / 147</t>
  </si>
  <si>
    <t>2 / 147</t>
  </si>
  <si>
    <t>1 / 147</t>
  </si>
  <si>
    <t>Cellular growth</t>
  </si>
  <si>
    <t>5 / 147</t>
  </si>
  <si>
    <t>6 / 147</t>
  </si>
  <si>
    <t>3 / 147</t>
  </si>
  <si>
    <t>8 / 147</t>
  </si>
  <si>
    <t>Prediction</t>
  </si>
  <si>
    <t>Inhibited</t>
  </si>
  <si>
    <t>Activated</t>
  </si>
  <si>
    <t xml:space="preserve">*cellular Immune Response and then cytokine signaling were most enriched </t>
  </si>
  <si>
    <t>Supplementary Table 4A: Mesenchymal Subtype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</si>
</sst>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color rgb="FF323232"/>
      <name val="Arial"/>
      <family val="2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0" fontId="3" fillId="0" borderId="0" xfId="0" applyFont="1" applyAlignment="1">
      <alignment horizontal="center"/>
    </xf>
    <xf numFmtId="49" fontId="2" fillId="0" borderId="0" xfId="0" applyNumberFormat="1" applyFont="1"/>
    <xf numFmtId="0" fontId="4" fillId="0" borderId="0" xfId="0" applyFont="1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pieChart>
        <c:varyColors val="1"/>
        <c:ser>
          <c:idx val="0"/>
          <c:order val="0"/>
          <c:tx>
            <c:strRef>
              <c:f>'Count pathway Category'!$B$1</c:f>
              <c:strCache>
                <c:ptCount val="1"/>
                <c:pt idx="0">
                  <c:v>Percentage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'Count pathway Category'!$A$2:$A$23</c:f>
              <c:strCache>
                <c:ptCount val="22"/>
                <c:pt idx="0">
                  <c:v>Cellular Immune Response</c:v>
                </c:pt>
                <c:pt idx="1">
                  <c:v>Disease specific pathways</c:v>
                </c:pt>
                <c:pt idx="2">
                  <c:v>Cytokine Signaling</c:v>
                </c:pt>
                <c:pt idx="3">
                  <c:v>Humoral Immune Response</c:v>
                </c:pt>
                <c:pt idx="4">
                  <c:v>Pathogen Influenced Signaling</c:v>
                </c:pt>
                <c:pt idx="5">
                  <c:v>Ingenuity Toxicity List Pathways</c:v>
                </c:pt>
                <c:pt idx="6">
                  <c:v>Cellular growth</c:v>
                </c:pt>
                <c:pt idx="7">
                  <c:v>Nuclear Receptor Signaling</c:v>
                </c:pt>
                <c:pt idx="8">
                  <c:v>Proliferation and Development</c:v>
                </c:pt>
                <c:pt idx="9">
                  <c:v>Apoptosis</c:v>
                </c:pt>
                <c:pt idx="10">
                  <c:v>Cardiovascular Signaling</c:v>
                </c:pt>
                <c:pt idx="11">
                  <c:v>Cellular Stress and Injury</c:v>
                </c:pt>
                <c:pt idx="12">
                  <c:v>Organismal Growth and Development</c:v>
                </c:pt>
                <c:pt idx="13">
                  <c:v>Intracellular and Second Messenger Signaling</c:v>
                </c:pt>
                <c:pt idx="14">
                  <c:v>Amines and Polyamines degradation</c:v>
                </c:pt>
                <c:pt idx="15">
                  <c:v>Cancer</c:v>
                </c:pt>
                <c:pt idx="16">
                  <c:v>Arginine Biosynthesis</c:v>
                </c:pt>
                <c:pt idx="17">
                  <c:v>Argnine Degradation</c:v>
                </c:pt>
                <c:pt idx="18">
                  <c:v>Cell Cycle Regulation</c:v>
                </c:pt>
                <c:pt idx="19">
                  <c:v>Glutamate Degradation</c:v>
                </c:pt>
                <c:pt idx="20">
                  <c:v>Metabolic Regulators biosynthesis</c:v>
                </c:pt>
                <c:pt idx="21">
                  <c:v>Neurotransmitters and Other Nervous System Signaling</c:v>
                </c:pt>
              </c:strCache>
            </c:strRef>
          </c:cat>
          <c:val>
            <c:numRef>
              <c:f>'Count pathway Category'!$B$2:$B$23</c:f>
              <c:numCache>
                <c:formatCode>0%</c:formatCode>
                <c:ptCount val="22"/>
                <c:pt idx="0">
                  <c:v>0.25170068027210885</c:v>
                </c:pt>
                <c:pt idx="1">
                  <c:v>0.14285714285714285</c:v>
                </c:pt>
                <c:pt idx="2">
                  <c:v>0.12244897959183673</c:v>
                </c:pt>
                <c:pt idx="3">
                  <c:v>7.4829931972789115E-2</c:v>
                </c:pt>
                <c:pt idx="4">
                  <c:v>5.4421768707482991E-2</c:v>
                </c:pt>
                <c:pt idx="5">
                  <c:v>4.0816326530612242E-2</c:v>
                </c:pt>
                <c:pt idx="6">
                  <c:v>3.4013605442176874E-2</c:v>
                </c:pt>
                <c:pt idx="7">
                  <c:v>3.4013605442176874E-2</c:v>
                </c:pt>
                <c:pt idx="8">
                  <c:v>3.4013605442176874E-2</c:v>
                </c:pt>
                <c:pt idx="9">
                  <c:v>2.7210884353741496E-2</c:v>
                </c:pt>
                <c:pt idx="10">
                  <c:v>2.7210884353741496E-2</c:v>
                </c:pt>
                <c:pt idx="11">
                  <c:v>2.7210884353741496E-2</c:v>
                </c:pt>
                <c:pt idx="12">
                  <c:v>2.7210884353741496E-2</c:v>
                </c:pt>
                <c:pt idx="13">
                  <c:v>2.0408163265306121E-2</c:v>
                </c:pt>
                <c:pt idx="14">
                  <c:v>1.3605442176870748E-2</c:v>
                </c:pt>
                <c:pt idx="15">
                  <c:v>1.3605442176870748E-2</c:v>
                </c:pt>
                <c:pt idx="16">
                  <c:v>6.8027210884353739E-3</c:v>
                </c:pt>
                <c:pt idx="17">
                  <c:v>6.8027210884353739E-3</c:v>
                </c:pt>
                <c:pt idx="18">
                  <c:v>6.8027210884353739E-3</c:v>
                </c:pt>
                <c:pt idx="19">
                  <c:v>6.8027210884353739E-3</c:v>
                </c:pt>
                <c:pt idx="20">
                  <c:v>6.8027210884353739E-3</c:v>
                </c:pt>
                <c:pt idx="21">
                  <c:v>6.8027210884353739E-3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8-435D-B9A9-52C2D3EF0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11</xdr:col>
      <xdr:colOff>552450</xdr:colOff>
      <xdr:row>21</xdr:row>
      <xdr:rowOff>133350</xdr:rowOff>
    </xdr:to>
    <xdr:graphicFrame macro="">
      <xdr:nvGraphicFramePr>
        <xdr:cNvPr id="14349" name="Chart 2">
          <a:extLst>
            <a:ext uri="{FF2B5EF4-FFF2-40B4-BE49-F238E27FC236}">
              <a16:creationId xmlns:a16="http://schemas.microsoft.com/office/drawing/2014/main" id="{00000000-0008-0000-0300-00000D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tabSelected="1" workbookViewId="0"/>
  </sheetViews>
  <sheetFormatPr defaultRowHeight="12.5" x14ac:dyDescent="0.25"/>
  <cols>
    <col min="1" max="1" width="50.54296875" customWidth="1"/>
    <col min="2" max="2" width="56.7265625" customWidth="1"/>
    <col min="3" max="3" width="10.453125" style="3" customWidth="1"/>
    <col min="4" max="4" width="16.81640625" style="3" customWidth="1"/>
    <col min="5" max="5" width="9.1796875" style="3"/>
    <col min="6" max="6" width="103.453125" customWidth="1"/>
  </cols>
  <sheetData>
    <row r="1" spans="1:6" ht="13" x14ac:dyDescent="0.3">
      <c r="A1" s="22" t="s">
        <v>233</v>
      </c>
    </row>
    <row r="2" spans="1:6" s="1" customFormat="1" ht="13" x14ac:dyDescent="0.3">
      <c r="A2" s="1" t="s">
        <v>0</v>
      </c>
      <c r="B2" s="1" t="s">
        <v>153</v>
      </c>
      <c r="C2" s="2" t="s">
        <v>152</v>
      </c>
      <c r="D2" s="2" t="s">
        <v>1</v>
      </c>
      <c r="E2" s="2" t="s">
        <v>2</v>
      </c>
      <c r="F2" s="1" t="s">
        <v>3</v>
      </c>
    </row>
    <row r="3" spans="1:6" x14ac:dyDescent="0.25">
      <c r="A3" t="s">
        <v>4</v>
      </c>
      <c r="B3" s="6" t="s">
        <v>160</v>
      </c>
      <c r="C3" s="3">
        <v>1E-14</v>
      </c>
      <c r="D3" s="5">
        <v>0.104</v>
      </c>
      <c r="E3" s="3" t="s">
        <v>5</v>
      </c>
      <c r="F3" t="s">
        <v>6</v>
      </c>
    </row>
    <row r="4" spans="1:6" x14ac:dyDescent="0.25">
      <c r="A4" t="s">
        <v>7</v>
      </c>
      <c r="B4" s="6" t="s">
        <v>161</v>
      </c>
      <c r="C4" s="5">
        <v>1.5488166189124699E-9</v>
      </c>
      <c r="D4" s="5">
        <v>9.9199999999999997E-2</v>
      </c>
      <c r="E4" s="4">
        <v>-2.887</v>
      </c>
      <c r="F4" t="s">
        <v>8</v>
      </c>
    </row>
    <row r="5" spans="1:6" x14ac:dyDescent="0.25">
      <c r="A5" t="s">
        <v>9</v>
      </c>
      <c r="B5" s="6" t="s">
        <v>162</v>
      </c>
      <c r="C5" s="3">
        <v>2.0417379446695247E-9</v>
      </c>
      <c r="D5" s="5">
        <v>9.6799999999999997E-2</v>
      </c>
      <c r="E5" s="3" t="s">
        <v>5</v>
      </c>
      <c r="F5" t="s">
        <v>10</v>
      </c>
    </row>
    <row r="6" spans="1:6" x14ac:dyDescent="0.25">
      <c r="A6" t="s">
        <v>11</v>
      </c>
      <c r="B6" s="6" t="s">
        <v>163</v>
      </c>
      <c r="C6" s="3">
        <v>1.2589254117941638E-8</v>
      </c>
      <c r="D6" s="5">
        <v>7.3400000000000007E-2</v>
      </c>
      <c r="E6" s="3" t="s">
        <v>5</v>
      </c>
      <c r="F6" t="s">
        <v>12</v>
      </c>
    </row>
    <row r="7" spans="1:6" x14ac:dyDescent="0.25">
      <c r="A7" t="s">
        <v>13</v>
      </c>
      <c r="B7" s="6" t="s">
        <v>164</v>
      </c>
      <c r="C7" s="3">
        <v>2.4547089156850259E-8</v>
      </c>
      <c r="D7" s="5">
        <v>0.20599999999999999</v>
      </c>
      <c r="E7" s="3" t="s">
        <v>5</v>
      </c>
      <c r="F7" t="s">
        <v>14</v>
      </c>
    </row>
    <row r="8" spans="1:6" x14ac:dyDescent="0.25">
      <c r="A8" t="s">
        <v>15</v>
      </c>
      <c r="B8" s="6" t="s">
        <v>165</v>
      </c>
      <c r="C8" s="3">
        <v>1.2589254117941651E-7</v>
      </c>
      <c r="D8" s="5">
        <v>6.7000000000000004E-2</v>
      </c>
      <c r="E8" s="3" t="s">
        <v>5</v>
      </c>
      <c r="F8" t="s">
        <v>16</v>
      </c>
    </row>
    <row r="9" spans="1:6" x14ac:dyDescent="0.25">
      <c r="A9" t="s">
        <v>17</v>
      </c>
      <c r="B9" s="6" t="s">
        <v>166</v>
      </c>
      <c r="C9" s="3">
        <v>1.5848931924611111E-6</v>
      </c>
      <c r="D9" s="5">
        <v>0.154</v>
      </c>
      <c r="E9" s="3" t="s">
        <v>5</v>
      </c>
      <c r="F9" t="s">
        <v>18</v>
      </c>
    </row>
    <row r="10" spans="1:6" x14ac:dyDescent="0.25">
      <c r="A10" t="s">
        <v>19</v>
      </c>
      <c r="B10" s="6" t="s">
        <v>163</v>
      </c>
      <c r="C10" s="3">
        <v>1.7378008287493753E-6</v>
      </c>
      <c r="D10" s="5">
        <v>5.8200000000000002E-2</v>
      </c>
      <c r="E10" s="3" t="s">
        <v>5</v>
      </c>
      <c r="F10" t="s">
        <v>20</v>
      </c>
    </row>
    <row r="11" spans="1:6" x14ac:dyDescent="0.25">
      <c r="A11" t="s">
        <v>21</v>
      </c>
      <c r="B11" s="6" t="s">
        <v>167</v>
      </c>
      <c r="C11" s="3">
        <v>4.5708818961487476E-6</v>
      </c>
      <c r="D11" s="5">
        <v>9.8599999999999993E-2</v>
      </c>
      <c r="E11" s="3" t="s">
        <v>5</v>
      </c>
      <c r="F11" t="s">
        <v>22</v>
      </c>
    </row>
    <row r="12" spans="1:6" x14ac:dyDescent="0.25">
      <c r="A12" t="s">
        <v>23</v>
      </c>
      <c r="B12" s="6" t="s">
        <v>168</v>
      </c>
      <c r="C12" s="3">
        <v>5.011872336272719E-6</v>
      </c>
      <c r="D12" s="5">
        <v>0.308</v>
      </c>
      <c r="E12" s="3" t="s">
        <v>5</v>
      </c>
      <c r="F12" t="s">
        <v>24</v>
      </c>
    </row>
    <row r="13" spans="1:6" x14ac:dyDescent="0.25">
      <c r="A13" t="s">
        <v>25</v>
      </c>
      <c r="B13" s="6" t="s">
        <v>171</v>
      </c>
      <c r="C13" s="3">
        <v>5.4954087385762383E-6</v>
      </c>
      <c r="D13" s="5">
        <v>0.125</v>
      </c>
      <c r="E13" s="3" t="s">
        <v>5</v>
      </c>
      <c r="F13" t="s">
        <v>26</v>
      </c>
    </row>
    <row r="14" spans="1:6" x14ac:dyDescent="0.25">
      <c r="A14" t="s">
        <v>27</v>
      </c>
      <c r="B14" s="6" t="s">
        <v>169</v>
      </c>
      <c r="C14" s="3">
        <v>6.7608297539198155E-6</v>
      </c>
      <c r="D14" s="5">
        <v>0.17199999999999999</v>
      </c>
      <c r="E14" s="3" t="s">
        <v>5</v>
      </c>
      <c r="F14" t="s">
        <v>28</v>
      </c>
    </row>
    <row r="15" spans="1:6" x14ac:dyDescent="0.25">
      <c r="A15" t="s">
        <v>29</v>
      </c>
      <c r="B15" s="6" t="s">
        <v>170</v>
      </c>
      <c r="C15" s="3">
        <v>1.7782794100389215E-5</v>
      </c>
      <c r="D15" s="5">
        <v>0.14299999999999999</v>
      </c>
      <c r="E15" s="4">
        <v>0.44700000000000001</v>
      </c>
      <c r="F15" t="s">
        <v>30</v>
      </c>
    </row>
    <row r="16" spans="1:6" x14ac:dyDescent="0.25">
      <c r="A16" t="s">
        <v>31</v>
      </c>
      <c r="B16" s="6" t="s">
        <v>171</v>
      </c>
      <c r="C16" s="3">
        <v>1.9054607179632454E-5</v>
      </c>
      <c r="D16" s="5">
        <v>7.9500000000000001E-2</v>
      </c>
      <c r="E16" s="3" t="s">
        <v>5</v>
      </c>
      <c r="F16" t="s">
        <v>32</v>
      </c>
    </row>
    <row r="17" spans="1:6" x14ac:dyDescent="0.25">
      <c r="A17" t="s">
        <v>33</v>
      </c>
      <c r="B17" s="6" t="s">
        <v>159</v>
      </c>
      <c r="C17" s="3">
        <v>2.3442288153199218E-5</v>
      </c>
      <c r="D17" s="5">
        <v>0.13500000000000001</v>
      </c>
      <c r="E17" s="4">
        <v>0</v>
      </c>
      <c r="F17" t="s">
        <v>34</v>
      </c>
    </row>
    <row r="18" spans="1:6" x14ac:dyDescent="0.25">
      <c r="A18" t="s">
        <v>35</v>
      </c>
      <c r="B18" s="6" t="s">
        <v>167</v>
      </c>
      <c r="C18" s="3">
        <v>4.1686938347033504E-5</v>
      </c>
      <c r="D18" s="5">
        <v>8.8200000000000001E-2</v>
      </c>
      <c r="E18" s="3" t="s">
        <v>5</v>
      </c>
      <c r="F18" t="s">
        <v>36</v>
      </c>
    </row>
    <row r="19" spans="1:6" x14ac:dyDescent="0.25">
      <c r="A19" t="s">
        <v>37</v>
      </c>
      <c r="B19" s="6" t="s">
        <v>168</v>
      </c>
      <c r="C19" s="3">
        <v>4.3651583224016559E-5</v>
      </c>
      <c r="D19" s="5">
        <v>0.375</v>
      </c>
      <c r="E19" s="3" t="s">
        <v>5</v>
      </c>
      <c r="F19" t="s">
        <v>38</v>
      </c>
    </row>
    <row r="20" spans="1:6" x14ac:dyDescent="0.25">
      <c r="A20" t="s">
        <v>39</v>
      </c>
      <c r="B20" s="6" t="s">
        <v>167</v>
      </c>
      <c r="C20" s="3">
        <v>7.2443596007499048E-5</v>
      </c>
      <c r="D20" s="5">
        <v>0.08</v>
      </c>
      <c r="E20" s="4">
        <v>2.4489999999999998</v>
      </c>
      <c r="F20" t="s">
        <v>40</v>
      </c>
    </row>
    <row r="21" spans="1:6" x14ac:dyDescent="0.25">
      <c r="A21" t="s">
        <v>41</v>
      </c>
      <c r="B21" s="6" t="s">
        <v>172</v>
      </c>
      <c r="C21" s="3">
        <v>9.3325430079699046E-5</v>
      </c>
      <c r="D21" s="5">
        <v>0.10199999999999999</v>
      </c>
      <c r="E21" s="3" t="s">
        <v>5</v>
      </c>
      <c r="F21" t="s">
        <v>42</v>
      </c>
    </row>
    <row r="22" spans="1:6" x14ac:dyDescent="0.25">
      <c r="A22" t="s">
        <v>43</v>
      </c>
      <c r="B22" s="6" t="s">
        <v>163</v>
      </c>
      <c r="C22" s="3">
        <v>1.2302687708123794E-4</v>
      </c>
      <c r="D22" s="5">
        <v>5.9299999999999999E-2</v>
      </c>
      <c r="E22" s="3" t="s">
        <v>5</v>
      </c>
      <c r="F22" t="s">
        <v>44</v>
      </c>
    </row>
    <row r="23" spans="1:6" x14ac:dyDescent="0.25">
      <c r="A23" t="s">
        <v>45</v>
      </c>
      <c r="B23" s="6" t="s">
        <v>168</v>
      </c>
      <c r="C23" s="3">
        <v>1.4791083881682062E-4</v>
      </c>
      <c r="D23" s="5">
        <v>9.2600000000000002E-2</v>
      </c>
      <c r="E23" s="3" t="s">
        <v>5</v>
      </c>
      <c r="F23" t="s">
        <v>46</v>
      </c>
    </row>
    <row r="24" spans="1:6" x14ac:dyDescent="0.25">
      <c r="A24" t="s">
        <v>47</v>
      </c>
      <c r="B24" s="6" t="s">
        <v>173</v>
      </c>
      <c r="C24" s="3">
        <v>1.9054607179632438E-4</v>
      </c>
      <c r="D24" s="5">
        <v>8.77E-2</v>
      </c>
      <c r="E24" s="3" t="s">
        <v>5</v>
      </c>
      <c r="F24" t="s">
        <v>42</v>
      </c>
    </row>
    <row r="25" spans="1:6" x14ac:dyDescent="0.25">
      <c r="A25" t="s">
        <v>48</v>
      </c>
      <c r="B25" s="6" t="s">
        <v>174</v>
      </c>
      <c r="C25" s="3">
        <v>1.9498445997580453E-4</v>
      </c>
      <c r="D25" s="5">
        <v>4.7300000000000002E-2</v>
      </c>
      <c r="E25" s="4">
        <v>1.633</v>
      </c>
      <c r="F25" t="s">
        <v>49</v>
      </c>
    </row>
    <row r="26" spans="1:6" x14ac:dyDescent="0.25">
      <c r="A26" t="s">
        <v>50</v>
      </c>
      <c r="B26" s="6" t="s">
        <v>175</v>
      </c>
      <c r="C26" s="3">
        <v>2.7542287033381624E-4</v>
      </c>
      <c r="D26" s="5">
        <v>3.6400000000000002E-2</v>
      </c>
      <c r="E26" s="3" t="s">
        <v>5</v>
      </c>
      <c r="F26" t="s">
        <v>51</v>
      </c>
    </row>
    <row r="27" spans="1:6" x14ac:dyDescent="0.25">
      <c r="A27" t="s">
        <v>52</v>
      </c>
      <c r="B27" s="6" t="s">
        <v>176</v>
      </c>
      <c r="C27" s="3">
        <v>3.3113112148259094E-4</v>
      </c>
      <c r="D27" s="5">
        <v>7.8100000000000003E-2</v>
      </c>
      <c r="E27" s="3" t="s">
        <v>5</v>
      </c>
      <c r="F27" t="s">
        <v>42</v>
      </c>
    </row>
    <row r="28" spans="1:6" x14ac:dyDescent="0.25">
      <c r="A28" t="s">
        <v>53</v>
      </c>
      <c r="B28" s="6" t="s">
        <v>163</v>
      </c>
      <c r="C28" s="3">
        <v>5.3703179637025239E-4</v>
      </c>
      <c r="D28" s="5">
        <v>5.5599999999999997E-2</v>
      </c>
      <c r="E28" s="3" t="s">
        <v>5</v>
      </c>
      <c r="F28" t="s">
        <v>54</v>
      </c>
    </row>
    <row r="29" spans="1:6" x14ac:dyDescent="0.25">
      <c r="A29" t="s">
        <v>55</v>
      </c>
      <c r="B29" s="6" t="s">
        <v>163</v>
      </c>
      <c r="C29" s="3">
        <v>8.5113803820237646E-4</v>
      </c>
      <c r="D29" s="5">
        <v>5.0799999999999998E-2</v>
      </c>
      <c r="E29" s="4">
        <v>2</v>
      </c>
      <c r="F29" t="s">
        <v>56</v>
      </c>
    </row>
    <row r="30" spans="1:6" x14ac:dyDescent="0.25">
      <c r="A30" t="s">
        <v>57</v>
      </c>
      <c r="B30" s="6" t="s">
        <v>177</v>
      </c>
      <c r="C30" s="3">
        <v>1.0232929922807533E-3</v>
      </c>
      <c r="D30" s="5">
        <v>4.19E-2</v>
      </c>
      <c r="E30" s="3" t="s">
        <v>5</v>
      </c>
      <c r="F30" t="s">
        <v>58</v>
      </c>
    </row>
    <row r="31" spans="1:6" x14ac:dyDescent="0.25">
      <c r="A31" t="s">
        <v>59</v>
      </c>
      <c r="B31" s="6" t="s">
        <v>178</v>
      </c>
      <c r="C31" s="3">
        <v>1.174897554939528E-3</v>
      </c>
      <c r="D31" s="5">
        <v>4.0899999999999999E-2</v>
      </c>
      <c r="E31" s="3" t="s">
        <v>5</v>
      </c>
      <c r="F31" t="s">
        <v>60</v>
      </c>
    </row>
    <row r="32" spans="1:6" x14ac:dyDescent="0.25">
      <c r="A32" t="s">
        <v>61</v>
      </c>
      <c r="B32" s="6" t="s">
        <v>179</v>
      </c>
      <c r="C32" s="3">
        <v>1.288249551693133E-3</v>
      </c>
      <c r="D32" s="5">
        <v>5.8099999999999999E-2</v>
      </c>
      <c r="E32" s="3" t="s">
        <v>5</v>
      </c>
      <c r="F32" t="s">
        <v>42</v>
      </c>
    </row>
    <row r="33" spans="1:6" x14ac:dyDescent="0.25">
      <c r="A33" t="s">
        <v>62</v>
      </c>
      <c r="B33" s="6" t="s">
        <v>180</v>
      </c>
      <c r="C33" s="3">
        <v>1.3182567385564071E-3</v>
      </c>
      <c r="D33" s="5">
        <v>7.8399999999999997E-2</v>
      </c>
      <c r="E33" s="3" t="s">
        <v>5</v>
      </c>
      <c r="F33" t="s">
        <v>63</v>
      </c>
    </row>
    <row r="34" spans="1:6" x14ac:dyDescent="0.25">
      <c r="A34" t="s">
        <v>64</v>
      </c>
      <c r="B34" s="6" t="s">
        <v>181</v>
      </c>
      <c r="C34" s="3">
        <v>1.3489628825916523E-3</v>
      </c>
      <c r="D34" s="5">
        <v>5.7500000000000002E-2</v>
      </c>
      <c r="E34" s="3" t="s">
        <v>5</v>
      </c>
      <c r="F34" t="s">
        <v>65</v>
      </c>
    </row>
    <row r="35" spans="1:6" x14ac:dyDescent="0.25">
      <c r="A35" t="s">
        <v>66</v>
      </c>
      <c r="B35" s="6" t="s">
        <v>163</v>
      </c>
      <c r="C35" s="3">
        <v>1.5135612484362072E-3</v>
      </c>
      <c r="D35" s="5">
        <v>5.62E-2</v>
      </c>
      <c r="E35" s="3" t="s">
        <v>5</v>
      </c>
      <c r="F35" t="s">
        <v>42</v>
      </c>
    </row>
    <row r="36" spans="1:6" x14ac:dyDescent="0.25">
      <c r="A36" t="s">
        <v>67</v>
      </c>
      <c r="B36" s="6" t="s">
        <v>163</v>
      </c>
      <c r="C36" s="3">
        <v>1.6595869074375606E-3</v>
      </c>
      <c r="D36" s="5">
        <v>5.4899999999999997E-2</v>
      </c>
      <c r="E36" s="3" t="s">
        <v>5</v>
      </c>
      <c r="F36" t="s">
        <v>68</v>
      </c>
    </row>
    <row r="37" spans="1:6" x14ac:dyDescent="0.25">
      <c r="A37" t="s">
        <v>69</v>
      </c>
      <c r="B37" s="6" t="s">
        <v>182</v>
      </c>
      <c r="C37" s="3">
        <v>3.5481338923357528E-3</v>
      </c>
      <c r="D37" s="5">
        <v>9.0899999999999995E-2</v>
      </c>
      <c r="E37" s="3" t="s">
        <v>5</v>
      </c>
      <c r="F37" t="s">
        <v>70</v>
      </c>
    </row>
    <row r="38" spans="1:6" x14ac:dyDescent="0.25">
      <c r="A38" t="s">
        <v>71</v>
      </c>
      <c r="B38" s="6" t="s">
        <v>183</v>
      </c>
      <c r="C38" s="3">
        <v>3.630780547701011E-3</v>
      </c>
      <c r="D38" s="5">
        <v>5.9700000000000003E-2</v>
      </c>
      <c r="E38" s="3" t="s">
        <v>5</v>
      </c>
      <c r="F38" t="s">
        <v>72</v>
      </c>
    </row>
    <row r="39" spans="1:6" x14ac:dyDescent="0.25">
      <c r="A39" t="s">
        <v>73</v>
      </c>
      <c r="B39" s="6" t="s">
        <v>184</v>
      </c>
      <c r="C39" s="3">
        <v>3.8018939632056123E-3</v>
      </c>
      <c r="D39" s="5">
        <v>4.5499999999999999E-2</v>
      </c>
      <c r="E39" s="3" t="s">
        <v>5</v>
      </c>
      <c r="F39" t="s">
        <v>42</v>
      </c>
    </row>
    <row r="40" spans="1:6" x14ac:dyDescent="0.25">
      <c r="A40" t="s">
        <v>74</v>
      </c>
      <c r="B40" s="6" t="s">
        <v>185</v>
      </c>
      <c r="C40" s="3">
        <v>3.8904514499428023E-3</v>
      </c>
      <c r="D40" s="5">
        <v>8.8200000000000001E-2</v>
      </c>
      <c r="E40" s="3" t="s">
        <v>5</v>
      </c>
      <c r="F40" t="s">
        <v>75</v>
      </c>
    </row>
    <row r="41" spans="1:6" x14ac:dyDescent="0.25">
      <c r="A41" t="s">
        <v>76</v>
      </c>
      <c r="B41" s="6" t="s">
        <v>186</v>
      </c>
      <c r="C41" s="3">
        <v>4.2657951880159251E-3</v>
      </c>
      <c r="D41" s="5">
        <v>8.5699999999999998E-2</v>
      </c>
      <c r="E41" s="3" t="s">
        <v>5</v>
      </c>
      <c r="F41" t="s">
        <v>77</v>
      </c>
    </row>
    <row r="42" spans="1:6" x14ac:dyDescent="0.25">
      <c r="A42" t="s">
        <v>78</v>
      </c>
      <c r="B42" s="6" t="s">
        <v>165</v>
      </c>
      <c r="C42" s="3">
        <v>4.6773514128719777E-3</v>
      </c>
      <c r="D42" s="5">
        <v>5.5599999999999997E-2</v>
      </c>
      <c r="E42" s="3" t="s">
        <v>5</v>
      </c>
      <c r="F42" t="s">
        <v>79</v>
      </c>
    </row>
    <row r="43" spans="1:6" x14ac:dyDescent="0.25">
      <c r="A43" t="s">
        <v>80</v>
      </c>
      <c r="B43" s="6" t="s">
        <v>167</v>
      </c>
      <c r="C43" s="3">
        <v>4.7863009232263836E-3</v>
      </c>
      <c r="D43" s="5">
        <v>4.3099999999999999E-2</v>
      </c>
      <c r="E43" s="4">
        <v>2</v>
      </c>
      <c r="F43" t="s">
        <v>81</v>
      </c>
    </row>
    <row r="44" spans="1:6" x14ac:dyDescent="0.25">
      <c r="A44" t="s">
        <v>82</v>
      </c>
      <c r="B44" s="6" t="s">
        <v>187</v>
      </c>
      <c r="C44" s="3">
        <v>5.0118723362727212E-3</v>
      </c>
      <c r="D44" s="5">
        <v>8.1100000000000005E-2</v>
      </c>
      <c r="E44" s="3" t="s">
        <v>5</v>
      </c>
      <c r="F44" t="s">
        <v>83</v>
      </c>
    </row>
    <row r="45" spans="1:6" x14ac:dyDescent="0.25">
      <c r="A45" t="s">
        <v>84</v>
      </c>
      <c r="B45" s="6" t="s">
        <v>188</v>
      </c>
      <c r="C45" s="3">
        <v>5.1286138399136471E-3</v>
      </c>
      <c r="D45" s="5">
        <v>5.4100000000000002E-2</v>
      </c>
      <c r="E45" s="3" t="s">
        <v>5</v>
      </c>
      <c r="F45" t="s">
        <v>85</v>
      </c>
    </row>
    <row r="46" spans="1:6" x14ac:dyDescent="0.25">
      <c r="A46" t="s">
        <v>86</v>
      </c>
      <c r="B46" s="6" t="s">
        <v>189</v>
      </c>
      <c r="C46" s="3">
        <v>5.6234132519034866E-3</v>
      </c>
      <c r="D46" s="5">
        <v>5.2600000000000001E-2</v>
      </c>
      <c r="E46" s="3" t="s">
        <v>5</v>
      </c>
      <c r="F46" t="s">
        <v>87</v>
      </c>
    </row>
    <row r="47" spans="1:6" x14ac:dyDescent="0.25">
      <c r="A47" t="s">
        <v>88</v>
      </c>
      <c r="B47" s="6" t="s">
        <v>190</v>
      </c>
      <c r="C47" s="3">
        <v>6.1659500186148197E-3</v>
      </c>
      <c r="D47" s="5">
        <v>7.4999999999999997E-2</v>
      </c>
      <c r="E47" s="3" t="s">
        <v>5</v>
      </c>
      <c r="F47" t="s">
        <v>89</v>
      </c>
    </row>
    <row r="48" spans="1:6" x14ac:dyDescent="0.25">
      <c r="A48" t="s">
        <v>90</v>
      </c>
      <c r="B48" s="6" t="s">
        <v>161</v>
      </c>
      <c r="C48" s="3">
        <v>6.1659500186148197E-3</v>
      </c>
      <c r="D48" s="5">
        <v>5.1299999999999998E-2</v>
      </c>
      <c r="E48" s="3" t="s">
        <v>5</v>
      </c>
      <c r="F48" t="s">
        <v>91</v>
      </c>
    </row>
    <row r="49" spans="1:6" x14ac:dyDescent="0.25">
      <c r="A49" t="s">
        <v>92</v>
      </c>
      <c r="B49" s="6" t="s">
        <v>163</v>
      </c>
      <c r="C49" s="3">
        <v>6.6069344800759565E-3</v>
      </c>
      <c r="D49" s="5">
        <v>7.3200000000000001E-2</v>
      </c>
      <c r="E49" s="3" t="s">
        <v>5</v>
      </c>
      <c r="F49" t="s">
        <v>70</v>
      </c>
    </row>
    <row r="50" spans="1:6" x14ac:dyDescent="0.25">
      <c r="A50" t="s">
        <v>93</v>
      </c>
      <c r="B50" s="6" t="s">
        <v>163</v>
      </c>
      <c r="C50" s="3">
        <v>7.0794578438413795E-3</v>
      </c>
      <c r="D50" s="5">
        <v>3.3300000000000003E-2</v>
      </c>
      <c r="E50" s="4">
        <v>2.4489999999999998</v>
      </c>
      <c r="F50" t="s">
        <v>94</v>
      </c>
    </row>
    <row r="51" spans="1:6" x14ac:dyDescent="0.25">
      <c r="A51" t="s">
        <v>95</v>
      </c>
      <c r="B51" s="6" t="s">
        <v>190</v>
      </c>
      <c r="C51" s="3">
        <v>7.244359600749894E-3</v>
      </c>
      <c r="D51" s="5">
        <v>2.6800000000000001E-2</v>
      </c>
      <c r="E51" s="3" t="s">
        <v>5</v>
      </c>
      <c r="F51" t="s">
        <v>96</v>
      </c>
    </row>
    <row r="52" spans="1:6" x14ac:dyDescent="0.25">
      <c r="A52" t="s">
        <v>97</v>
      </c>
      <c r="B52" s="6" t="s">
        <v>167</v>
      </c>
      <c r="C52" s="3">
        <v>7.7624711662869156E-3</v>
      </c>
      <c r="D52" s="5">
        <v>3.2599999999999997E-2</v>
      </c>
      <c r="E52" s="4">
        <v>2.4489999999999998</v>
      </c>
      <c r="F52" t="s">
        <v>98</v>
      </c>
    </row>
    <row r="53" spans="1:6" x14ac:dyDescent="0.25">
      <c r="A53" t="s">
        <v>99</v>
      </c>
      <c r="B53" s="6" t="s">
        <v>191</v>
      </c>
      <c r="C53" s="3">
        <v>7.9432823472428121E-3</v>
      </c>
      <c r="D53" s="5">
        <v>3.2399999999999998E-2</v>
      </c>
      <c r="E53" s="3" t="s">
        <v>5</v>
      </c>
      <c r="F53" t="s">
        <v>100</v>
      </c>
    </row>
    <row r="54" spans="1:6" x14ac:dyDescent="0.25">
      <c r="A54" t="s">
        <v>101</v>
      </c>
      <c r="B54" s="6" t="s">
        <v>168</v>
      </c>
      <c r="C54" s="3">
        <v>8.1283051616409894E-3</v>
      </c>
      <c r="D54" s="5">
        <v>6.8199999999999997E-2</v>
      </c>
      <c r="E54" s="3" t="s">
        <v>5</v>
      </c>
      <c r="F54" t="s">
        <v>102</v>
      </c>
    </row>
    <row r="55" spans="1:6" x14ac:dyDescent="0.25">
      <c r="A55" t="s">
        <v>103</v>
      </c>
      <c r="B55" s="6" t="s">
        <v>192</v>
      </c>
      <c r="C55" s="3">
        <v>8.5113803820237675E-3</v>
      </c>
      <c r="D55" s="5">
        <v>6.6699999999999995E-2</v>
      </c>
      <c r="E55" s="3" t="s">
        <v>5</v>
      </c>
      <c r="F55" t="s">
        <v>102</v>
      </c>
    </row>
    <row r="56" spans="1:6" x14ac:dyDescent="0.25">
      <c r="A56" t="s">
        <v>104</v>
      </c>
      <c r="B56" s="6" t="s">
        <v>167</v>
      </c>
      <c r="C56" s="3">
        <v>8.9125093813374554E-3</v>
      </c>
      <c r="D56" s="5">
        <v>3.6999999999999998E-2</v>
      </c>
      <c r="E56" s="3" t="s">
        <v>5</v>
      </c>
      <c r="F56" t="s">
        <v>105</v>
      </c>
    </row>
    <row r="57" spans="1:6" x14ac:dyDescent="0.25">
      <c r="A57" t="s">
        <v>106</v>
      </c>
      <c r="B57" s="6" t="s">
        <v>163</v>
      </c>
      <c r="C57" s="3">
        <v>9.1201083935590881E-3</v>
      </c>
      <c r="D57" s="5">
        <v>6.5199999999999994E-2</v>
      </c>
      <c r="E57" s="3" t="s">
        <v>5</v>
      </c>
      <c r="F57" t="s">
        <v>107</v>
      </c>
    </row>
    <row r="58" spans="1:6" x14ac:dyDescent="0.25">
      <c r="A58" t="s">
        <v>108</v>
      </c>
      <c r="B58" s="6" t="s">
        <v>169</v>
      </c>
      <c r="C58" s="3">
        <v>9.5499258602143571E-3</v>
      </c>
      <c r="D58" s="5">
        <v>0.125</v>
      </c>
      <c r="E58" s="3" t="s">
        <v>5</v>
      </c>
      <c r="F58" t="s">
        <v>109</v>
      </c>
    </row>
    <row r="59" spans="1:6" x14ac:dyDescent="0.25">
      <c r="A59" t="s">
        <v>110</v>
      </c>
      <c r="B59" s="6" t="s">
        <v>163</v>
      </c>
      <c r="C59" s="3">
        <v>1.0964781961431851E-2</v>
      </c>
      <c r="D59" s="5">
        <v>3.0300000000000001E-2</v>
      </c>
      <c r="E59" s="4">
        <v>2.4489999999999998</v>
      </c>
      <c r="F59" t="s">
        <v>111</v>
      </c>
    </row>
    <row r="60" spans="1:6" x14ac:dyDescent="0.25">
      <c r="A60" t="s">
        <v>112</v>
      </c>
      <c r="B60" s="6" t="s">
        <v>186</v>
      </c>
      <c r="C60" s="3">
        <v>1.2022644346174125E-2</v>
      </c>
      <c r="D60" s="5">
        <v>0.111</v>
      </c>
      <c r="E60" s="3" t="s">
        <v>5</v>
      </c>
      <c r="F60" t="s">
        <v>113</v>
      </c>
    </row>
    <row r="61" spans="1:6" x14ac:dyDescent="0.25">
      <c r="A61" t="s">
        <v>114</v>
      </c>
      <c r="B61" s="6" t="s">
        <v>193</v>
      </c>
      <c r="C61" s="3">
        <v>1.2882495516931332E-2</v>
      </c>
      <c r="D61" s="5">
        <v>5.7700000000000001E-2</v>
      </c>
      <c r="E61" s="3" t="s">
        <v>5</v>
      </c>
      <c r="F61" t="s">
        <v>115</v>
      </c>
    </row>
    <row r="62" spans="1:6" x14ac:dyDescent="0.25">
      <c r="A62" t="s">
        <v>116</v>
      </c>
      <c r="B62" s="6" t="s">
        <v>193</v>
      </c>
      <c r="C62" s="3">
        <v>1.6218100973589288E-2</v>
      </c>
      <c r="D62" s="5">
        <v>5.2600000000000001E-2</v>
      </c>
      <c r="E62" s="3" t="s">
        <v>5</v>
      </c>
      <c r="F62" t="s">
        <v>117</v>
      </c>
    </row>
    <row r="63" spans="1:6" x14ac:dyDescent="0.25">
      <c r="A63" t="s">
        <v>118</v>
      </c>
      <c r="B63" s="6" t="s">
        <v>190</v>
      </c>
      <c r="C63" s="3">
        <v>1.7378008287493755E-2</v>
      </c>
      <c r="D63" s="5">
        <v>2.7400000000000001E-2</v>
      </c>
      <c r="E63" s="3" t="s">
        <v>5</v>
      </c>
      <c r="F63" t="s">
        <v>119</v>
      </c>
    </row>
    <row r="64" spans="1:6" x14ac:dyDescent="0.25">
      <c r="A64" t="s">
        <v>120</v>
      </c>
      <c r="B64" s="6" t="s">
        <v>190</v>
      </c>
      <c r="C64" s="3">
        <v>1.7782794100389226E-2</v>
      </c>
      <c r="D64" s="5">
        <v>2.7300000000000001E-2</v>
      </c>
      <c r="E64" s="3" t="s">
        <v>5</v>
      </c>
      <c r="F64" t="s">
        <v>121</v>
      </c>
    </row>
    <row r="65" spans="1:6" x14ac:dyDescent="0.25">
      <c r="A65" t="s">
        <v>122</v>
      </c>
      <c r="B65" s="6" t="s">
        <v>194</v>
      </c>
      <c r="C65" s="3">
        <v>1.8197008586099829E-2</v>
      </c>
      <c r="D65" s="5">
        <v>3.09E-2</v>
      </c>
      <c r="E65" s="3" t="s">
        <v>5</v>
      </c>
      <c r="F65" t="s">
        <v>123</v>
      </c>
    </row>
    <row r="66" spans="1:6" x14ac:dyDescent="0.25">
      <c r="A66" t="s">
        <v>124</v>
      </c>
      <c r="B66" s="6" t="s">
        <v>195</v>
      </c>
      <c r="C66" s="3">
        <v>1.8620871366628669E-2</v>
      </c>
      <c r="D66" s="5">
        <v>0.5</v>
      </c>
      <c r="E66" s="3" t="s">
        <v>5</v>
      </c>
      <c r="F66" t="s">
        <v>125</v>
      </c>
    </row>
    <row r="67" spans="1:6" x14ac:dyDescent="0.25">
      <c r="A67" t="s">
        <v>126</v>
      </c>
      <c r="B67" s="6" t="s">
        <v>196</v>
      </c>
      <c r="C67" s="3">
        <v>2.0417379446695288E-2</v>
      </c>
      <c r="D67" s="5">
        <v>3.5999999999999997E-2</v>
      </c>
      <c r="E67" s="3" t="s">
        <v>5</v>
      </c>
      <c r="F67" t="s">
        <v>127</v>
      </c>
    </row>
    <row r="68" spans="1:6" x14ac:dyDescent="0.25">
      <c r="A68" t="s">
        <v>128</v>
      </c>
      <c r="B68" s="6" t="s">
        <v>186</v>
      </c>
      <c r="C68" s="3">
        <v>2.2908676527677724E-2</v>
      </c>
      <c r="D68" s="5">
        <v>0.08</v>
      </c>
      <c r="E68" s="3" t="s">
        <v>5</v>
      </c>
      <c r="F68" t="s">
        <v>129</v>
      </c>
    </row>
    <row r="69" spans="1:6" x14ac:dyDescent="0.25">
      <c r="A69" t="s">
        <v>130</v>
      </c>
      <c r="B69" s="6" t="s">
        <v>181</v>
      </c>
      <c r="C69" s="3">
        <v>2.3988329190194894E-2</v>
      </c>
      <c r="D69" s="5">
        <v>2.5399999999999999E-2</v>
      </c>
      <c r="E69" s="4">
        <v>2.4489999999999998</v>
      </c>
      <c r="F69" t="s">
        <v>131</v>
      </c>
    </row>
    <row r="70" spans="1:6" x14ac:dyDescent="0.25">
      <c r="A70" t="s">
        <v>132</v>
      </c>
      <c r="B70" s="6" t="s">
        <v>159</v>
      </c>
      <c r="C70" s="3">
        <v>2.511886431509578E-2</v>
      </c>
      <c r="D70" s="5">
        <v>2.8400000000000002E-2</v>
      </c>
      <c r="E70" s="3" t="s">
        <v>5</v>
      </c>
      <c r="F70" t="s">
        <v>133</v>
      </c>
    </row>
    <row r="71" spans="1:6" x14ac:dyDescent="0.25">
      <c r="A71" t="s">
        <v>134</v>
      </c>
      <c r="B71" s="6" t="s">
        <v>197</v>
      </c>
      <c r="C71" s="3">
        <v>2.6302679918953804E-2</v>
      </c>
      <c r="D71" s="5">
        <v>3.3300000000000003E-2</v>
      </c>
      <c r="E71" s="3" t="s">
        <v>5</v>
      </c>
      <c r="F71" t="s">
        <v>135</v>
      </c>
    </row>
    <row r="72" spans="1:6" x14ac:dyDescent="0.25">
      <c r="A72" t="s">
        <v>136</v>
      </c>
      <c r="B72" s="6" t="s">
        <v>198</v>
      </c>
      <c r="C72" s="3">
        <v>2.7542287033381647E-2</v>
      </c>
      <c r="D72" s="5">
        <v>0.33300000000000002</v>
      </c>
      <c r="E72" s="3" t="s">
        <v>5</v>
      </c>
      <c r="F72" t="s">
        <v>125</v>
      </c>
    </row>
    <row r="73" spans="1:6" x14ac:dyDescent="0.25">
      <c r="A73" t="s">
        <v>137</v>
      </c>
      <c r="B73" s="6" t="s">
        <v>191</v>
      </c>
      <c r="C73" s="3">
        <v>2.8840315031266047E-2</v>
      </c>
      <c r="D73" s="5">
        <v>4.2299999999999997E-2</v>
      </c>
      <c r="E73" s="3" t="s">
        <v>5</v>
      </c>
      <c r="F73" t="s">
        <v>138</v>
      </c>
    </row>
    <row r="74" spans="1:6" x14ac:dyDescent="0.25">
      <c r="A74" t="s">
        <v>139</v>
      </c>
      <c r="B74" s="6" t="s">
        <v>199</v>
      </c>
      <c r="C74" s="3">
        <v>3.0902954325135901E-2</v>
      </c>
      <c r="D74" s="5">
        <v>2.69E-2</v>
      </c>
      <c r="E74" s="3" t="s">
        <v>5</v>
      </c>
      <c r="F74" t="s">
        <v>140</v>
      </c>
    </row>
    <row r="75" spans="1:6" x14ac:dyDescent="0.25">
      <c r="A75" t="s">
        <v>141</v>
      </c>
      <c r="B75" s="6" t="s">
        <v>161</v>
      </c>
      <c r="C75" s="3">
        <v>3.1622776601683784E-2</v>
      </c>
      <c r="D75" s="5">
        <v>3.15E-2</v>
      </c>
      <c r="E75" s="3" t="s">
        <v>5</v>
      </c>
      <c r="F75" t="s">
        <v>142</v>
      </c>
    </row>
    <row r="76" spans="1:6" x14ac:dyDescent="0.25">
      <c r="A76" t="s">
        <v>143</v>
      </c>
      <c r="B76" s="6" t="s">
        <v>196</v>
      </c>
      <c r="C76" s="3">
        <v>3.1622776601683784E-2</v>
      </c>
      <c r="D76" s="5">
        <v>3.15E-2</v>
      </c>
      <c r="E76" s="3" t="s">
        <v>5</v>
      </c>
      <c r="F76" t="s">
        <v>144</v>
      </c>
    </row>
    <row r="77" spans="1:6" x14ac:dyDescent="0.25">
      <c r="A77" t="s">
        <v>145</v>
      </c>
      <c r="B77" s="6" t="s">
        <v>200</v>
      </c>
      <c r="C77" s="3">
        <v>4.0738027780411273E-2</v>
      </c>
      <c r="D77" s="5">
        <v>2.4899999999999999E-2</v>
      </c>
      <c r="E77" s="4">
        <v>2</v>
      </c>
      <c r="F77" t="s">
        <v>146</v>
      </c>
    </row>
    <row r="78" spans="1:6" x14ac:dyDescent="0.25">
      <c r="A78" t="s">
        <v>147</v>
      </c>
      <c r="B78" s="6" t="s">
        <v>201</v>
      </c>
      <c r="C78" s="3">
        <v>4.5708818961487478E-2</v>
      </c>
      <c r="D78" s="5">
        <v>0.2</v>
      </c>
      <c r="E78" s="3" t="s">
        <v>5</v>
      </c>
      <c r="F78" t="s">
        <v>148</v>
      </c>
    </row>
    <row r="79" spans="1:6" x14ac:dyDescent="0.25">
      <c r="A79" t="s">
        <v>149</v>
      </c>
      <c r="B79" s="6" t="s">
        <v>202</v>
      </c>
      <c r="C79" s="3">
        <v>4.5708818961487478E-2</v>
      </c>
      <c r="D79" s="5">
        <v>0.2</v>
      </c>
      <c r="E79" s="3" t="s">
        <v>5</v>
      </c>
      <c r="F79" t="s">
        <v>150</v>
      </c>
    </row>
    <row r="80" spans="1:6" x14ac:dyDescent="0.25">
      <c r="A80" t="s">
        <v>151</v>
      </c>
      <c r="B80" s="6" t="s">
        <v>203</v>
      </c>
      <c r="C80" s="3">
        <v>4.5708818961487478E-2</v>
      </c>
      <c r="D80" s="5">
        <v>0.2</v>
      </c>
      <c r="E80" s="3" t="s">
        <v>5</v>
      </c>
      <c r="F80" t="s">
        <v>125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14"/>
  <sheetViews>
    <sheetView workbookViewId="0">
      <selection activeCell="F17" sqref="F17"/>
    </sheetView>
  </sheetViews>
  <sheetFormatPr defaultRowHeight="12.5" x14ac:dyDescent="0.25"/>
  <cols>
    <col min="1" max="2" width="38.81640625" customWidth="1"/>
    <col min="3" max="3" width="8.1796875" customWidth="1"/>
    <col min="5" max="6" width="13.54296875" customWidth="1"/>
    <col min="7" max="7" width="73.26953125" customWidth="1"/>
  </cols>
  <sheetData>
    <row r="1" spans="1:7" ht="13" x14ac:dyDescent="0.3">
      <c r="A1" s="1" t="s">
        <v>0</v>
      </c>
      <c r="B1" s="1" t="s">
        <v>153</v>
      </c>
      <c r="C1" s="2" t="s">
        <v>152</v>
      </c>
      <c r="D1" s="2" t="s">
        <v>1</v>
      </c>
      <c r="E1" s="2" t="s">
        <v>2</v>
      </c>
      <c r="F1" s="2" t="s">
        <v>229</v>
      </c>
      <c r="G1" s="1" t="s">
        <v>3</v>
      </c>
    </row>
    <row r="2" spans="1:7" x14ac:dyDescent="0.25">
      <c r="A2" s="6" t="s">
        <v>7</v>
      </c>
      <c r="B2" s="6" t="s">
        <v>154</v>
      </c>
      <c r="C2" s="3">
        <v>1.5488166189124741E-9</v>
      </c>
      <c r="D2" s="5">
        <v>9.9199999999999997E-2</v>
      </c>
      <c r="E2" s="4">
        <v>-2.887</v>
      </c>
      <c r="F2" s="20" t="s">
        <v>230</v>
      </c>
      <c r="G2" t="s">
        <v>8</v>
      </c>
    </row>
    <row r="3" spans="1:7" x14ac:dyDescent="0.25">
      <c r="A3" t="s">
        <v>55</v>
      </c>
      <c r="B3" t="s">
        <v>155</v>
      </c>
      <c r="C3" s="3">
        <v>8.5113803820237646E-4</v>
      </c>
      <c r="D3" s="5">
        <v>5.0799999999999998E-2</v>
      </c>
      <c r="E3" s="4">
        <v>2</v>
      </c>
      <c r="F3" s="20" t="s">
        <v>231</v>
      </c>
      <c r="G3" t="s">
        <v>56</v>
      </c>
    </row>
    <row r="4" spans="1:7" x14ac:dyDescent="0.25">
      <c r="A4" t="s">
        <v>80</v>
      </c>
      <c r="B4" t="s">
        <v>156</v>
      </c>
      <c r="C4" s="3">
        <v>4.7863009232263836E-3</v>
      </c>
      <c r="D4" s="5">
        <v>4.3099999999999999E-2</v>
      </c>
      <c r="E4" s="4">
        <v>2</v>
      </c>
      <c r="F4" s="20" t="s">
        <v>231</v>
      </c>
      <c r="G4" t="s">
        <v>81</v>
      </c>
    </row>
    <row r="5" spans="1:7" ht="37.5" x14ac:dyDescent="0.25">
      <c r="A5" t="s">
        <v>145</v>
      </c>
      <c r="B5" s="7" t="s">
        <v>157</v>
      </c>
      <c r="C5" s="3">
        <v>4.0738027780411273E-2</v>
      </c>
      <c r="D5" s="5">
        <v>2.4899999999999999E-2</v>
      </c>
      <c r="E5" s="4">
        <v>2</v>
      </c>
      <c r="F5" s="20" t="s">
        <v>231</v>
      </c>
      <c r="G5" t="s">
        <v>146</v>
      </c>
    </row>
    <row r="6" spans="1:7" x14ac:dyDescent="0.25">
      <c r="A6" t="s">
        <v>39</v>
      </c>
      <c r="B6" t="s">
        <v>156</v>
      </c>
      <c r="C6" s="3">
        <v>7.2443596007499048E-5</v>
      </c>
      <c r="D6" s="5">
        <v>0.08</v>
      </c>
      <c r="E6" s="4">
        <v>2.4489999999999998</v>
      </c>
      <c r="F6" s="20" t="s">
        <v>231</v>
      </c>
      <c r="G6" t="s">
        <v>40</v>
      </c>
    </row>
    <row r="7" spans="1:7" x14ac:dyDescent="0.25">
      <c r="A7" t="s">
        <v>93</v>
      </c>
      <c r="B7" t="s">
        <v>155</v>
      </c>
      <c r="C7" s="3">
        <v>7.0794578438413795E-3</v>
      </c>
      <c r="D7" s="5">
        <v>3.3300000000000003E-2</v>
      </c>
      <c r="E7" s="4">
        <v>2.4489999999999998</v>
      </c>
      <c r="F7" s="20" t="s">
        <v>231</v>
      </c>
      <c r="G7" t="s">
        <v>94</v>
      </c>
    </row>
    <row r="8" spans="1:7" x14ac:dyDescent="0.25">
      <c r="A8" t="s">
        <v>97</v>
      </c>
      <c r="B8" t="s">
        <v>156</v>
      </c>
      <c r="C8" s="3">
        <v>7.7624711662869156E-3</v>
      </c>
      <c r="D8" s="5">
        <v>3.2599999999999997E-2</v>
      </c>
      <c r="E8" s="4">
        <v>2.4489999999999998</v>
      </c>
      <c r="F8" s="20" t="s">
        <v>231</v>
      </c>
      <c r="G8" t="s">
        <v>98</v>
      </c>
    </row>
    <row r="9" spans="1:7" x14ac:dyDescent="0.25">
      <c r="A9" t="s">
        <v>110</v>
      </c>
      <c r="B9" t="s">
        <v>155</v>
      </c>
      <c r="C9" s="3">
        <v>1.0964781961431851E-2</v>
      </c>
      <c r="D9" s="5">
        <v>3.0300000000000001E-2</v>
      </c>
      <c r="E9" s="4">
        <v>2.4489999999999998</v>
      </c>
      <c r="F9" s="20" t="s">
        <v>231</v>
      </c>
      <c r="G9" t="s">
        <v>111</v>
      </c>
    </row>
    <row r="10" spans="1:7" x14ac:dyDescent="0.25">
      <c r="A10" t="s">
        <v>130</v>
      </c>
      <c r="B10" t="s">
        <v>158</v>
      </c>
      <c r="C10" s="3">
        <v>2.3988329190194894E-2</v>
      </c>
      <c r="D10" s="5">
        <v>2.5399999999999999E-2</v>
      </c>
      <c r="E10" s="4">
        <v>2.4489999999999998</v>
      </c>
      <c r="F10" s="20" t="s">
        <v>231</v>
      </c>
      <c r="G10" t="s">
        <v>131</v>
      </c>
    </row>
    <row r="14" spans="1:7" ht="13" x14ac:dyDescent="0.3">
      <c r="A14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81"/>
  <sheetViews>
    <sheetView topLeftCell="A60" workbookViewId="0">
      <selection activeCell="A92" sqref="A92"/>
    </sheetView>
  </sheetViews>
  <sheetFormatPr defaultRowHeight="12.5" x14ac:dyDescent="0.25"/>
  <cols>
    <col min="1" max="1" width="41.7265625" customWidth="1"/>
    <col min="2" max="2" width="59.54296875" customWidth="1"/>
    <col min="4" max="4" width="17.26953125" customWidth="1"/>
  </cols>
  <sheetData>
    <row r="1" spans="1:4" ht="13" x14ac:dyDescent="0.3">
      <c r="A1" s="1" t="s">
        <v>0</v>
      </c>
      <c r="B1" s="1" t="s">
        <v>153</v>
      </c>
      <c r="C1" s="2" t="s">
        <v>152</v>
      </c>
      <c r="D1" s="1" t="s">
        <v>3</v>
      </c>
    </row>
    <row r="2" spans="1:4" x14ac:dyDescent="0.25">
      <c r="A2" t="s">
        <v>136</v>
      </c>
      <c r="B2" s="6" t="s">
        <v>198</v>
      </c>
      <c r="C2" s="3">
        <v>2.7542287033381647E-2</v>
      </c>
      <c r="D2" t="s">
        <v>125</v>
      </c>
    </row>
    <row r="3" spans="1:4" x14ac:dyDescent="0.25">
      <c r="A3" t="s">
        <v>147</v>
      </c>
      <c r="B3" s="6" t="s">
        <v>201</v>
      </c>
      <c r="C3" s="3">
        <v>4.5708818961487478E-2</v>
      </c>
      <c r="D3" t="s">
        <v>148</v>
      </c>
    </row>
    <row r="4" spans="1:4" x14ac:dyDescent="0.25">
      <c r="A4" t="s">
        <v>52</v>
      </c>
      <c r="B4" s="6" t="s">
        <v>176</v>
      </c>
      <c r="C4" s="3">
        <v>3.3113112148259094E-4</v>
      </c>
      <c r="D4" t="s">
        <v>42</v>
      </c>
    </row>
    <row r="5" spans="1:4" x14ac:dyDescent="0.25">
      <c r="A5" t="s">
        <v>84</v>
      </c>
      <c r="B5" s="6" t="s">
        <v>188</v>
      </c>
      <c r="C5" s="3">
        <v>5.1286138399136471E-3</v>
      </c>
      <c r="D5" t="s">
        <v>85</v>
      </c>
    </row>
    <row r="6" spans="1:4" x14ac:dyDescent="0.25">
      <c r="A6" t="s">
        <v>47</v>
      </c>
      <c r="B6" s="6" t="s">
        <v>173</v>
      </c>
      <c r="C6" s="3">
        <v>1.9054607179632438E-4</v>
      </c>
      <c r="D6" t="s">
        <v>42</v>
      </c>
    </row>
    <row r="7" spans="1:4" x14ac:dyDescent="0.25">
      <c r="A7" t="s">
        <v>73</v>
      </c>
      <c r="B7" s="6" t="s">
        <v>184</v>
      </c>
      <c r="C7" s="3">
        <v>3.8018939632056123E-3</v>
      </c>
      <c r="D7" t="s">
        <v>42</v>
      </c>
    </row>
    <row r="8" spans="1:4" x14ac:dyDescent="0.25">
      <c r="A8" t="s">
        <v>149</v>
      </c>
      <c r="B8" s="6" t="s">
        <v>202</v>
      </c>
      <c r="C8" s="3">
        <v>4.5708818961487478E-2</v>
      </c>
      <c r="D8" t="s">
        <v>150</v>
      </c>
    </row>
    <row r="9" spans="1:4" x14ac:dyDescent="0.25">
      <c r="A9" t="s">
        <v>64</v>
      </c>
      <c r="B9" s="6" t="s">
        <v>181</v>
      </c>
      <c r="C9" s="3">
        <v>1.3489628825916523E-3</v>
      </c>
      <c r="D9" t="s">
        <v>65</v>
      </c>
    </row>
    <row r="10" spans="1:4" x14ac:dyDescent="0.25">
      <c r="A10" t="s">
        <v>130</v>
      </c>
      <c r="B10" s="6" t="s">
        <v>181</v>
      </c>
      <c r="C10" s="3">
        <v>2.3988329190194894E-2</v>
      </c>
      <c r="D10" t="s">
        <v>131</v>
      </c>
    </row>
    <row r="11" spans="1:4" x14ac:dyDescent="0.25">
      <c r="A11" t="s">
        <v>74</v>
      </c>
      <c r="B11" s="6" t="s">
        <v>185</v>
      </c>
      <c r="C11" s="3">
        <v>3.8904514499428023E-3</v>
      </c>
      <c r="D11" t="s">
        <v>75</v>
      </c>
    </row>
    <row r="12" spans="1:4" x14ac:dyDescent="0.25">
      <c r="A12" t="s">
        <v>27</v>
      </c>
      <c r="B12" s="6" t="s">
        <v>169</v>
      </c>
      <c r="C12" s="3">
        <v>6.7608297539198155E-6</v>
      </c>
      <c r="D12" t="s">
        <v>28</v>
      </c>
    </row>
    <row r="13" spans="1:4" x14ac:dyDescent="0.25">
      <c r="A13" t="s">
        <v>108</v>
      </c>
      <c r="B13" s="6" t="s">
        <v>169</v>
      </c>
      <c r="C13" s="3">
        <v>9.5499258602143571E-3</v>
      </c>
      <c r="D13" t="s">
        <v>109</v>
      </c>
    </row>
    <row r="14" spans="1:4" x14ac:dyDescent="0.25">
      <c r="A14" t="s">
        <v>9</v>
      </c>
      <c r="B14" s="6" t="s">
        <v>162</v>
      </c>
      <c r="C14" s="3">
        <v>2.0417379446695247E-9</v>
      </c>
      <c r="D14" t="s">
        <v>10</v>
      </c>
    </row>
    <row r="15" spans="1:4" x14ac:dyDescent="0.25">
      <c r="A15" t="s">
        <v>145</v>
      </c>
      <c r="B15" s="6" t="s">
        <v>200</v>
      </c>
      <c r="C15" s="3">
        <v>4.0738027780411273E-2</v>
      </c>
      <c r="D15" t="s">
        <v>146</v>
      </c>
    </row>
    <row r="16" spans="1:4" x14ac:dyDescent="0.25">
      <c r="A16" t="s">
        <v>57</v>
      </c>
      <c r="B16" s="6" t="s">
        <v>177</v>
      </c>
      <c r="C16" s="3">
        <v>1.0232929922807533E-3</v>
      </c>
      <c r="D16" t="s">
        <v>58</v>
      </c>
    </row>
    <row r="17" spans="1:4" x14ac:dyDescent="0.25">
      <c r="A17" t="s">
        <v>13</v>
      </c>
      <c r="B17" s="6" t="s">
        <v>164</v>
      </c>
      <c r="C17" s="3">
        <v>2.4547089156850259E-8</v>
      </c>
      <c r="D17" t="s">
        <v>14</v>
      </c>
    </row>
    <row r="18" spans="1:4" x14ac:dyDescent="0.25">
      <c r="A18" t="s">
        <v>62</v>
      </c>
      <c r="B18" s="6" t="s">
        <v>180</v>
      </c>
      <c r="C18" s="3">
        <v>1.3182567385564071E-3</v>
      </c>
      <c r="D18" t="s">
        <v>63</v>
      </c>
    </row>
    <row r="19" spans="1:4" x14ac:dyDescent="0.25">
      <c r="A19" t="s">
        <v>11</v>
      </c>
      <c r="B19" s="8" t="s">
        <v>163</v>
      </c>
      <c r="C19" s="3">
        <v>1.2589254117941638E-8</v>
      </c>
      <c r="D19" t="s">
        <v>12</v>
      </c>
    </row>
    <row r="20" spans="1:4" x14ac:dyDescent="0.25">
      <c r="A20" t="s">
        <v>19</v>
      </c>
      <c r="B20" s="8" t="s">
        <v>163</v>
      </c>
      <c r="C20" s="3">
        <v>1.7378008287493753E-6</v>
      </c>
      <c r="D20" t="s">
        <v>20</v>
      </c>
    </row>
    <row r="21" spans="1:4" x14ac:dyDescent="0.25">
      <c r="A21" t="s">
        <v>43</v>
      </c>
      <c r="B21" s="8" t="s">
        <v>163</v>
      </c>
      <c r="C21" s="3">
        <v>1.2302687708123794E-4</v>
      </c>
      <c r="D21" t="s">
        <v>44</v>
      </c>
    </row>
    <row r="22" spans="1:4" x14ac:dyDescent="0.25">
      <c r="A22" t="s">
        <v>53</v>
      </c>
      <c r="B22" s="8" t="s">
        <v>163</v>
      </c>
      <c r="C22" s="3">
        <v>5.3703179637025239E-4</v>
      </c>
      <c r="D22" t="s">
        <v>54</v>
      </c>
    </row>
    <row r="23" spans="1:4" x14ac:dyDescent="0.25">
      <c r="A23" t="s">
        <v>55</v>
      </c>
      <c r="B23" s="8" t="s">
        <v>163</v>
      </c>
      <c r="C23" s="3">
        <v>8.5113803820237646E-4</v>
      </c>
      <c r="D23" t="s">
        <v>56</v>
      </c>
    </row>
    <row r="24" spans="1:4" x14ac:dyDescent="0.25">
      <c r="A24" t="s">
        <v>66</v>
      </c>
      <c r="B24" s="8" t="s">
        <v>163</v>
      </c>
      <c r="C24" s="3">
        <v>1.5135612484362072E-3</v>
      </c>
      <c r="D24" t="s">
        <v>42</v>
      </c>
    </row>
    <row r="25" spans="1:4" x14ac:dyDescent="0.25">
      <c r="A25" t="s">
        <v>67</v>
      </c>
      <c r="B25" s="8" t="s">
        <v>163</v>
      </c>
      <c r="C25" s="3">
        <v>1.6595869074375606E-3</v>
      </c>
      <c r="D25" t="s">
        <v>68</v>
      </c>
    </row>
    <row r="26" spans="1:4" x14ac:dyDescent="0.25">
      <c r="A26" t="s">
        <v>92</v>
      </c>
      <c r="B26" s="8" t="s">
        <v>163</v>
      </c>
      <c r="C26" s="3">
        <v>6.6069344800759565E-3</v>
      </c>
      <c r="D26" t="s">
        <v>70</v>
      </c>
    </row>
    <row r="27" spans="1:4" x14ac:dyDescent="0.25">
      <c r="A27" t="s">
        <v>93</v>
      </c>
      <c r="B27" s="8" t="s">
        <v>163</v>
      </c>
      <c r="C27" s="3">
        <v>7.0794578438413795E-3</v>
      </c>
      <c r="D27" t="s">
        <v>94</v>
      </c>
    </row>
    <row r="28" spans="1:4" x14ac:dyDescent="0.25">
      <c r="A28" t="s">
        <v>106</v>
      </c>
      <c r="B28" s="8" t="s">
        <v>163</v>
      </c>
      <c r="C28" s="3">
        <v>9.1201083935590881E-3</v>
      </c>
      <c r="D28" t="s">
        <v>107</v>
      </c>
    </row>
    <row r="29" spans="1:4" x14ac:dyDescent="0.25">
      <c r="A29" t="s">
        <v>110</v>
      </c>
      <c r="B29" s="8" t="s">
        <v>163</v>
      </c>
      <c r="C29" s="3">
        <v>1.0964781961431851E-2</v>
      </c>
      <c r="D29" t="s">
        <v>111</v>
      </c>
    </row>
    <row r="30" spans="1:4" x14ac:dyDescent="0.25">
      <c r="A30" t="s">
        <v>134</v>
      </c>
      <c r="B30" s="8" t="s">
        <v>197</v>
      </c>
      <c r="C30" s="3">
        <v>2.6302679918953804E-2</v>
      </c>
      <c r="D30" t="s">
        <v>135</v>
      </c>
    </row>
    <row r="31" spans="1:4" x14ac:dyDescent="0.25">
      <c r="A31" t="s">
        <v>21</v>
      </c>
      <c r="B31" s="8" t="s">
        <v>167</v>
      </c>
      <c r="C31" s="3">
        <v>4.5708818961487476E-6</v>
      </c>
      <c r="D31" t="s">
        <v>22</v>
      </c>
    </row>
    <row r="32" spans="1:4" x14ac:dyDescent="0.25">
      <c r="A32" t="s">
        <v>35</v>
      </c>
      <c r="B32" s="8" t="s">
        <v>167</v>
      </c>
      <c r="C32" s="3">
        <v>4.1686938347033504E-5</v>
      </c>
      <c r="D32" t="s">
        <v>36</v>
      </c>
    </row>
    <row r="33" spans="1:4" x14ac:dyDescent="0.25">
      <c r="A33" t="s">
        <v>39</v>
      </c>
      <c r="B33" s="8" t="s">
        <v>167</v>
      </c>
      <c r="C33" s="3">
        <v>7.2443596007499048E-5</v>
      </c>
      <c r="D33" t="s">
        <v>40</v>
      </c>
    </row>
    <row r="34" spans="1:4" x14ac:dyDescent="0.25">
      <c r="A34" t="s">
        <v>80</v>
      </c>
      <c r="B34" s="8" t="s">
        <v>167</v>
      </c>
      <c r="C34" s="3">
        <v>4.7863009232263836E-3</v>
      </c>
      <c r="D34" t="s">
        <v>81</v>
      </c>
    </row>
    <row r="35" spans="1:4" x14ac:dyDescent="0.25">
      <c r="A35" t="s">
        <v>97</v>
      </c>
      <c r="B35" s="8" t="s">
        <v>167</v>
      </c>
      <c r="C35" s="3">
        <v>7.7624711662869156E-3</v>
      </c>
      <c r="D35" t="s">
        <v>98</v>
      </c>
    </row>
    <row r="36" spans="1:4" x14ac:dyDescent="0.25">
      <c r="A36" t="s">
        <v>104</v>
      </c>
      <c r="B36" s="8" t="s">
        <v>167</v>
      </c>
      <c r="C36" s="3">
        <v>8.9125093813374554E-3</v>
      </c>
      <c r="D36" t="s">
        <v>105</v>
      </c>
    </row>
    <row r="37" spans="1:4" x14ac:dyDescent="0.25">
      <c r="A37" t="s">
        <v>86</v>
      </c>
      <c r="B37" s="8" t="s">
        <v>189</v>
      </c>
      <c r="C37" s="3">
        <v>5.6234132519034866E-3</v>
      </c>
      <c r="D37" t="s">
        <v>87</v>
      </c>
    </row>
    <row r="38" spans="1:4" x14ac:dyDescent="0.25">
      <c r="A38" t="s">
        <v>15</v>
      </c>
      <c r="B38" s="8" t="s">
        <v>165</v>
      </c>
      <c r="C38" s="3">
        <v>1.2589254117941651E-7</v>
      </c>
      <c r="D38" t="s">
        <v>16</v>
      </c>
    </row>
    <row r="39" spans="1:4" x14ac:dyDescent="0.25">
      <c r="A39" t="s">
        <v>78</v>
      </c>
      <c r="B39" s="8" t="s">
        <v>165</v>
      </c>
      <c r="C39" s="3">
        <v>4.6773514128719777E-3</v>
      </c>
      <c r="D39" t="s">
        <v>79</v>
      </c>
    </row>
    <row r="40" spans="1:4" x14ac:dyDescent="0.25">
      <c r="A40" t="s">
        <v>61</v>
      </c>
      <c r="B40" s="8" t="s">
        <v>179</v>
      </c>
      <c r="C40" s="3">
        <v>1.288249551693133E-3</v>
      </c>
      <c r="D40" t="s">
        <v>42</v>
      </c>
    </row>
    <row r="41" spans="1:4" x14ac:dyDescent="0.25">
      <c r="A41" t="s">
        <v>114</v>
      </c>
      <c r="B41" s="8" t="s">
        <v>193</v>
      </c>
      <c r="C41" s="3">
        <v>1.2882495516931332E-2</v>
      </c>
      <c r="D41" t="s">
        <v>115</v>
      </c>
    </row>
    <row r="42" spans="1:4" x14ac:dyDescent="0.25">
      <c r="A42" t="s">
        <v>116</v>
      </c>
      <c r="B42" s="8" t="s">
        <v>193</v>
      </c>
      <c r="C42" s="3">
        <v>1.6218100973589288E-2</v>
      </c>
      <c r="D42" t="s">
        <v>117</v>
      </c>
    </row>
    <row r="43" spans="1:4" x14ac:dyDescent="0.25">
      <c r="A43" t="s">
        <v>25</v>
      </c>
      <c r="B43" s="8" t="s">
        <v>171</v>
      </c>
      <c r="C43" s="3">
        <v>5.4954087385762383E-6</v>
      </c>
      <c r="D43" t="s">
        <v>26</v>
      </c>
    </row>
    <row r="44" spans="1:4" x14ac:dyDescent="0.25">
      <c r="A44" t="s">
        <v>31</v>
      </c>
      <c r="B44" s="8" t="s">
        <v>171</v>
      </c>
      <c r="C44" s="3">
        <v>1.9054607179632454E-5</v>
      </c>
      <c r="D44" t="s">
        <v>32</v>
      </c>
    </row>
    <row r="45" spans="1:4" x14ac:dyDescent="0.25">
      <c r="A45" t="s">
        <v>41</v>
      </c>
      <c r="B45" s="8" t="s">
        <v>172</v>
      </c>
      <c r="C45" s="3">
        <v>9.3325430079699046E-5</v>
      </c>
      <c r="D45" t="s">
        <v>42</v>
      </c>
    </row>
    <row r="46" spans="1:4" x14ac:dyDescent="0.25">
      <c r="A46" t="s">
        <v>82</v>
      </c>
      <c r="B46" s="8" t="s">
        <v>187</v>
      </c>
      <c r="C46" s="3">
        <v>5.0118723362727212E-3</v>
      </c>
      <c r="D46" t="s">
        <v>83</v>
      </c>
    </row>
    <row r="47" spans="1:4" x14ac:dyDescent="0.25">
      <c r="A47" t="s">
        <v>59</v>
      </c>
      <c r="B47" s="8" t="s">
        <v>178</v>
      </c>
      <c r="C47" s="3">
        <v>1.174897554939528E-3</v>
      </c>
      <c r="D47" t="s">
        <v>60</v>
      </c>
    </row>
    <row r="48" spans="1:4" x14ac:dyDescent="0.25">
      <c r="A48" t="s">
        <v>69</v>
      </c>
      <c r="B48" s="8" t="s">
        <v>182</v>
      </c>
      <c r="C48" s="3">
        <v>3.5481338923357528E-3</v>
      </c>
      <c r="D48" t="s">
        <v>70</v>
      </c>
    </row>
    <row r="49" spans="1:4" x14ac:dyDescent="0.25">
      <c r="A49" t="s">
        <v>99</v>
      </c>
      <c r="B49" s="8" t="s">
        <v>191</v>
      </c>
      <c r="C49" s="3">
        <v>7.9432823472428121E-3</v>
      </c>
      <c r="D49" t="s">
        <v>100</v>
      </c>
    </row>
    <row r="50" spans="1:4" x14ac:dyDescent="0.25">
      <c r="A50" t="s">
        <v>137</v>
      </c>
      <c r="B50" s="8" t="s">
        <v>191</v>
      </c>
      <c r="C50" s="3">
        <v>2.8840315031266047E-2</v>
      </c>
      <c r="D50" t="s">
        <v>138</v>
      </c>
    </row>
    <row r="51" spans="1:4" x14ac:dyDescent="0.25">
      <c r="A51" t="s">
        <v>126</v>
      </c>
      <c r="B51" s="8" t="s">
        <v>196</v>
      </c>
      <c r="C51" s="3">
        <v>2.0417379446695288E-2</v>
      </c>
      <c r="D51" t="s">
        <v>127</v>
      </c>
    </row>
    <row r="52" spans="1:4" x14ac:dyDescent="0.25">
      <c r="A52" t="s">
        <v>143</v>
      </c>
      <c r="B52" s="8" t="s">
        <v>196</v>
      </c>
      <c r="C52" s="3">
        <v>3.1622776601683784E-2</v>
      </c>
      <c r="D52" t="s">
        <v>144</v>
      </c>
    </row>
    <row r="53" spans="1:4" x14ac:dyDescent="0.25">
      <c r="A53" t="s">
        <v>29</v>
      </c>
      <c r="B53" s="6" t="s">
        <v>170</v>
      </c>
      <c r="C53" s="3">
        <v>1.7782794100389215E-5</v>
      </c>
      <c r="D53" t="s">
        <v>30</v>
      </c>
    </row>
    <row r="54" spans="1:4" x14ac:dyDescent="0.25">
      <c r="A54" t="s">
        <v>139</v>
      </c>
      <c r="B54" s="6" t="s">
        <v>199</v>
      </c>
      <c r="C54" s="3">
        <v>3.0902954325135901E-2</v>
      </c>
      <c r="D54" t="s">
        <v>140</v>
      </c>
    </row>
    <row r="55" spans="1:4" x14ac:dyDescent="0.25">
      <c r="A55" t="s">
        <v>76</v>
      </c>
      <c r="B55" s="6" t="s">
        <v>186</v>
      </c>
      <c r="C55" s="3">
        <v>4.2657951880159251E-3</v>
      </c>
      <c r="D55" t="s">
        <v>77</v>
      </c>
    </row>
    <row r="56" spans="1:4" x14ac:dyDescent="0.25">
      <c r="A56" t="s">
        <v>112</v>
      </c>
      <c r="B56" s="6" t="s">
        <v>186</v>
      </c>
      <c r="C56" s="3">
        <v>1.2022644346174125E-2</v>
      </c>
      <c r="D56" t="s">
        <v>113</v>
      </c>
    </row>
    <row r="57" spans="1:4" x14ac:dyDescent="0.25">
      <c r="A57" t="s">
        <v>128</v>
      </c>
      <c r="B57" s="6" t="s">
        <v>186</v>
      </c>
      <c r="C57" s="3">
        <v>2.2908676527677724E-2</v>
      </c>
      <c r="D57" t="s">
        <v>129</v>
      </c>
    </row>
    <row r="58" spans="1:4" x14ac:dyDescent="0.25">
      <c r="A58" t="s">
        <v>23</v>
      </c>
      <c r="B58" s="6" t="s">
        <v>168</v>
      </c>
      <c r="C58" s="3">
        <v>5.011872336272719E-6</v>
      </c>
      <c r="D58" t="s">
        <v>24</v>
      </c>
    </row>
    <row r="59" spans="1:4" x14ac:dyDescent="0.25">
      <c r="A59" t="s">
        <v>37</v>
      </c>
      <c r="B59" s="6" t="s">
        <v>168</v>
      </c>
      <c r="C59" s="3">
        <v>4.3651583224016559E-5</v>
      </c>
      <c r="D59" t="s">
        <v>38</v>
      </c>
    </row>
    <row r="60" spans="1:4" x14ac:dyDescent="0.25">
      <c r="A60" t="s">
        <v>45</v>
      </c>
      <c r="B60" s="6" t="s">
        <v>168</v>
      </c>
      <c r="C60" s="3">
        <v>1.4791083881682062E-4</v>
      </c>
      <c r="D60" t="s">
        <v>46</v>
      </c>
    </row>
    <row r="61" spans="1:4" x14ac:dyDescent="0.25">
      <c r="A61" t="s">
        <v>101</v>
      </c>
      <c r="B61" s="6" t="s">
        <v>168</v>
      </c>
      <c r="C61" s="3">
        <v>8.1283051616409894E-3</v>
      </c>
      <c r="D61" t="s">
        <v>102</v>
      </c>
    </row>
    <row r="62" spans="1:4" x14ac:dyDescent="0.25">
      <c r="A62" t="s">
        <v>48</v>
      </c>
      <c r="B62" s="6" t="s">
        <v>174</v>
      </c>
      <c r="C62" s="3">
        <v>1.9498445997580453E-4</v>
      </c>
      <c r="D62" t="s">
        <v>49</v>
      </c>
    </row>
    <row r="63" spans="1:4" x14ac:dyDescent="0.25">
      <c r="A63" t="s">
        <v>4</v>
      </c>
      <c r="B63" s="6" t="s">
        <v>160</v>
      </c>
      <c r="C63" s="3">
        <v>1E-14</v>
      </c>
      <c r="D63" t="s">
        <v>6</v>
      </c>
    </row>
    <row r="64" spans="1:4" x14ac:dyDescent="0.25">
      <c r="A64" t="s">
        <v>88</v>
      </c>
      <c r="B64" s="6" t="s">
        <v>190</v>
      </c>
      <c r="C64" s="3">
        <v>6.1659500186148197E-3</v>
      </c>
      <c r="D64" t="s">
        <v>89</v>
      </c>
    </row>
    <row r="65" spans="1:4" x14ac:dyDescent="0.25">
      <c r="A65" t="s">
        <v>95</v>
      </c>
      <c r="B65" s="6" t="s">
        <v>190</v>
      </c>
      <c r="C65" s="3">
        <v>7.244359600749894E-3</v>
      </c>
      <c r="D65" t="s">
        <v>96</v>
      </c>
    </row>
    <row r="66" spans="1:4" x14ac:dyDescent="0.25">
      <c r="A66" t="s">
        <v>118</v>
      </c>
      <c r="B66" s="6" t="s">
        <v>190</v>
      </c>
      <c r="C66" s="3">
        <v>1.7378008287493755E-2</v>
      </c>
      <c r="D66" t="s">
        <v>119</v>
      </c>
    </row>
    <row r="67" spans="1:4" x14ac:dyDescent="0.25">
      <c r="A67" t="s">
        <v>120</v>
      </c>
      <c r="B67" s="6" t="s">
        <v>190</v>
      </c>
      <c r="C67" s="3">
        <v>1.7782794100389226E-2</v>
      </c>
      <c r="D67" t="s">
        <v>121</v>
      </c>
    </row>
    <row r="68" spans="1:4" x14ac:dyDescent="0.25">
      <c r="A68" t="s">
        <v>122</v>
      </c>
      <c r="B68" s="6" t="s">
        <v>194</v>
      </c>
      <c r="C68" s="3">
        <v>1.8197008586099829E-2</v>
      </c>
      <c r="D68" t="s">
        <v>123</v>
      </c>
    </row>
    <row r="69" spans="1:4" x14ac:dyDescent="0.25">
      <c r="A69" t="s">
        <v>103</v>
      </c>
      <c r="B69" s="6" t="s">
        <v>192</v>
      </c>
      <c r="C69" s="3">
        <v>8.5113803820237675E-3</v>
      </c>
      <c r="D69" t="s">
        <v>102</v>
      </c>
    </row>
    <row r="70" spans="1:4" x14ac:dyDescent="0.25">
      <c r="A70" t="s">
        <v>151</v>
      </c>
      <c r="B70" s="6" t="s">
        <v>203</v>
      </c>
      <c r="C70" s="3">
        <v>4.5708818961487478E-2</v>
      </c>
      <c r="D70" t="s">
        <v>125</v>
      </c>
    </row>
    <row r="71" spans="1:4" x14ac:dyDescent="0.25">
      <c r="A71" t="s">
        <v>33</v>
      </c>
      <c r="B71" s="6" t="s">
        <v>159</v>
      </c>
      <c r="C71" s="3">
        <v>2.3442288153199218E-5</v>
      </c>
      <c r="D71" t="s">
        <v>34</v>
      </c>
    </row>
    <row r="72" spans="1:4" x14ac:dyDescent="0.25">
      <c r="A72" t="s">
        <v>132</v>
      </c>
      <c r="B72" s="6" t="s">
        <v>159</v>
      </c>
      <c r="C72" s="3">
        <v>2.511886431509578E-2</v>
      </c>
      <c r="D72" t="s">
        <v>133</v>
      </c>
    </row>
    <row r="73" spans="1:4" x14ac:dyDescent="0.25">
      <c r="A73" t="s">
        <v>7</v>
      </c>
      <c r="B73" s="6" t="s">
        <v>161</v>
      </c>
      <c r="C73" s="5">
        <v>1.5488166189124699E-9</v>
      </c>
      <c r="D73" t="s">
        <v>8</v>
      </c>
    </row>
    <row r="74" spans="1:4" x14ac:dyDescent="0.25">
      <c r="A74" t="s">
        <v>90</v>
      </c>
      <c r="B74" s="6" t="s">
        <v>161</v>
      </c>
      <c r="C74" s="3">
        <v>6.1659500186148197E-3</v>
      </c>
      <c r="D74" t="s">
        <v>91</v>
      </c>
    </row>
    <row r="75" spans="1:4" x14ac:dyDescent="0.25">
      <c r="A75" t="s">
        <v>141</v>
      </c>
      <c r="B75" s="6" t="s">
        <v>161</v>
      </c>
      <c r="C75" s="3">
        <v>3.1622776601683784E-2</v>
      </c>
      <c r="D75" t="s">
        <v>142</v>
      </c>
    </row>
    <row r="76" spans="1:4" x14ac:dyDescent="0.25">
      <c r="A76" t="s">
        <v>50</v>
      </c>
      <c r="B76" s="6" t="s">
        <v>175</v>
      </c>
      <c r="C76" s="3">
        <v>2.7542287033381624E-4</v>
      </c>
      <c r="D76" t="s">
        <v>51</v>
      </c>
    </row>
    <row r="77" spans="1:4" x14ac:dyDescent="0.25">
      <c r="A77" t="s">
        <v>71</v>
      </c>
      <c r="B77" s="6" t="s">
        <v>183</v>
      </c>
      <c r="C77" s="3">
        <v>3.630780547701011E-3</v>
      </c>
      <c r="D77" t="s">
        <v>72</v>
      </c>
    </row>
    <row r="78" spans="1:4" x14ac:dyDescent="0.25">
      <c r="A78" t="s">
        <v>17</v>
      </c>
      <c r="B78" s="6" t="s">
        <v>166</v>
      </c>
      <c r="C78" s="3">
        <v>1.5848931924611111E-6</v>
      </c>
      <c r="D78" t="s">
        <v>18</v>
      </c>
    </row>
    <row r="79" spans="1:4" x14ac:dyDescent="0.25">
      <c r="A79" t="s">
        <v>124</v>
      </c>
      <c r="B79" s="6" t="s">
        <v>195</v>
      </c>
      <c r="C79" s="3">
        <v>1.8620871366628669E-2</v>
      </c>
      <c r="D79" t="s">
        <v>125</v>
      </c>
    </row>
    <row r="81" spans="1:1" ht="26" x14ac:dyDescent="0.3">
      <c r="A81" s="21" t="s">
        <v>232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E147"/>
  <sheetViews>
    <sheetView workbookViewId="0">
      <selection activeCell="I26" sqref="I26"/>
    </sheetView>
  </sheetViews>
  <sheetFormatPr defaultRowHeight="12.5" x14ac:dyDescent="0.25"/>
  <cols>
    <col min="1" max="1" width="39.81640625" customWidth="1"/>
    <col min="2" max="2" width="18" style="3" customWidth="1"/>
    <col min="3" max="3" width="11.81640625" customWidth="1"/>
  </cols>
  <sheetData>
    <row r="1" spans="1:5" ht="13" x14ac:dyDescent="0.3">
      <c r="A1" s="9" t="s">
        <v>153</v>
      </c>
      <c r="B1" s="9" t="s">
        <v>217</v>
      </c>
      <c r="C1" s="9" t="s">
        <v>204</v>
      </c>
      <c r="D1" s="11"/>
      <c r="E1">
        <f>SUM(D1:D121)</f>
        <v>0</v>
      </c>
    </row>
    <row r="2" spans="1:5" ht="13" x14ac:dyDescent="0.3">
      <c r="A2" s="15" t="s">
        <v>163</v>
      </c>
      <c r="B2" s="12">
        <f>37/147</f>
        <v>0.25170068027210885</v>
      </c>
      <c r="C2" s="13" t="s">
        <v>216</v>
      </c>
      <c r="D2" s="11"/>
    </row>
    <row r="3" spans="1:5" ht="13" x14ac:dyDescent="0.3">
      <c r="A3" s="16" t="s">
        <v>209</v>
      </c>
      <c r="B3" s="12">
        <f>21 / 147</f>
        <v>0.14285714285714285</v>
      </c>
      <c r="C3" s="13" t="s">
        <v>219</v>
      </c>
      <c r="D3" s="11"/>
    </row>
    <row r="4" spans="1:5" ht="13" x14ac:dyDescent="0.3">
      <c r="A4" s="16" t="s">
        <v>186</v>
      </c>
      <c r="B4" s="12">
        <f>18 / 147</f>
        <v>0.12244897959183673</v>
      </c>
      <c r="C4" s="13" t="s">
        <v>218</v>
      </c>
      <c r="D4" s="11"/>
    </row>
    <row r="5" spans="1:5" ht="13" x14ac:dyDescent="0.3">
      <c r="A5" s="16" t="s">
        <v>159</v>
      </c>
      <c r="B5" s="12">
        <f>11 / 147</f>
        <v>7.4829931972789115E-2</v>
      </c>
      <c r="C5" s="13" t="s">
        <v>220</v>
      </c>
      <c r="D5" s="11"/>
    </row>
    <row r="6" spans="1:5" ht="13" x14ac:dyDescent="0.3">
      <c r="A6" t="s">
        <v>211</v>
      </c>
      <c r="B6" s="12">
        <f>8/147</f>
        <v>5.4421768707482991E-2</v>
      </c>
      <c r="C6" s="13" t="s">
        <v>228</v>
      </c>
      <c r="D6" s="11"/>
    </row>
    <row r="7" spans="1:5" ht="13" x14ac:dyDescent="0.3">
      <c r="A7" s="16" t="s">
        <v>214</v>
      </c>
      <c r="B7" s="12">
        <f>6/147</f>
        <v>4.0816326530612242E-2</v>
      </c>
      <c r="C7" s="13" t="s">
        <v>226</v>
      </c>
      <c r="D7" s="11"/>
    </row>
    <row r="8" spans="1:5" ht="13" x14ac:dyDescent="0.3">
      <c r="A8" s="17" t="s">
        <v>224</v>
      </c>
      <c r="B8" s="12">
        <f>5/147</f>
        <v>3.4013605442176874E-2</v>
      </c>
      <c r="C8" s="13" t="s">
        <v>225</v>
      </c>
      <c r="D8" s="11"/>
    </row>
    <row r="9" spans="1:5" ht="13" x14ac:dyDescent="0.3">
      <c r="A9" t="s">
        <v>212</v>
      </c>
      <c r="B9" s="12">
        <f>5/147</f>
        <v>3.4013605442176874E-2</v>
      </c>
      <c r="C9" s="13" t="s">
        <v>225</v>
      </c>
      <c r="D9" s="11"/>
    </row>
    <row r="10" spans="1:5" ht="13" x14ac:dyDescent="0.3">
      <c r="A10" t="s">
        <v>213</v>
      </c>
      <c r="B10" s="12">
        <f>5/147</f>
        <v>3.4013605442176874E-2</v>
      </c>
      <c r="C10" s="13" t="s">
        <v>225</v>
      </c>
      <c r="D10" s="11"/>
    </row>
    <row r="11" spans="1:5" ht="13" x14ac:dyDescent="0.3">
      <c r="A11" s="16" t="s">
        <v>205</v>
      </c>
      <c r="B11" s="12">
        <f>4/147</f>
        <v>2.7210884353741496E-2</v>
      </c>
      <c r="C11" s="13" t="s">
        <v>221</v>
      </c>
      <c r="D11" s="11"/>
    </row>
    <row r="12" spans="1:5" ht="13" x14ac:dyDescent="0.3">
      <c r="A12" s="16" t="s">
        <v>185</v>
      </c>
      <c r="B12" s="12">
        <f>4 / 147</f>
        <v>2.7210884353741496E-2</v>
      </c>
      <c r="C12" s="13" t="s">
        <v>221</v>
      </c>
      <c r="D12" s="11"/>
    </row>
    <row r="13" spans="1:5" ht="13" x14ac:dyDescent="0.3">
      <c r="A13" s="16" t="s">
        <v>170</v>
      </c>
      <c r="B13" s="12">
        <f>4 / 147</f>
        <v>2.7210884353741496E-2</v>
      </c>
      <c r="C13" s="13" t="s">
        <v>221</v>
      </c>
      <c r="D13" s="11"/>
    </row>
    <row r="14" spans="1:5" ht="13" x14ac:dyDescent="0.3">
      <c r="A14" t="s">
        <v>166</v>
      </c>
      <c r="B14" s="12">
        <f>4/147</f>
        <v>2.7210884353741496E-2</v>
      </c>
      <c r="C14" s="13" t="s">
        <v>221</v>
      </c>
      <c r="D14" s="11"/>
    </row>
    <row r="15" spans="1:5" ht="13" x14ac:dyDescent="0.3">
      <c r="A15" t="s">
        <v>175</v>
      </c>
      <c r="B15" s="12">
        <f>3 / 147</f>
        <v>2.0408163265306121E-2</v>
      </c>
      <c r="C15" s="13" t="s">
        <v>227</v>
      </c>
      <c r="D15" s="11"/>
    </row>
    <row r="16" spans="1:5" ht="13" x14ac:dyDescent="0.3">
      <c r="A16" s="16" t="s">
        <v>198</v>
      </c>
      <c r="B16" s="12">
        <f>2 / 147</f>
        <v>1.3605442176870748E-2</v>
      </c>
      <c r="C16" s="13" t="s">
        <v>222</v>
      </c>
      <c r="D16" s="11"/>
    </row>
    <row r="17" spans="1:4" ht="13" x14ac:dyDescent="0.3">
      <c r="A17" s="16" t="s">
        <v>207</v>
      </c>
      <c r="B17" s="12">
        <f>2 / 147</f>
        <v>1.3605442176870748E-2</v>
      </c>
      <c r="C17" s="13" t="s">
        <v>222</v>
      </c>
      <c r="D17" s="11"/>
    </row>
    <row r="18" spans="1:4" ht="13" x14ac:dyDescent="0.3">
      <c r="A18" s="16" t="s">
        <v>206</v>
      </c>
      <c r="B18" s="12">
        <f>1 / 147</f>
        <v>6.8027210884353739E-3</v>
      </c>
      <c r="C18" s="13" t="s">
        <v>223</v>
      </c>
      <c r="D18" s="11"/>
    </row>
    <row r="19" spans="1:4" ht="13" x14ac:dyDescent="0.3">
      <c r="A19" s="16" t="s">
        <v>210</v>
      </c>
      <c r="B19" s="12">
        <f>1 / 147</f>
        <v>6.8027210884353739E-3</v>
      </c>
      <c r="C19" s="13" t="s">
        <v>223</v>
      </c>
      <c r="D19" s="11"/>
    </row>
    <row r="20" spans="1:4" ht="13" x14ac:dyDescent="0.3">
      <c r="A20" s="16" t="s">
        <v>208</v>
      </c>
      <c r="B20" s="12">
        <f xml:space="preserve"> 1 / 147</f>
        <v>6.8027210884353739E-3</v>
      </c>
      <c r="C20" s="13" t="s">
        <v>223</v>
      </c>
      <c r="D20" s="11"/>
    </row>
    <row r="21" spans="1:4" ht="13" x14ac:dyDescent="0.3">
      <c r="A21" s="16" t="s">
        <v>203</v>
      </c>
      <c r="B21" s="12">
        <f>1/147</f>
        <v>6.8027210884353739E-3</v>
      </c>
      <c r="C21" s="13" t="s">
        <v>223</v>
      </c>
      <c r="D21" s="14"/>
    </row>
    <row r="22" spans="1:4" ht="13" x14ac:dyDescent="0.3">
      <c r="A22" s="18" t="s">
        <v>215</v>
      </c>
      <c r="B22" s="12">
        <f>1 / 147</f>
        <v>6.8027210884353739E-3</v>
      </c>
      <c r="C22" s="13" t="s">
        <v>223</v>
      </c>
      <c r="D22" s="11"/>
    </row>
    <row r="23" spans="1:4" ht="13" x14ac:dyDescent="0.3">
      <c r="A23" t="s">
        <v>183</v>
      </c>
      <c r="B23" s="12">
        <f>1/147</f>
        <v>6.8027210884353739E-3</v>
      </c>
      <c r="C23" s="13" t="s">
        <v>223</v>
      </c>
      <c r="D23" s="11"/>
    </row>
    <row r="24" spans="1:4" ht="13" x14ac:dyDescent="0.3">
      <c r="A24" s="10"/>
      <c r="C24" s="13"/>
      <c r="D24" s="11"/>
    </row>
    <row r="25" spans="1:4" ht="13" x14ac:dyDescent="0.3">
      <c r="A25" s="10"/>
      <c r="C25" s="10"/>
      <c r="D25" s="11"/>
    </row>
    <row r="26" spans="1:4" ht="13" x14ac:dyDescent="0.3">
      <c r="A26" s="10"/>
      <c r="C26" s="10"/>
      <c r="D26" s="11"/>
    </row>
    <row r="27" spans="1:4" ht="13" x14ac:dyDescent="0.3">
      <c r="A27" s="10"/>
      <c r="C27" s="10"/>
      <c r="D27" s="11"/>
    </row>
    <row r="28" spans="1:4" ht="13" x14ac:dyDescent="0.3">
      <c r="A28" s="10"/>
      <c r="C28" s="10"/>
      <c r="D28" s="11"/>
    </row>
    <row r="29" spans="1:4" ht="13" x14ac:dyDescent="0.3">
      <c r="A29" s="10"/>
      <c r="C29" s="10"/>
      <c r="D29" s="11"/>
    </row>
    <row r="30" spans="1:4" ht="13" x14ac:dyDescent="0.3">
      <c r="A30" s="10"/>
      <c r="C30" s="10"/>
      <c r="D30" s="11"/>
    </row>
    <row r="31" spans="1:4" ht="13" x14ac:dyDescent="0.3">
      <c r="A31" s="10"/>
      <c r="C31" s="10"/>
      <c r="D31" s="11"/>
    </row>
    <row r="32" spans="1:4" ht="13" x14ac:dyDescent="0.3">
      <c r="A32" s="10"/>
      <c r="C32" s="10"/>
      <c r="D32" s="11"/>
    </row>
    <row r="33" spans="1:4" ht="13" x14ac:dyDescent="0.3">
      <c r="A33" s="10"/>
      <c r="C33" s="10"/>
      <c r="D33" s="11"/>
    </row>
    <row r="34" spans="1:4" ht="13" x14ac:dyDescent="0.3">
      <c r="A34" s="10"/>
      <c r="C34" s="10"/>
      <c r="D34" s="11"/>
    </row>
    <row r="35" spans="1:4" ht="13" x14ac:dyDescent="0.3">
      <c r="A35" s="10"/>
      <c r="C35" s="10"/>
      <c r="D35" s="11"/>
    </row>
    <row r="36" spans="1:4" ht="13" x14ac:dyDescent="0.3">
      <c r="A36" s="10"/>
      <c r="C36" s="10"/>
      <c r="D36" s="11"/>
    </row>
    <row r="37" spans="1:4" ht="13" x14ac:dyDescent="0.3">
      <c r="A37" s="10"/>
      <c r="C37" s="10"/>
      <c r="D37" s="11"/>
    </row>
    <row r="38" spans="1:4" ht="13" x14ac:dyDescent="0.3">
      <c r="A38" s="10"/>
      <c r="C38" s="10"/>
      <c r="D38" s="11"/>
    </row>
    <row r="39" spans="1:4" ht="13" x14ac:dyDescent="0.3">
      <c r="A39" s="10"/>
      <c r="C39" s="10"/>
      <c r="D39" s="11"/>
    </row>
    <row r="40" spans="1:4" ht="13" x14ac:dyDescent="0.3">
      <c r="A40" s="10"/>
      <c r="C40" s="10"/>
      <c r="D40" s="11"/>
    </row>
    <row r="41" spans="1:4" ht="13" x14ac:dyDescent="0.3">
      <c r="A41" s="10"/>
      <c r="C41" s="10"/>
      <c r="D41" s="11"/>
    </row>
    <row r="42" spans="1:4" ht="13" x14ac:dyDescent="0.3">
      <c r="A42" s="10"/>
      <c r="C42" s="10"/>
      <c r="D42" s="11"/>
    </row>
    <row r="43" spans="1:4" ht="13" x14ac:dyDescent="0.3">
      <c r="A43" s="10"/>
      <c r="C43" s="10"/>
      <c r="D43" s="11"/>
    </row>
    <row r="44" spans="1:4" ht="13" x14ac:dyDescent="0.3">
      <c r="A44" s="10"/>
      <c r="C44" s="10"/>
      <c r="D44" s="11"/>
    </row>
    <row r="45" spans="1:4" ht="13" x14ac:dyDescent="0.3">
      <c r="A45" s="10"/>
      <c r="C45" s="10"/>
      <c r="D45" s="11"/>
    </row>
    <row r="46" spans="1:4" ht="13" x14ac:dyDescent="0.3">
      <c r="A46" s="10"/>
      <c r="C46" s="10"/>
      <c r="D46" s="11"/>
    </row>
    <row r="47" spans="1:4" ht="13" x14ac:dyDescent="0.3">
      <c r="A47" s="10"/>
      <c r="C47" s="10"/>
      <c r="D47" s="11"/>
    </row>
    <row r="48" spans="1:4" ht="13" x14ac:dyDescent="0.3">
      <c r="A48" s="10"/>
      <c r="C48" s="10"/>
      <c r="D48" s="11"/>
    </row>
    <row r="49" spans="1:4" ht="13" x14ac:dyDescent="0.3">
      <c r="A49" s="10"/>
      <c r="C49" s="10"/>
      <c r="D49" s="11"/>
    </row>
    <row r="50" spans="1:4" ht="13" x14ac:dyDescent="0.3">
      <c r="A50" s="10"/>
      <c r="C50" s="10"/>
      <c r="D50" s="11"/>
    </row>
    <row r="51" spans="1:4" ht="13" x14ac:dyDescent="0.3">
      <c r="A51" s="10"/>
      <c r="C51" s="10"/>
      <c r="D51" s="11"/>
    </row>
    <row r="52" spans="1:4" ht="13" x14ac:dyDescent="0.3">
      <c r="A52" s="10"/>
      <c r="C52" s="10"/>
      <c r="D52" s="11"/>
    </row>
    <row r="53" spans="1:4" ht="13" x14ac:dyDescent="0.3">
      <c r="A53" s="10"/>
      <c r="C53" s="10"/>
      <c r="D53" s="11"/>
    </row>
    <row r="54" spans="1:4" ht="13" x14ac:dyDescent="0.3">
      <c r="A54" s="10"/>
      <c r="C54" s="10"/>
      <c r="D54" s="11"/>
    </row>
    <row r="55" spans="1:4" ht="13" x14ac:dyDescent="0.3">
      <c r="A55" s="10"/>
      <c r="C55" s="10"/>
      <c r="D55" s="11"/>
    </row>
    <row r="56" spans="1:4" ht="13" x14ac:dyDescent="0.3">
      <c r="A56" s="10"/>
      <c r="C56" s="10"/>
      <c r="D56" s="11"/>
    </row>
    <row r="57" spans="1:4" ht="13" x14ac:dyDescent="0.3">
      <c r="A57" s="10"/>
      <c r="C57" s="10"/>
      <c r="D57" s="11"/>
    </row>
    <row r="58" spans="1:4" ht="13" x14ac:dyDescent="0.3">
      <c r="A58" s="6"/>
      <c r="C58" s="6"/>
      <c r="D58" s="11"/>
    </row>
    <row r="59" spans="1:4" ht="13" x14ac:dyDescent="0.3">
      <c r="A59" s="6"/>
      <c r="C59" s="6"/>
      <c r="D59" s="11"/>
    </row>
    <row r="60" spans="1:4" ht="13" x14ac:dyDescent="0.3">
      <c r="A60" s="10"/>
      <c r="C60" s="10"/>
      <c r="D60" s="11"/>
    </row>
    <row r="61" spans="1:4" ht="13" x14ac:dyDescent="0.3">
      <c r="D61" s="11"/>
    </row>
    <row r="62" spans="1:4" ht="13" x14ac:dyDescent="0.3">
      <c r="A62" s="6"/>
      <c r="C62" s="6"/>
      <c r="D62" s="14"/>
    </row>
    <row r="63" spans="1:4" ht="13" x14ac:dyDescent="0.3">
      <c r="A63" s="6"/>
      <c r="C63" s="6"/>
      <c r="D63" s="11"/>
    </row>
    <row r="64" spans="1:4" ht="13" x14ac:dyDescent="0.3">
      <c r="D64" s="11"/>
    </row>
    <row r="65" spans="1:4" ht="13" x14ac:dyDescent="0.3">
      <c r="D65" s="11"/>
    </row>
    <row r="66" spans="1:4" ht="13" x14ac:dyDescent="0.3">
      <c r="D66" s="11"/>
    </row>
    <row r="67" spans="1:4" ht="13" x14ac:dyDescent="0.3">
      <c r="D67" s="11"/>
    </row>
    <row r="68" spans="1:4" ht="13" x14ac:dyDescent="0.3">
      <c r="D68" s="11"/>
    </row>
    <row r="69" spans="1:4" ht="13" x14ac:dyDescent="0.3">
      <c r="D69" s="11"/>
    </row>
    <row r="70" spans="1:4" ht="13" x14ac:dyDescent="0.3">
      <c r="D70" s="11"/>
    </row>
    <row r="71" spans="1:4" ht="13" x14ac:dyDescent="0.3">
      <c r="D71" s="11"/>
    </row>
    <row r="72" spans="1:4" ht="13" x14ac:dyDescent="0.3">
      <c r="A72" s="10"/>
      <c r="C72" s="10"/>
      <c r="D72" s="11"/>
    </row>
    <row r="73" spans="1:4" ht="13" x14ac:dyDescent="0.3">
      <c r="A73" s="10"/>
      <c r="C73" s="10"/>
      <c r="D73" s="11"/>
    </row>
    <row r="74" spans="1:4" ht="13" x14ac:dyDescent="0.3">
      <c r="A74" s="10"/>
      <c r="C74" s="10"/>
      <c r="D74" s="11"/>
    </row>
    <row r="75" spans="1:4" ht="13" x14ac:dyDescent="0.3">
      <c r="A75" s="10"/>
      <c r="C75" s="10"/>
      <c r="D75" s="11"/>
    </row>
    <row r="76" spans="1:4" ht="13" x14ac:dyDescent="0.3">
      <c r="A76" s="10"/>
      <c r="C76" s="10"/>
      <c r="D76" s="11"/>
    </row>
    <row r="77" spans="1:4" ht="13" x14ac:dyDescent="0.3">
      <c r="A77" s="10"/>
      <c r="C77" s="10"/>
      <c r="D77" s="11"/>
    </row>
    <row r="78" spans="1:4" ht="13" x14ac:dyDescent="0.3">
      <c r="A78" s="10"/>
      <c r="C78" s="10"/>
      <c r="D78" s="11"/>
    </row>
    <row r="79" spans="1:4" ht="13" x14ac:dyDescent="0.3">
      <c r="A79" s="10"/>
      <c r="C79" s="10"/>
      <c r="D79" s="11"/>
    </row>
    <row r="80" spans="1:4" ht="13" x14ac:dyDescent="0.3">
      <c r="D80" s="11"/>
    </row>
    <row r="81" spans="1:4" ht="13" x14ac:dyDescent="0.3">
      <c r="D81" s="11"/>
    </row>
    <row r="82" spans="1:4" ht="13" x14ac:dyDescent="0.3">
      <c r="D82" s="11"/>
    </row>
    <row r="83" spans="1:4" ht="13" x14ac:dyDescent="0.3">
      <c r="D83" s="11"/>
    </row>
    <row r="84" spans="1:4" ht="13" x14ac:dyDescent="0.3">
      <c r="D84" s="11"/>
    </row>
    <row r="85" spans="1:4" ht="13" x14ac:dyDescent="0.3">
      <c r="D85" s="11"/>
    </row>
    <row r="86" spans="1:4" ht="13" x14ac:dyDescent="0.3">
      <c r="D86" s="11"/>
    </row>
    <row r="87" spans="1:4" ht="13" x14ac:dyDescent="0.3">
      <c r="D87" s="11"/>
    </row>
    <row r="88" spans="1:4" ht="13" x14ac:dyDescent="0.3">
      <c r="D88" s="11"/>
    </row>
    <row r="89" spans="1:4" ht="13" x14ac:dyDescent="0.3">
      <c r="D89" s="11"/>
    </row>
    <row r="90" spans="1:4" ht="13" x14ac:dyDescent="0.3">
      <c r="D90" s="11"/>
    </row>
    <row r="91" spans="1:4" ht="13" x14ac:dyDescent="0.3">
      <c r="D91" s="11"/>
    </row>
    <row r="92" spans="1:4" ht="13" x14ac:dyDescent="0.3">
      <c r="D92" s="11"/>
    </row>
    <row r="93" spans="1:4" ht="13" x14ac:dyDescent="0.3">
      <c r="D93" s="11"/>
    </row>
    <row r="94" spans="1:4" ht="13" x14ac:dyDescent="0.3">
      <c r="A94" s="10"/>
      <c r="C94" s="10"/>
      <c r="D94" s="11"/>
    </row>
    <row r="95" spans="1:4" ht="13" x14ac:dyDescent="0.3">
      <c r="A95" s="10"/>
      <c r="C95" s="10"/>
      <c r="D95" s="11"/>
    </row>
    <row r="96" spans="1:4" ht="13" x14ac:dyDescent="0.3">
      <c r="A96" s="10"/>
      <c r="C96" s="10"/>
      <c r="D96" s="11"/>
    </row>
    <row r="97" spans="1:4" ht="13" x14ac:dyDescent="0.3">
      <c r="A97" s="10"/>
      <c r="C97" s="10"/>
      <c r="D97" s="11"/>
    </row>
    <row r="98" spans="1:4" ht="13" x14ac:dyDescent="0.3">
      <c r="A98" s="10"/>
      <c r="C98" s="10"/>
      <c r="D98" s="11"/>
    </row>
    <row r="99" spans="1:4" ht="13" x14ac:dyDescent="0.3">
      <c r="A99" s="10"/>
      <c r="C99" s="10"/>
      <c r="D99" s="11"/>
    </row>
    <row r="100" spans="1:4" ht="13" x14ac:dyDescent="0.3">
      <c r="A100" s="10"/>
      <c r="C100" s="10"/>
      <c r="D100" s="14"/>
    </row>
    <row r="101" spans="1:4" ht="13" x14ac:dyDescent="0.3">
      <c r="A101" s="10"/>
      <c r="C101" s="10"/>
      <c r="D101" s="11"/>
    </row>
    <row r="102" spans="1:4" ht="13" x14ac:dyDescent="0.3">
      <c r="D102" s="11"/>
    </row>
    <row r="103" spans="1:4" ht="13" x14ac:dyDescent="0.3">
      <c r="D103" s="11"/>
    </row>
    <row r="104" spans="1:4" ht="13" x14ac:dyDescent="0.3">
      <c r="D104" s="11"/>
    </row>
    <row r="105" spans="1:4" ht="13" x14ac:dyDescent="0.3">
      <c r="D105" s="11"/>
    </row>
    <row r="106" spans="1:4" ht="13" x14ac:dyDescent="0.3">
      <c r="D106" s="11"/>
    </row>
    <row r="107" spans="1:4" ht="13" x14ac:dyDescent="0.3">
      <c r="D107" s="11"/>
    </row>
    <row r="108" spans="1:4" ht="13" x14ac:dyDescent="0.3">
      <c r="D108" s="11"/>
    </row>
    <row r="109" spans="1:4" ht="13" x14ac:dyDescent="0.3">
      <c r="D109" s="11"/>
    </row>
    <row r="110" spans="1:4" ht="13" x14ac:dyDescent="0.3">
      <c r="D110" s="11"/>
    </row>
    <row r="111" spans="1:4" ht="13" x14ac:dyDescent="0.3">
      <c r="A111" s="10"/>
      <c r="C111" s="10"/>
      <c r="D111" s="11"/>
    </row>
    <row r="112" spans="1:4" ht="13" x14ac:dyDescent="0.3">
      <c r="A112" s="10"/>
      <c r="C112" s="10"/>
      <c r="D112" s="14"/>
    </row>
    <row r="113" spans="1:4" ht="13" x14ac:dyDescent="0.3">
      <c r="A113" s="10"/>
      <c r="C113" s="10"/>
      <c r="D113" s="11"/>
    </row>
    <row r="114" spans="1:4" ht="13" x14ac:dyDescent="0.3">
      <c r="A114" s="10"/>
      <c r="C114" s="10"/>
      <c r="D114" s="11"/>
    </row>
    <row r="115" spans="1:4" ht="13" x14ac:dyDescent="0.3">
      <c r="A115" s="10"/>
      <c r="C115" s="10"/>
      <c r="D115" s="11"/>
    </row>
    <row r="116" spans="1:4" ht="13" x14ac:dyDescent="0.3">
      <c r="D116" s="11"/>
    </row>
    <row r="117" spans="1:4" ht="13" x14ac:dyDescent="0.3">
      <c r="D117" s="11"/>
    </row>
    <row r="118" spans="1:4" ht="13" x14ac:dyDescent="0.3">
      <c r="D118" s="11"/>
    </row>
    <row r="119" spans="1:4" ht="13" x14ac:dyDescent="0.3">
      <c r="D119" s="11"/>
    </row>
    <row r="120" spans="1:4" ht="13" x14ac:dyDescent="0.3">
      <c r="D120" s="11"/>
    </row>
    <row r="121" spans="1:4" ht="13" x14ac:dyDescent="0.3">
      <c r="A121" s="10"/>
      <c r="C121" s="10"/>
      <c r="D121" s="11"/>
    </row>
    <row r="122" spans="1:4" ht="13" x14ac:dyDescent="0.3">
      <c r="B122" s="19"/>
      <c r="D122" s="11"/>
    </row>
    <row r="123" spans="1:4" ht="13" x14ac:dyDescent="0.3">
      <c r="A123" s="10"/>
      <c r="C123" s="10"/>
      <c r="D123" s="11"/>
    </row>
    <row r="124" spans="1:4" ht="13" x14ac:dyDescent="0.3">
      <c r="D124" s="11"/>
    </row>
    <row r="125" spans="1:4" ht="13" x14ac:dyDescent="0.3">
      <c r="D125" s="11"/>
    </row>
    <row r="126" spans="1:4" ht="13" x14ac:dyDescent="0.3">
      <c r="D126" s="11"/>
    </row>
    <row r="127" spans="1:4" ht="13" x14ac:dyDescent="0.3">
      <c r="D127" s="11"/>
    </row>
    <row r="128" spans="1:4" ht="13" x14ac:dyDescent="0.3">
      <c r="D128" s="11"/>
    </row>
    <row r="129" spans="1:4" ht="13" x14ac:dyDescent="0.3">
      <c r="D129" s="11"/>
    </row>
    <row r="130" spans="1:4" ht="13" x14ac:dyDescent="0.3">
      <c r="D130" s="11"/>
    </row>
    <row r="131" spans="1:4" ht="13" x14ac:dyDescent="0.3">
      <c r="D131" s="11"/>
    </row>
    <row r="132" spans="1:4" ht="13" x14ac:dyDescent="0.3">
      <c r="D132" s="11"/>
    </row>
    <row r="133" spans="1:4" ht="13" x14ac:dyDescent="0.3">
      <c r="A133" s="10"/>
      <c r="C133" s="10"/>
      <c r="D133" s="11"/>
    </row>
    <row r="134" spans="1:4" ht="13" x14ac:dyDescent="0.3">
      <c r="D134" s="11"/>
    </row>
    <row r="135" spans="1:4" ht="13" x14ac:dyDescent="0.3">
      <c r="D135" s="11"/>
    </row>
    <row r="136" spans="1:4" ht="13" x14ac:dyDescent="0.3">
      <c r="D136" s="11"/>
    </row>
    <row r="137" spans="1:4" ht="13" x14ac:dyDescent="0.3">
      <c r="D137" s="11"/>
    </row>
    <row r="138" spans="1:4" ht="13" x14ac:dyDescent="0.3">
      <c r="D138" s="11"/>
    </row>
    <row r="139" spans="1:4" ht="13" x14ac:dyDescent="0.3">
      <c r="D139" s="11"/>
    </row>
    <row r="140" spans="1:4" ht="13" x14ac:dyDescent="0.3">
      <c r="D140" s="11"/>
    </row>
    <row r="141" spans="1:4" ht="13" x14ac:dyDescent="0.3">
      <c r="D141" s="11"/>
    </row>
    <row r="142" spans="1:4" ht="13" x14ac:dyDescent="0.3">
      <c r="D142" s="11"/>
    </row>
    <row r="143" spans="1:4" ht="13" x14ac:dyDescent="0.3">
      <c r="D143" s="11"/>
    </row>
    <row r="144" spans="1:4" ht="13" x14ac:dyDescent="0.3">
      <c r="D144" s="11"/>
    </row>
    <row r="145" spans="1:4" ht="13" x14ac:dyDescent="0.3">
      <c r="D145" s="11"/>
    </row>
    <row r="146" spans="1:4" ht="13" x14ac:dyDescent="0.3">
      <c r="D146" s="11"/>
    </row>
    <row r="147" spans="1:4" ht="13" x14ac:dyDescent="0.3">
      <c r="A147" s="10"/>
      <c r="C147" s="10"/>
      <c r="D147" s="11"/>
    </row>
  </sheetData>
  <pageMargins left="0.7" right="0.7" top="0.75" bottom="0.75" header="0.3" footer="0.3"/>
  <ignoredErrors>
    <ignoredError sqref="B22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sig pathways</vt:lpstr>
      <vt:lpstr>Activated_InhibitedPathways</vt:lpstr>
      <vt:lpstr>Observations</vt:lpstr>
      <vt:lpstr>Count pathway 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Wan Yee</dc:creator>
  <cp:lastModifiedBy>Wan Yee</cp:lastModifiedBy>
  <dcterms:created xsi:type="dcterms:W3CDTF">2016-08-03T09:38:07Z</dcterms:created>
  <dcterms:modified xsi:type="dcterms:W3CDTF">2019-01-15T09:32:38Z</dcterms:modified>
</cp:coreProperties>
</file>