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4500" yWindow="1180" windowWidth="23060" windowHeight="12800" tabRatio="500"/>
  </bookViews>
  <sheets>
    <sheet name="Sheet1" sheetId="1" r:id="rId1"/>
  </sheets>
  <definedNames>
    <definedName name="_xlnm.Print_Area" localSheetId="0">Sheet1!$A$1:$N$36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9" i="1" l="1"/>
  <c r="N8" i="1"/>
  <c r="N7" i="1"/>
  <c r="N6" i="1"/>
  <c r="J6" i="1"/>
  <c r="L6" i="1"/>
  <c r="L7" i="1"/>
  <c r="J8" i="1"/>
  <c r="L8" i="1"/>
  <c r="L9" i="1"/>
  <c r="L10" i="1"/>
  <c r="N10" i="1"/>
  <c r="L11" i="1"/>
  <c r="N11" i="1"/>
  <c r="L12" i="1"/>
  <c r="N12" i="1"/>
  <c r="K14" i="1"/>
  <c r="L14" i="1"/>
  <c r="K15" i="1"/>
  <c r="L15" i="1"/>
  <c r="K16" i="1"/>
  <c r="L16" i="1"/>
  <c r="L19" i="1"/>
  <c r="L20" i="1"/>
  <c r="L23" i="1"/>
  <c r="L24" i="1"/>
  <c r="L31" i="1"/>
  <c r="L32" i="1"/>
  <c r="L33" i="1"/>
  <c r="L34" i="1"/>
  <c r="L35" i="1"/>
  <c r="L36" i="1"/>
  <c r="N36" i="1"/>
  <c r="N35" i="1"/>
  <c r="N34" i="1"/>
  <c r="N33" i="1"/>
  <c r="N32" i="1"/>
  <c r="N31" i="1"/>
  <c r="N24" i="1"/>
  <c r="N23" i="1"/>
  <c r="N20" i="1"/>
  <c r="N19" i="1"/>
  <c r="N16" i="1"/>
  <c r="N15" i="1"/>
  <c r="N14" i="1"/>
</calcChain>
</file>

<file path=xl/sharedStrings.xml><?xml version="1.0" encoding="utf-8"?>
<sst xmlns="http://schemas.openxmlformats.org/spreadsheetml/2006/main" count="330" uniqueCount="70">
  <si>
    <t>Source study</t>
  </si>
  <si>
    <t>Wolbachia</t>
  </si>
  <si>
    <t>Spiroplasma</t>
  </si>
  <si>
    <t>Reproductive manipulator</t>
  </si>
  <si>
    <t>Male-Killer</t>
  </si>
  <si>
    <t>Symbiont Treatment</t>
  </si>
  <si>
    <t>EmbryonicStage_Sex</t>
  </si>
  <si>
    <t>Replicate label</t>
  </si>
  <si>
    <t>Symbiont genome(s) used as reference for mapping</t>
  </si>
  <si>
    <t>Number of reads mapped to symbiont genome</t>
  </si>
  <si>
    <t>Total Reads</t>
  </si>
  <si>
    <t>percentage of total reads that mapped to symbiont</t>
  </si>
  <si>
    <t>this study</t>
  </si>
  <si>
    <t>No</t>
  </si>
  <si>
    <t>Control</t>
  </si>
  <si>
    <t>2_Both_sexes</t>
  </si>
  <si>
    <t>s_1_sequence_gaII</t>
  </si>
  <si>
    <t>none</t>
  </si>
  <si>
    <t>Sample_02_TruSeq_4</t>
  </si>
  <si>
    <t>Sample_06_TruSeq_6</t>
  </si>
  <si>
    <t>Sample_09_TruSeq_7</t>
  </si>
  <si>
    <t>Yes</t>
  </si>
  <si>
    <t>MSRO-Br</t>
  </si>
  <si>
    <t>s_2_sequence_gaII</t>
  </si>
  <si>
    <t>MSRO (NZ_PETG00000000.1)</t>
  </si>
  <si>
    <t>Sample_01_TruSeq_2</t>
  </si>
  <si>
    <t>Sample_05_TruSeq_5</t>
  </si>
  <si>
    <t>Sample_08_TruSeq_6</t>
  </si>
  <si>
    <t>Hyd1</t>
  </si>
  <si>
    <t>s_3_sequence_gaII</t>
  </si>
  <si>
    <t>Hyd1 (unpublished)</t>
  </si>
  <si>
    <t>Sample_03_TruSeq_2</t>
  </si>
  <si>
    <t>Sample_10_TruSeq_12</t>
  </si>
  <si>
    <t>Sample_12_TruSeq_12</t>
  </si>
  <si>
    <t>none*</t>
  </si>
  <si>
    <t>wMel</t>
  </si>
  <si>
    <t>Sample_04_TruSeq_4</t>
  </si>
  <si>
    <t>wMel (NC_002978)</t>
  </si>
  <si>
    <t>Sample_07_TruSeq_5</t>
  </si>
  <si>
    <t>Sample_11_TruSeq_7</t>
  </si>
  <si>
    <t>Cheng et al. 2016</t>
  </si>
  <si>
    <t>4_5_Both_sexes</t>
  </si>
  <si>
    <t>MSRO-Ug</t>
  </si>
  <si>
    <t>Rep1 SRR3379293</t>
  </si>
  <si>
    <t>Rep2 SRR3379294</t>
  </si>
  <si>
    <t>10_11_Both_sexes</t>
  </si>
  <si>
    <t>Rep1 SRR3379297</t>
  </si>
  <si>
    <t>Rep2 SRR3379298</t>
  </si>
  <si>
    <t>Harumoto et al. 2016</t>
  </si>
  <si>
    <t>10_11_Female</t>
  </si>
  <si>
    <t>Rep1 DRR051047</t>
  </si>
  <si>
    <t>Rep 2 DRR051048</t>
  </si>
  <si>
    <t>Rep 3 DRR051049</t>
  </si>
  <si>
    <t>10_11_Male</t>
  </si>
  <si>
    <t>Rep 1 DRR051050</t>
  </si>
  <si>
    <t>Rep 2 DRR051051</t>
  </si>
  <si>
    <t>Rep3 DRR051052</t>
  </si>
  <si>
    <t>Rep1 DRR051054</t>
  </si>
  <si>
    <t>Rep 2 DRR051055</t>
  </si>
  <si>
    <t>Rep 3 DRR051053</t>
  </si>
  <si>
    <t>Rep1 DRR051057</t>
  </si>
  <si>
    <t>Rep 2 DRR051058</t>
  </si>
  <si>
    <t>Rep 3 DRR051056</t>
  </si>
  <si>
    <t>* mapping not performed as this replicate is a technical replicate (i.e. a combination of Sample_03_TruSeq_2 and Sample_10_TruSeq_12</t>
  </si>
  <si>
    <t>Rep1 SRR3379291</t>
  </si>
  <si>
    <t>Rep2 SRR3379292</t>
  </si>
  <si>
    <t>Rep1 SRR3379295</t>
  </si>
  <si>
    <t>Rep2 SRR3379296</t>
  </si>
  <si>
    <r>
      <t xml:space="preserve">Number of reads mapped to symbiont ribosomal </t>
    </r>
    <r>
      <rPr>
        <b/>
        <sz val="10"/>
        <rFont val="Arial"/>
      </rPr>
      <t xml:space="preserve">RNA </t>
    </r>
    <r>
      <rPr>
        <b/>
        <sz val="10"/>
        <rFont val="Arial"/>
      </rPr>
      <t>genes</t>
    </r>
  </si>
  <si>
    <r>
      <t>% of symbiont reads that map to ribosomal</t>
    </r>
    <r>
      <rPr>
        <b/>
        <sz val="10"/>
        <rFont val="Arial"/>
      </rPr>
      <t xml:space="preserve"> RNA</t>
    </r>
    <r>
      <rPr>
        <b/>
        <sz val="10"/>
        <rFont val="Arial"/>
      </rPr>
      <t xml:space="preserve"> genes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</si>
</sst>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b/>
      <sz val="10"/>
      <name val="Arial"/>
    </font>
    <font>
      <b/>
      <i/>
      <sz val="10"/>
      <name val="Arial"/>
    </font>
    <font>
      <b/>
      <sz val="10"/>
      <name val="Arial"/>
    </font>
    <font>
      <sz val="10"/>
      <name val="Arial"/>
    </font>
    <font>
      <sz val="10"/>
      <color rgb="FF000000"/>
      <name val="Arial"/>
    </font>
    <font>
      <sz val="10"/>
      <name val="Arial"/>
    </font>
    <font>
      <u/>
      <sz val="10"/>
      <color theme="10"/>
      <name val="Arial"/>
    </font>
    <font>
      <u/>
      <sz val="10"/>
      <color theme="11"/>
      <name val="Arial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3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2" borderId="0" xfId="0" applyFont="1" applyFill="1" applyAlignment="1"/>
    <xf numFmtId="0" fontId="5" fillId="2" borderId="0" xfId="0" applyFont="1" applyFill="1" applyAlignment="1">
      <alignment horizontal="left"/>
    </xf>
    <xf numFmtId="0" fontId="4" fillId="2" borderId="1" xfId="0" applyFont="1" applyFill="1" applyBorder="1" applyAlignment="1"/>
    <xf numFmtId="0" fontId="4" fillId="3" borderId="0" xfId="0" applyFont="1" applyFill="1" applyAlignment="1"/>
    <xf numFmtId="10" fontId="4" fillId="3" borderId="0" xfId="0" applyNumberFormat="1" applyFont="1" applyFill="1" applyAlignment="1"/>
    <xf numFmtId="0" fontId="4" fillId="3" borderId="1" xfId="0" applyFont="1" applyFill="1" applyBorder="1" applyAlignment="1"/>
    <xf numFmtId="10" fontId="4" fillId="3" borderId="1" xfId="0" applyNumberFormat="1" applyFont="1" applyFill="1" applyBorder="1" applyAlignment="1"/>
    <xf numFmtId="0" fontId="4" fillId="4" borderId="0" xfId="0" applyFont="1" applyFill="1" applyAlignment="1"/>
    <xf numFmtId="10" fontId="4" fillId="4" borderId="0" xfId="0" applyNumberFormat="1" applyFont="1" applyFill="1" applyAlignment="1"/>
    <xf numFmtId="3" fontId="4" fillId="4" borderId="0" xfId="0" applyNumberFormat="1" applyFont="1" applyFill="1" applyAlignment="1"/>
    <xf numFmtId="11" fontId="4" fillId="4" borderId="0" xfId="0" applyNumberFormat="1" applyFont="1" applyFill="1" applyAlignment="1"/>
    <xf numFmtId="0" fontId="4" fillId="4" borderId="1" xfId="0" applyFont="1" applyFill="1" applyBorder="1" applyAlignment="1"/>
    <xf numFmtId="10" fontId="4" fillId="4" borderId="1" xfId="0" applyNumberFormat="1" applyFont="1" applyFill="1" applyBorder="1" applyAlignment="1"/>
    <xf numFmtId="0" fontId="4" fillId="5" borderId="0" xfId="0" applyFont="1" applyFill="1" applyAlignment="1"/>
    <xf numFmtId="10" fontId="4" fillId="5" borderId="0" xfId="0" applyNumberFormat="1" applyFont="1" applyFill="1" applyAlignment="1"/>
    <xf numFmtId="3" fontId="4" fillId="5" borderId="0" xfId="0" applyNumberFormat="1" applyFont="1" applyFill="1" applyAlignment="1"/>
    <xf numFmtId="11" fontId="4" fillId="5" borderId="0" xfId="0" applyNumberFormat="1" applyFont="1" applyFill="1" applyAlignment="1"/>
    <xf numFmtId="0" fontId="4" fillId="5" borderId="1" xfId="0" applyFont="1" applyFill="1" applyBorder="1" applyAlignment="1"/>
    <xf numFmtId="10" fontId="4" fillId="5" borderId="1" xfId="0" applyNumberFormat="1" applyFont="1" applyFill="1" applyBorder="1" applyAlignment="1"/>
    <xf numFmtId="3" fontId="4" fillId="5" borderId="1" xfId="0" applyNumberFormat="1" applyFont="1" applyFill="1" applyBorder="1" applyAlignment="1"/>
    <xf numFmtId="11" fontId="4" fillId="5" borderId="1" xfId="0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3" fontId="4" fillId="3" borderId="0" xfId="0" applyNumberFormat="1" applyFont="1" applyFill="1" applyAlignment="1"/>
    <xf numFmtId="11" fontId="4" fillId="3" borderId="0" xfId="0" applyNumberFormat="1" applyFont="1" applyFill="1" applyAlignment="1"/>
    <xf numFmtId="0" fontId="5" fillId="3" borderId="1" xfId="0" applyFont="1" applyFill="1" applyBorder="1" applyAlignment="1">
      <alignment horizontal="left"/>
    </xf>
    <xf numFmtId="3" fontId="4" fillId="3" borderId="1" xfId="0" applyNumberFormat="1" applyFont="1" applyFill="1" applyBorder="1" applyAlignment="1"/>
    <xf numFmtId="11" fontId="4" fillId="3" borderId="1" xfId="0" applyNumberFormat="1" applyFont="1" applyFill="1" applyBorder="1" applyAlignment="1"/>
    <xf numFmtId="10" fontId="4" fillId="2" borderId="0" xfId="0" applyNumberFormat="1" applyFont="1" applyFill="1" applyAlignment="1"/>
    <xf numFmtId="10" fontId="4" fillId="2" borderId="1" xfId="0" applyNumberFormat="1" applyFont="1" applyFill="1" applyBorder="1" applyAlignment="1"/>
    <xf numFmtId="0" fontId="5" fillId="2" borderId="1" xfId="0" applyFont="1" applyFill="1" applyBorder="1" applyAlignment="1"/>
    <xf numFmtId="10" fontId="5" fillId="2" borderId="1" xfId="0" applyNumberFormat="1" applyFont="1" applyFill="1" applyBorder="1" applyAlignment="1"/>
    <xf numFmtId="0" fontId="5" fillId="3" borderId="1" xfId="0" applyFont="1" applyFill="1" applyBorder="1" applyAlignment="1"/>
    <xf numFmtId="10" fontId="5" fillId="3" borderId="1" xfId="0" applyNumberFormat="1" applyFont="1" applyFill="1" applyBorder="1" applyAlignment="1"/>
    <xf numFmtId="3" fontId="5" fillId="3" borderId="1" xfId="0" applyNumberFormat="1" applyFont="1" applyFill="1" applyBorder="1" applyAlignment="1"/>
    <xf numFmtId="11" fontId="5" fillId="3" borderId="1" xfId="0" applyNumberFormat="1" applyFont="1" applyFill="1" applyBorder="1" applyAlignment="1"/>
    <xf numFmtId="0" fontId="6" fillId="0" borderId="0" xfId="0" applyFont="1" applyAlignment="1"/>
    <xf numFmtId="10" fontId="6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fitToPage="1"/>
  </sheetPr>
  <dimension ref="A1:N37"/>
  <sheetViews>
    <sheetView tabSelected="1" topLeftCell="F1" workbookViewId="0">
      <pane ySplit="1" topLeftCell="A17" activePane="bottomLeft" state="frozen"/>
      <selection pane="bottomLeft" activeCell="P35" sqref="P35"/>
    </sheetView>
  </sheetViews>
  <sheetFormatPr baseColWidth="10" defaultColWidth="14.5" defaultRowHeight="15.75" customHeight="1" x14ac:dyDescent="0"/>
  <cols>
    <col min="1" max="1" width="17.6640625" customWidth="1"/>
    <col min="2" max="2" width="9.6640625" customWidth="1"/>
    <col min="3" max="3" width="11.6640625" customWidth="1"/>
    <col min="4" max="4" width="12.6640625" customWidth="1"/>
    <col min="5" max="5" width="10.5" customWidth="1"/>
    <col min="6" max="6" width="13.5" customWidth="1"/>
    <col min="7" max="7" width="19.33203125" customWidth="1"/>
    <col min="8" max="8" width="20.6640625" customWidth="1"/>
    <col min="9" max="9" width="27.1640625" customWidth="1"/>
    <col min="10" max="10" width="13.5" customWidth="1"/>
    <col min="11" max="11" width="14.5" customWidth="1"/>
    <col min="13" max="13" width="11.1640625" customWidth="1"/>
    <col min="14" max="14" width="14" customWidth="1"/>
  </cols>
  <sheetData>
    <row r="1" spans="1:14" s="42" customFormat="1" ht="60">
      <c r="A1" s="40" t="s">
        <v>0</v>
      </c>
      <c r="B1" s="41" t="s">
        <v>1</v>
      </c>
      <c r="C1" s="41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1" t="s">
        <v>8</v>
      </c>
      <c r="J1" s="1" t="s">
        <v>9</v>
      </c>
      <c r="K1" s="40" t="s">
        <v>68</v>
      </c>
      <c r="L1" s="40" t="s">
        <v>69</v>
      </c>
      <c r="M1" s="1" t="s">
        <v>10</v>
      </c>
      <c r="N1" s="1" t="s">
        <v>11</v>
      </c>
    </row>
    <row r="2" spans="1:14" ht="12">
      <c r="A2" s="2" t="s">
        <v>12</v>
      </c>
      <c r="B2" s="2" t="s">
        <v>13</v>
      </c>
      <c r="C2" s="2" t="s">
        <v>13</v>
      </c>
      <c r="D2" s="2" t="s">
        <v>13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/>
      <c r="K2" s="2"/>
      <c r="L2" s="2"/>
      <c r="M2" s="2"/>
      <c r="N2" s="2"/>
    </row>
    <row r="3" spans="1:14" ht="12">
      <c r="A3" s="2" t="s">
        <v>12</v>
      </c>
      <c r="B3" s="2" t="s">
        <v>13</v>
      </c>
      <c r="C3" s="2" t="s">
        <v>13</v>
      </c>
      <c r="D3" s="2" t="s">
        <v>13</v>
      </c>
      <c r="E3" s="2" t="s">
        <v>13</v>
      </c>
      <c r="F3" s="2" t="s">
        <v>14</v>
      </c>
      <c r="G3" s="2" t="s">
        <v>15</v>
      </c>
      <c r="H3" s="2" t="s">
        <v>18</v>
      </c>
      <c r="I3" s="2" t="s">
        <v>17</v>
      </c>
      <c r="J3" s="2"/>
      <c r="K3" s="2"/>
      <c r="L3" s="2"/>
      <c r="M3" s="2"/>
      <c r="N3" s="2"/>
    </row>
    <row r="4" spans="1:14" ht="12">
      <c r="A4" s="2" t="s">
        <v>12</v>
      </c>
      <c r="B4" s="2" t="s">
        <v>13</v>
      </c>
      <c r="C4" s="2" t="s">
        <v>13</v>
      </c>
      <c r="D4" s="2" t="s">
        <v>13</v>
      </c>
      <c r="E4" s="2" t="s">
        <v>13</v>
      </c>
      <c r="F4" s="2" t="s">
        <v>14</v>
      </c>
      <c r="G4" s="3" t="s">
        <v>15</v>
      </c>
      <c r="H4" s="2" t="s">
        <v>19</v>
      </c>
      <c r="I4" s="2" t="s">
        <v>17</v>
      </c>
      <c r="J4" s="2"/>
      <c r="K4" s="2"/>
      <c r="L4" s="2"/>
      <c r="M4" s="2"/>
      <c r="N4" s="2"/>
    </row>
    <row r="5" spans="1:14" ht="12">
      <c r="A5" s="4" t="s">
        <v>12</v>
      </c>
      <c r="B5" s="4" t="s">
        <v>13</v>
      </c>
      <c r="C5" s="4" t="s">
        <v>13</v>
      </c>
      <c r="D5" s="4" t="s">
        <v>13</v>
      </c>
      <c r="E5" s="4" t="s">
        <v>13</v>
      </c>
      <c r="F5" s="4" t="s">
        <v>14</v>
      </c>
      <c r="G5" s="4" t="s">
        <v>15</v>
      </c>
      <c r="H5" s="4" t="s">
        <v>20</v>
      </c>
      <c r="I5" s="4" t="s">
        <v>17</v>
      </c>
      <c r="J5" s="4"/>
      <c r="K5" s="4"/>
      <c r="L5" s="4"/>
      <c r="M5" s="4"/>
      <c r="N5" s="4"/>
    </row>
    <row r="6" spans="1:14" ht="12">
      <c r="A6" s="5" t="s">
        <v>12</v>
      </c>
      <c r="B6" s="5" t="s">
        <v>13</v>
      </c>
      <c r="C6" s="5" t="s">
        <v>21</v>
      </c>
      <c r="D6" s="5" t="s">
        <v>21</v>
      </c>
      <c r="E6" s="5" t="s">
        <v>21</v>
      </c>
      <c r="F6" s="5" t="s">
        <v>22</v>
      </c>
      <c r="G6" s="5" t="s">
        <v>15</v>
      </c>
      <c r="H6" s="5" t="s">
        <v>23</v>
      </c>
      <c r="I6" s="5" t="s">
        <v>24</v>
      </c>
      <c r="J6" s="5">
        <f>24+2+2+3+2+3+2</f>
        <v>38</v>
      </c>
      <c r="K6" s="5">
        <v>23</v>
      </c>
      <c r="L6" s="6">
        <f t="shared" ref="L6:L12" si="0">K6/J6</f>
        <v>0.60526315789473684</v>
      </c>
      <c r="M6" s="25">
        <v>36838900</v>
      </c>
      <c r="N6" s="26">
        <f t="shared" ref="N6:N9" si="1">J6/M6</f>
        <v>1.0315183135218479E-6</v>
      </c>
    </row>
    <row r="7" spans="1:14" ht="12">
      <c r="A7" s="5" t="s">
        <v>12</v>
      </c>
      <c r="B7" s="5" t="s">
        <v>13</v>
      </c>
      <c r="C7" s="5" t="s">
        <v>21</v>
      </c>
      <c r="D7" s="5" t="s">
        <v>21</v>
      </c>
      <c r="E7" s="5" t="s">
        <v>21</v>
      </c>
      <c r="F7" s="5" t="s">
        <v>22</v>
      </c>
      <c r="G7" s="5" t="s">
        <v>15</v>
      </c>
      <c r="H7" s="5" t="s">
        <v>25</v>
      </c>
      <c r="I7" s="5" t="s">
        <v>24</v>
      </c>
      <c r="J7" s="5">
        <v>46</v>
      </c>
      <c r="K7" s="5">
        <v>18</v>
      </c>
      <c r="L7" s="6">
        <f t="shared" si="0"/>
        <v>0.39130434782608697</v>
      </c>
      <c r="M7" s="25">
        <v>31841684</v>
      </c>
      <c r="N7" s="26">
        <f t="shared" si="1"/>
        <v>1.4446472114979848E-6</v>
      </c>
    </row>
    <row r="8" spans="1:14" ht="12">
      <c r="A8" s="5" t="s">
        <v>12</v>
      </c>
      <c r="B8" s="5" t="s">
        <v>13</v>
      </c>
      <c r="C8" s="5" t="s">
        <v>21</v>
      </c>
      <c r="D8" s="5" t="s">
        <v>21</v>
      </c>
      <c r="E8" s="5" t="s">
        <v>21</v>
      </c>
      <c r="F8" s="5" t="s">
        <v>22</v>
      </c>
      <c r="G8" s="5" t="s">
        <v>15</v>
      </c>
      <c r="H8" s="5" t="s">
        <v>26</v>
      </c>
      <c r="I8" s="5" t="s">
        <v>24</v>
      </c>
      <c r="J8" s="5">
        <f>5+2+3+2+9+2</f>
        <v>23</v>
      </c>
      <c r="K8" s="5">
        <v>8</v>
      </c>
      <c r="L8" s="6">
        <f t="shared" si="0"/>
        <v>0.34782608695652173</v>
      </c>
      <c r="M8" s="25">
        <v>30537077</v>
      </c>
      <c r="N8" s="26">
        <f t="shared" si="1"/>
        <v>7.5318276205676136E-7</v>
      </c>
    </row>
    <row r="9" spans="1:14" ht="12">
      <c r="A9" s="7" t="s">
        <v>12</v>
      </c>
      <c r="B9" s="7" t="s">
        <v>13</v>
      </c>
      <c r="C9" s="7" t="s">
        <v>21</v>
      </c>
      <c r="D9" s="7" t="s">
        <v>21</v>
      </c>
      <c r="E9" s="7" t="s">
        <v>21</v>
      </c>
      <c r="F9" s="7" t="s">
        <v>22</v>
      </c>
      <c r="G9" s="7" t="s">
        <v>15</v>
      </c>
      <c r="H9" s="7" t="s">
        <v>27</v>
      </c>
      <c r="I9" s="7" t="s">
        <v>24</v>
      </c>
      <c r="J9" s="7">
        <v>42</v>
      </c>
      <c r="K9" s="7">
        <v>22</v>
      </c>
      <c r="L9" s="8">
        <f t="shared" si="0"/>
        <v>0.52380952380952384</v>
      </c>
      <c r="M9" s="28">
        <v>30124318</v>
      </c>
      <c r="N9" s="29">
        <f t="shared" si="1"/>
        <v>1.3942224351767896E-6</v>
      </c>
    </row>
    <row r="10" spans="1:14" ht="12">
      <c r="A10" s="9" t="s">
        <v>12</v>
      </c>
      <c r="B10" s="9" t="s">
        <v>13</v>
      </c>
      <c r="C10" s="9" t="s">
        <v>21</v>
      </c>
      <c r="D10" s="9" t="s">
        <v>13</v>
      </c>
      <c r="E10" s="9" t="s">
        <v>13</v>
      </c>
      <c r="F10" s="9" t="s">
        <v>28</v>
      </c>
      <c r="G10" s="9" t="s">
        <v>15</v>
      </c>
      <c r="H10" s="9" t="s">
        <v>29</v>
      </c>
      <c r="I10" s="9" t="s">
        <v>30</v>
      </c>
      <c r="J10" s="9">
        <v>6</v>
      </c>
      <c r="K10" s="9">
        <v>6</v>
      </c>
      <c r="L10" s="10">
        <f t="shared" si="0"/>
        <v>1</v>
      </c>
      <c r="M10" s="11">
        <v>39050068</v>
      </c>
      <c r="N10" s="12">
        <f t="shared" ref="N10:N12" si="2">J10/M10</f>
        <v>1.5364890017605091E-7</v>
      </c>
    </row>
    <row r="11" spans="1:14" ht="12">
      <c r="A11" s="9" t="s">
        <v>12</v>
      </c>
      <c r="B11" s="9" t="s">
        <v>13</v>
      </c>
      <c r="C11" s="9" t="s">
        <v>21</v>
      </c>
      <c r="D11" s="9" t="s">
        <v>13</v>
      </c>
      <c r="E11" s="9" t="s">
        <v>13</v>
      </c>
      <c r="F11" s="9" t="s">
        <v>28</v>
      </c>
      <c r="G11" s="9" t="s">
        <v>15</v>
      </c>
      <c r="H11" s="9" t="s">
        <v>31</v>
      </c>
      <c r="I11" s="9" t="s">
        <v>30</v>
      </c>
      <c r="J11" s="9">
        <v>15</v>
      </c>
      <c r="K11" s="9">
        <v>15</v>
      </c>
      <c r="L11" s="10">
        <f t="shared" si="0"/>
        <v>1</v>
      </c>
      <c r="M11" s="11">
        <v>28074997</v>
      </c>
      <c r="N11" s="12">
        <f t="shared" si="2"/>
        <v>5.3428322717184969E-7</v>
      </c>
    </row>
    <row r="12" spans="1:14" ht="12">
      <c r="A12" s="9" t="s">
        <v>12</v>
      </c>
      <c r="B12" s="9" t="s">
        <v>13</v>
      </c>
      <c r="C12" s="9" t="s">
        <v>21</v>
      </c>
      <c r="D12" s="9" t="s">
        <v>13</v>
      </c>
      <c r="E12" s="9" t="s">
        <v>13</v>
      </c>
      <c r="F12" s="9" t="s">
        <v>28</v>
      </c>
      <c r="G12" s="9" t="s">
        <v>15</v>
      </c>
      <c r="H12" s="9" t="s">
        <v>32</v>
      </c>
      <c r="I12" s="9" t="s">
        <v>30</v>
      </c>
      <c r="J12" s="9">
        <v>5</v>
      </c>
      <c r="K12" s="9">
        <v>5</v>
      </c>
      <c r="L12" s="10">
        <f t="shared" si="0"/>
        <v>1</v>
      </c>
      <c r="M12" s="11">
        <v>31084062</v>
      </c>
      <c r="N12" s="12">
        <f t="shared" si="2"/>
        <v>1.6085413804669416E-7</v>
      </c>
    </row>
    <row r="13" spans="1:14" ht="12">
      <c r="A13" s="13" t="s">
        <v>12</v>
      </c>
      <c r="B13" s="13" t="s">
        <v>13</v>
      </c>
      <c r="C13" s="13" t="s">
        <v>21</v>
      </c>
      <c r="D13" s="13" t="s">
        <v>13</v>
      </c>
      <c r="E13" s="13" t="s">
        <v>13</v>
      </c>
      <c r="F13" s="13" t="s">
        <v>28</v>
      </c>
      <c r="G13" s="13" t="s">
        <v>15</v>
      </c>
      <c r="H13" s="13" t="s">
        <v>33</v>
      </c>
      <c r="I13" s="13" t="s">
        <v>34</v>
      </c>
      <c r="J13" s="13"/>
      <c r="K13" s="13"/>
      <c r="L13" s="14"/>
      <c r="M13" s="13"/>
      <c r="N13" s="13"/>
    </row>
    <row r="14" spans="1:14" ht="12">
      <c r="A14" s="15" t="s">
        <v>12</v>
      </c>
      <c r="B14" s="15" t="s">
        <v>21</v>
      </c>
      <c r="C14" s="15" t="s">
        <v>13</v>
      </c>
      <c r="D14" s="15" t="s">
        <v>21</v>
      </c>
      <c r="E14" s="15" t="s">
        <v>13</v>
      </c>
      <c r="F14" s="15" t="s">
        <v>35</v>
      </c>
      <c r="G14" s="15" t="s">
        <v>15</v>
      </c>
      <c r="H14" s="15" t="s">
        <v>36</v>
      </c>
      <c r="I14" s="15" t="s">
        <v>37</v>
      </c>
      <c r="J14" s="15">
        <v>8619</v>
      </c>
      <c r="K14" s="15">
        <f>2848+1102</f>
        <v>3950</v>
      </c>
      <c r="L14" s="16">
        <f t="shared" ref="L14:L16" si="3">K14/J14</f>
        <v>0.45828982480566188</v>
      </c>
      <c r="M14" s="17">
        <v>32691282</v>
      </c>
      <c r="N14" s="18">
        <f t="shared" ref="N14:N16" si="4">J14/M14</f>
        <v>2.6364827173189475E-4</v>
      </c>
    </row>
    <row r="15" spans="1:14" ht="12">
      <c r="A15" s="15" t="s">
        <v>12</v>
      </c>
      <c r="B15" s="15" t="s">
        <v>21</v>
      </c>
      <c r="C15" s="15" t="s">
        <v>13</v>
      </c>
      <c r="D15" s="15" t="s">
        <v>21</v>
      </c>
      <c r="E15" s="15" t="s">
        <v>13</v>
      </c>
      <c r="F15" s="15" t="s">
        <v>35</v>
      </c>
      <c r="G15" s="15" t="s">
        <v>15</v>
      </c>
      <c r="H15" s="15" t="s">
        <v>38</v>
      </c>
      <c r="I15" s="15" t="s">
        <v>37</v>
      </c>
      <c r="J15" s="15">
        <v>4365</v>
      </c>
      <c r="K15" s="15">
        <f>1455+987</f>
        <v>2442</v>
      </c>
      <c r="L15" s="16">
        <f t="shared" si="3"/>
        <v>0.55945017182130585</v>
      </c>
      <c r="M15" s="17">
        <v>27032887</v>
      </c>
      <c r="N15" s="18">
        <f t="shared" si="4"/>
        <v>1.6146999023818656E-4</v>
      </c>
    </row>
    <row r="16" spans="1:14" ht="16.5" customHeight="1">
      <c r="A16" s="19" t="s">
        <v>12</v>
      </c>
      <c r="B16" s="19" t="s">
        <v>21</v>
      </c>
      <c r="C16" s="19" t="s">
        <v>13</v>
      </c>
      <c r="D16" s="19" t="s">
        <v>21</v>
      </c>
      <c r="E16" s="19" t="s">
        <v>13</v>
      </c>
      <c r="F16" s="19" t="s">
        <v>35</v>
      </c>
      <c r="G16" s="19" t="s">
        <v>15</v>
      </c>
      <c r="H16" s="19" t="s">
        <v>39</v>
      </c>
      <c r="I16" s="19" t="s">
        <v>37</v>
      </c>
      <c r="J16" s="19">
        <v>5924</v>
      </c>
      <c r="K16" s="19">
        <f>1563+484</f>
        <v>2047</v>
      </c>
      <c r="L16" s="20">
        <f t="shared" si="3"/>
        <v>0.34554355165428763</v>
      </c>
      <c r="M16" s="21">
        <v>28550836</v>
      </c>
      <c r="N16" s="22">
        <f t="shared" si="4"/>
        <v>2.0748954601539513E-4</v>
      </c>
    </row>
    <row r="17" spans="1:14" ht="12">
      <c r="A17" s="2" t="s">
        <v>40</v>
      </c>
      <c r="B17" s="2" t="s">
        <v>13</v>
      </c>
      <c r="C17" s="2" t="s">
        <v>13</v>
      </c>
      <c r="D17" s="2" t="s">
        <v>13</v>
      </c>
      <c r="E17" s="2" t="s">
        <v>13</v>
      </c>
      <c r="F17" s="2" t="s">
        <v>14</v>
      </c>
      <c r="G17" s="3" t="s">
        <v>41</v>
      </c>
      <c r="H17" s="2" t="s">
        <v>64</v>
      </c>
      <c r="I17" s="2" t="s">
        <v>17</v>
      </c>
      <c r="J17" s="2"/>
      <c r="K17" s="2"/>
      <c r="L17" s="2"/>
      <c r="M17" s="2"/>
      <c r="N17" s="2"/>
    </row>
    <row r="18" spans="1:14" ht="12">
      <c r="A18" s="4" t="s">
        <v>40</v>
      </c>
      <c r="B18" s="4" t="s">
        <v>13</v>
      </c>
      <c r="C18" s="4" t="s">
        <v>13</v>
      </c>
      <c r="D18" s="4" t="s">
        <v>13</v>
      </c>
      <c r="E18" s="4" t="s">
        <v>13</v>
      </c>
      <c r="F18" s="4" t="s">
        <v>14</v>
      </c>
      <c r="G18" s="23" t="s">
        <v>41</v>
      </c>
      <c r="H18" s="4" t="s">
        <v>65</v>
      </c>
      <c r="I18" s="4" t="s">
        <v>17</v>
      </c>
      <c r="J18" s="4"/>
      <c r="K18" s="4"/>
      <c r="L18" s="4"/>
      <c r="M18" s="4"/>
      <c r="N18" s="4"/>
    </row>
    <row r="19" spans="1:14" ht="12">
      <c r="A19" s="5" t="s">
        <v>40</v>
      </c>
      <c r="B19" s="5" t="s">
        <v>13</v>
      </c>
      <c r="C19" s="5" t="s">
        <v>21</v>
      </c>
      <c r="D19" s="5" t="s">
        <v>21</v>
      </c>
      <c r="E19" s="5" t="s">
        <v>21</v>
      </c>
      <c r="F19" s="5" t="s">
        <v>42</v>
      </c>
      <c r="G19" s="24" t="s">
        <v>41</v>
      </c>
      <c r="H19" s="5" t="s">
        <v>43</v>
      </c>
      <c r="I19" s="5" t="s">
        <v>24</v>
      </c>
      <c r="J19" s="5">
        <v>176</v>
      </c>
      <c r="K19" s="5">
        <v>151</v>
      </c>
      <c r="L19" s="6">
        <f t="shared" ref="L19:L20" si="5">K19/J19</f>
        <v>0.85795454545454541</v>
      </c>
      <c r="M19" s="25">
        <v>27341454</v>
      </c>
      <c r="N19" s="26">
        <f t="shared" ref="N19:N20" si="6">J19/M19</f>
        <v>6.4371119399868052E-6</v>
      </c>
    </row>
    <row r="20" spans="1:14" ht="12">
      <c r="A20" s="7" t="s">
        <v>40</v>
      </c>
      <c r="B20" s="7" t="s">
        <v>13</v>
      </c>
      <c r="C20" s="7" t="s">
        <v>21</v>
      </c>
      <c r="D20" s="7" t="s">
        <v>21</v>
      </c>
      <c r="E20" s="7" t="s">
        <v>21</v>
      </c>
      <c r="F20" s="7" t="s">
        <v>42</v>
      </c>
      <c r="G20" s="27" t="s">
        <v>41</v>
      </c>
      <c r="H20" s="7" t="s">
        <v>44</v>
      </c>
      <c r="I20" s="7" t="s">
        <v>24</v>
      </c>
      <c r="J20" s="7">
        <v>4856</v>
      </c>
      <c r="K20" s="7">
        <v>3744</v>
      </c>
      <c r="L20" s="8">
        <f t="shared" si="5"/>
        <v>0.771004942339374</v>
      </c>
      <c r="M20" s="28">
        <v>36736297</v>
      </c>
      <c r="N20" s="29">
        <f t="shared" si="6"/>
        <v>1.3218534246932945E-4</v>
      </c>
    </row>
    <row r="21" spans="1:14" ht="12">
      <c r="A21" s="2" t="s">
        <v>40</v>
      </c>
      <c r="B21" s="2" t="s">
        <v>13</v>
      </c>
      <c r="C21" s="2" t="s">
        <v>13</v>
      </c>
      <c r="D21" s="2" t="s">
        <v>13</v>
      </c>
      <c r="E21" s="2" t="s">
        <v>13</v>
      </c>
      <c r="F21" s="2" t="s">
        <v>14</v>
      </c>
      <c r="G21" s="2" t="s">
        <v>45</v>
      </c>
      <c r="H21" s="2" t="s">
        <v>66</v>
      </c>
      <c r="I21" s="2" t="s">
        <v>17</v>
      </c>
      <c r="J21" s="2"/>
      <c r="K21" s="2"/>
      <c r="L21" s="30"/>
      <c r="M21" s="2"/>
      <c r="N21" s="2"/>
    </row>
    <row r="22" spans="1:14" ht="12">
      <c r="A22" s="4" t="s">
        <v>40</v>
      </c>
      <c r="B22" s="4" t="s">
        <v>13</v>
      </c>
      <c r="C22" s="4" t="s">
        <v>13</v>
      </c>
      <c r="D22" s="4" t="s">
        <v>13</v>
      </c>
      <c r="E22" s="4" t="s">
        <v>13</v>
      </c>
      <c r="F22" s="4" t="s">
        <v>14</v>
      </c>
      <c r="G22" s="4" t="s">
        <v>45</v>
      </c>
      <c r="H22" s="4" t="s">
        <v>67</v>
      </c>
      <c r="I22" s="4" t="s">
        <v>17</v>
      </c>
      <c r="J22" s="4"/>
      <c r="K22" s="4"/>
      <c r="L22" s="31"/>
      <c r="M22" s="4"/>
      <c r="N22" s="4"/>
    </row>
    <row r="23" spans="1:14" ht="12">
      <c r="A23" s="5" t="s">
        <v>40</v>
      </c>
      <c r="B23" s="5" t="s">
        <v>13</v>
      </c>
      <c r="C23" s="5" t="s">
        <v>21</v>
      </c>
      <c r="D23" s="5" t="s">
        <v>21</v>
      </c>
      <c r="E23" s="5" t="s">
        <v>21</v>
      </c>
      <c r="F23" s="5" t="s">
        <v>42</v>
      </c>
      <c r="G23" s="5" t="s">
        <v>45</v>
      </c>
      <c r="H23" s="5" t="s">
        <v>46</v>
      </c>
      <c r="I23" s="5" t="s">
        <v>24</v>
      </c>
      <c r="J23" s="5">
        <v>130</v>
      </c>
      <c r="K23" s="5">
        <v>54</v>
      </c>
      <c r="L23" s="6">
        <f t="shared" ref="L23:L24" si="7">K23/J23</f>
        <v>0.41538461538461541</v>
      </c>
      <c r="M23" s="25">
        <v>47360361</v>
      </c>
      <c r="N23" s="26">
        <f t="shared" ref="N23:N24" si="8">J23/M23</f>
        <v>2.7449115094371854E-6</v>
      </c>
    </row>
    <row r="24" spans="1:14" ht="12">
      <c r="A24" s="7" t="s">
        <v>40</v>
      </c>
      <c r="B24" s="7" t="s">
        <v>13</v>
      </c>
      <c r="C24" s="7" t="s">
        <v>21</v>
      </c>
      <c r="D24" s="7" t="s">
        <v>21</v>
      </c>
      <c r="E24" s="7" t="s">
        <v>21</v>
      </c>
      <c r="F24" s="7" t="s">
        <v>42</v>
      </c>
      <c r="G24" s="7" t="s">
        <v>45</v>
      </c>
      <c r="H24" s="7" t="s">
        <v>47</v>
      </c>
      <c r="I24" s="7" t="s">
        <v>24</v>
      </c>
      <c r="J24" s="7">
        <v>3590</v>
      </c>
      <c r="K24" s="7">
        <v>3231</v>
      </c>
      <c r="L24" s="8">
        <f t="shared" si="7"/>
        <v>0.9</v>
      </c>
      <c r="M24" s="28">
        <v>31339807</v>
      </c>
      <c r="N24" s="29">
        <f t="shared" si="8"/>
        <v>1.1455080115841173E-4</v>
      </c>
    </row>
    <row r="25" spans="1:14" ht="12">
      <c r="A25" s="2" t="s">
        <v>48</v>
      </c>
      <c r="B25" s="2" t="s">
        <v>13</v>
      </c>
      <c r="C25" s="2" t="s">
        <v>13</v>
      </c>
      <c r="D25" s="2" t="s">
        <v>13</v>
      </c>
      <c r="E25" s="2" t="s">
        <v>13</v>
      </c>
      <c r="F25" s="2" t="s">
        <v>14</v>
      </c>
      <c r="G25" s="2" t="s">
        <v>49</v>
      </c>
      <c r="H25" s="2" t="s">
        <v>50</v>
      </c>
      <c r="I25" s="2" t="s">
        <v>17</v>
      </c>
      <c r="J25" s="2"/>
      <c r="K25" s="2"/>
      <c r="L25" s="30"/>
      <c r="M25" s="2"/>
      <c r="N25" s="2"/>
    </row>
    <row r="26" spans="1:14" ht="12">
      <c r="A26" s="2" t="s">
        <v>48</v>
      </c>
      <c r="B26" s="2" t="s">
        <v>13</v>
      </c>
      <c r="C26" s="2" t="s">
        <v>13</v>
      </c>
      <c r="D26" s="2" t="s">
        <v>13</v>
      </c>
      <c r="E26" s="2" t="s">
        <v>13</v>
      </c>
      <c r="F26" s="2" t="s">
        <v>14</v>
      </c>
      <c r="G26" s="2" t="s">
        <v>49</v>
      </c>
      <c r="H26" s="2" t="s">
        <v>51</v>
      </c>
      <c r="I26" s="2" t="s">
        <v>17</v>
      </c>
      <c r="J26" s="2"/>
      <c r="K26" s="2"/>
      <c r="L26" s="30"/>
      <c r="M26" s="2"/>
      <c r="N26" s="2"/>
    </row>
    <row r="27" spans="1:14" ht="12">
      <c r="A27" s="4" t="s">
        <v>48</v>
      </c>
      <c r="B27" s="4" t="s">
        <v>13</v>
      </c>
      <c r="C27" s="4" t="s">
        <v>13</v>
      </c>
      <c r="D27" s="4" t="s">
        <v>13</v>
      </c>
      <c r="E27" s="4" t="s">
        <v>13</v>
      </c>
      <c r="F27" s="4" t="s">
        <v>14</v>
      </c>
      <c r="G27" s="4" t="s">
        <v>49</v>
      </c>
      <c r="H27" s="32" t="s">
        <v>52</v>
      </c>
      <c r="I27" s="32" t="s">
        <v>17</v>
      </c>
      <c r="J27" s="32"/>
      <c r="K27" s="32"/>
      <c r="L27" s="33"/>
      <c r="M27" s="32"/>
      <c r="N27" s="32"/>
    </row>
    <row r="28" spans="1:14" ht="12">
      <c r="A28" s="2" t="s">
        <v>48</v>
      </c>
      <c r="B28" s="2" t="s">
        <v>13</v>
      </c>
      <c r="C28" s="2" t="s">
        <v>13</v>
      </c>
      <c r="D28" s="2" t="s">
        <v>13</v>
      </c>
      <c r="E28" s="2" t="s">
        <v>13</v>
      </c>
      <c r="F28" s="2" t="s">
        <v>14</v>
      </c>
      <c r="G28" s="2" t="s">
        <v>53</v>
      </c>
      <c r="H28" s="2" t="s">
        <v>54</v>
      </c>
      <c r="I28" s="2" t="s">
        <v>17</v>
      </c>
      <c r="J28" s="2"/>
      <c r="K28" s="2"/>
      <c r="L28" s="30"/>
      <c r="M28" s="2"/>
      <c r="N28" s="2"/>
    </row>
    <row r="29" spans="1:14" ht="12">
      <c r="A29" s="2" t="s">
        <v>48</v>
      </c>
      <c r="B29" s="2" t="s">
        <v>13</v>
      </c>
      <c r="C29" s="2" t="s">
        <v>13</v>
      </c>
      <c r="D29" s="2" t="s">
        <v>13</v>
      </c>
      <c r="E29" s="2" t="s">
        <v>13</v>
      </c>
      <c r="F29" s="2" t="s">
        <v>14</v>
      </c>
      <c r="G29" s="2" t="s">
        <v>53</v>
      </c>
      <c r="H29" s="2" t="s">
        <v>55</v>
      </c>
      <c r="I29" s="2" t="s">
        <v>17</v>
      </c>
      <c r="J29" s="2"/>
      <c r="K29" s="2"/>
      <c r="L29" s="30"/>
      <c r="M29" s="2"/>
      <c r="N29" s="2"/>
    </row>
    <row r="30" spans="1:14" ht="12">
      <c r="A30" s="4" t="s">
        <v>48</v>
      </c>
      <c r="B30" s="4" t="s">
        <v>13</v>
      </c>
      <c r="C30" s="4" t="s">
        <v>13</v>
      </c>
      <c r="D30" s="4" t="s">
        <v>13</v>
      </c>
      <c r="E30" s="4" t="s">
        <v>13</v>
      </c>
      <c r="F30" s="4" t="s">
        <v>14</v>
      </c>
      <c r="G30" s="4" t="s">
        <v>53</v>
      </c>
      <c r="H30" s="32" t="s">
        <v>56</v>
      </c>
      <c r="I30" s="32" t="s">
        <v>17</v>
      </c>
      <c r="J30" s="32"/>
      <c r="K30" s="32"/>
      <c r="L30" s="33"/>
      <c r="M30" s="32"/>
      <c r="N30" s="32"/>
    </row>
    <row r="31" spans="1:14" ht="12">
      <c r="A31" s="5" t="s">
        <v>48</v>
      </c>
      <c r="B31" s="5" t="s">
        <v>13</v>
      </c>
      <c r="C31" s="5" t="s">
        <v>21</v>
      </c>
      <c r="D31" s="5" t="s">
        <v>21</v>
      </c>
      <c r="E31" s="5" t="s">
        <v>21</v>
      </c>
      <c r="F31" s="5" t="s">
        <v>42</v>
      </c>
      <c r="G31" s="5" t="s">
        <v>49</v>
      </c>
      <c r="H31" s="5" t="s">
        <v>57</v>
      </c>
      <c r="I31" s="5" t="s">
        <v>24</v>
      </c>
      <c r="J31" s="5">
        <v>3866</v>
      </c>
      <c r="K31" s="5">
        <v>1292</v>
      </c>
      <c r="L31" s="6">
        <f t="shared" ref="L31:L36" si="9">K31/J31</f>
        <v>0.33419555095706155</v>
      </c>
      <c r="M31" s="25">
        <v>17974754</v>
      </c>
      <c r="N31" s="26">
        <f t="shared" ref="N31:N36" si="10">J31/M31</f>
        <v>2.1507943863932714E-4</v>
      </c>
    </row>
    <row r="32" spans="1:14" ht="12">
      <c r="A32" s="5" t="s">
        <v>48</v>
      </c>
      <c r="B32" s="5" t="s">
        <v>13</v>
      </c>
      <c r="C32" s="5" t="s">
        <v>21</v>
      </c>
      <c r="D32" s="5" t="s">
        <v>21</v>
      </c>
      <c r="E32" s="5" t="s">
        <v>21</v>
      </c>
      <c r="F32" s="5" t="s">
        <v>42</v>
      </c>
      <c r="G32" s="5" t="s">
        <v>49</v>
      </c>
      <c r="H32" s="5" t="s">
        <v>58</v>
      </c>
      <c r="I32" s="5" t="s">
        <v>24</v>
      </c>
      <c r="J32" s="5">
        <v>2210</v>
      </c>
      <c r="K32" s="5">
        <v>87</v>
      </c>
      <c r="L32" s="6">
        <f t="shared" si="9"/>
        <v>3.9366515837104071E-2</v>
      </c>
      <c r="M32" s="25">
        <v>16655300</v>
      </c>
      <c r="N32" s="26">
        <f t="shared" si="10"/>
        <v>1.3269049491753375E-4</v>
      </c>
    </row>
    <row r="33" spans="1:14" ht="12">
      <c r="A33" s="7" t="s">
        <v>48</v>
      </c>
      <c r="B33" s="7" t="s">
        <v>13</v>
      </c>
      <c r="C33" s="7" t="s">
        <v>21</v>
      </c>
      <c r="D33" s="7" t="s">
        <v>21</v>
      </c>
      <c r="E33" s="7" t="s">
        <v>21</v>
      </c>
      <c r="F33" s="7" t="s">
        <v>42</v>
      </c>
      <c r="G33" s="7" t="s">
        <v>49</v>
      </c>
      <c r="H33" s="7" t="s">
        <v>59</v>
      </c>
      <c r="I33" s="7" t="s">
        <v>24</v>
      </c>
      <c r="J33" s="7">
        <v>2682</v>
      </c>
      <c r="K33" s="7">
        <v>240</v>
      </c>
      <c r="L33" s="8">
        <f t="shared" si="9"/>
        <v>8.9485458612975396E-2</v>
      </c>
      <c r="M33" s="28">
        <v>28032592</v>
      </c>
      <c r="N33" s="29">
        <f t="shared" si="10"/>
        <v>9.5674349343078939E-5</v>
      </c>
    </row>
    <row r="34" spans="1:14" ht="12">
      <c r="A34" s="5" t="s">
        <v>48</v>
      </c>
      <c r="B34" s="5" t="s">
        <v>13</v>
      </c>
      <c r="C34" s="5" t="s">
        <v>21</v>
      </c>
      <c r="D34" s="5" t="s">
        <v>21</v>
      </c>
      <c r="E34" s="5" t="s">
        <v>21</v>
      </c>
      <c r="F34" s="5" t="s">
        <v>42</v>
      </c>
      <c r="G34" s="5" t="s">
        <v>53</v>
      </c>
      <c r="H34" s="5" t="s">
        <v>60</v>
      </c>
      <c r="I34" s="5" t="s">
        <v>24</v>
      </c>
      <c r="J34" s="5">
        <v>4040</v>
      </c>
      <c r="K34" s="5">
        <v>297</v>
      </c>
      <c r="L34" s="6">
        <f t="shared" si="9"/>
        <v>7.3514851485148511E-2</v>
      </c>
      <c r="M34" s="25">
        <v>22635981</v>
      </c>
      <c r="N34" s="26">
        <f t="shared" si="10"/>
        <v>1.7847691248724763E-4</v>
      </c>
    </row>
    <row r="35" spans="1:14" ht="12">
      <c r="A35" s="5" t="s">
        <v>48</v>
      </c>
      <c r="B35" s="5" t="s">
        <v>13</v>
      </c>
      <c r="C35" s="5" t="s">
        <v>21</v>
      </c>
      <c r="D35" s="5" t="s">
        <v>21</v>
      </c>
      <c r="E35" s="5" t="s">
        <v>21</v>
      </c>
      <c r="F35" s="5" t="s">
        <v>42</v>
      </c>
      <c r="G35" s="5" t="s">
        <v>53</v>
      </c>
      <c r="H35" s="5" t="s">
        <v>61</v>
      </c>
      <c r="I35" s="5" t="s">
        <v>24</v>
      </c>
      <c r="J35" s="5">
        <v>4860</v>
      </c>
      <c r="K35" s="5">
        <v>3149</v>
      </c>
      <c r="L35" s="6">
        <f t="shared" si="9"/>
        <v>0.6479423868312757</v>
      </c>
      <c r="M35" s="25">
        <v>20381442</v>
      </c>
      <c r="N35" s="26">
        <f t="shared" si="10"/>
        <v>2.3845221550074819E-4</v>
      </c>
    </row>
    <row r="36" spans="1:14" ht="12">
      <c r="A36" s="5" t="s">
        <v>48</v>
      </c>
      <c r="B36" s="5" t="s">
        <v>13</v>
      </c>
      <c r="C36" s="5" t="s">
        <v>21</v>
      </c>
      <c r="D36" s="5" t="s">
        <v>21</v>
      </c>
      <c r="E36" s="5" t="s">
        <v>21</v>
      </c>
      <c r="F36" s="5" t="s">
        <v>42</v>
      </c>
      <c r="G36" s="7" t="s">
        <v>53</v>
      </c>
      <c r="H36" s="34" t="s">
        <v>62</v>
      </c>
      <c r="I36" s="34" t="s">
        <v>24</v>
      </c>
      <c r="J36" s="34">
        <v>2523</v>
      </c>
      <c r="K36" s="34">
        <v>140</v>
      </c>
      <c r="L36" s="35">
        <f t="shared" si="9"/>
        <v>5.5489496630994846E-2</v>
      </c>
      <c r="M36" s="36">
        <v>27601770</v>
      </c>
      <c r="N36" s="37">
        <f t="shared" si="10"/>
        <v>9.1407181495969283E-5</v>
      </c>
    </row>
    <row r="37" spans="1:14" ht="12">
      <c r="A37" s="38" t="s">
        <v>63</v>
      </c>
      <c r="L37" s="39"/>
    </row>
  </sheetData>
  <phoneticPr fontId="9" type="noConversion"/>
  <pageMargins left="0.75" right="0.75" top="1" bottom="1" header="0.5" footer="0.5"/>
  <pageSetup scale="54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Mariana Mateos</cp:lastModifiedBy>
  <dcterms:created xsi:type="dcterms:W3CDTF">2019-03-31T02:22:10Z</dcterms:created>
  <dcterms:modified xsi:type="dcterms:W3CDTF">2019-05-08T18:10:29Z</dcterms:modified>
</cp:coreProperties>
</file>