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AD Tools" sheetId="1" r:id="rId3"/>
    <sheet state="visible" name="Procedural Primitives" sheetId="2" r:id="rId4"/>
    <sheet state="visible" name="3DuF" sheetId="3" r:id="rId5"/>
  </sheets>
  <definedNames/>
  <calcPr/>
</workbook>
</file>

<file path=xl/sharedStrings.xml><?xml version="1.0" encoding="utf-8"?>
<sst xmlns="http://schemas.openxmlformats.org/spreadsheetml/2006/main" count="126" uniqueCount="49">
  <si>
    <t>Type</t>
  </si>
  <si>
    <t>Base Cost</t>
  </si>
  <si>
    <t>Procedural Scaling Formula* (Text)</t>
  </si>
  <si>
    <t>Value at X=8</t>
  </si>
  <si>
    <t>Value at X=16</t>
  </si>
  <si>
    <t>Value at X= 32</t>
  </si>
  <si>
    <t>Value at X=64</t>
  </si>
  <si>
    <t>Total (@8)</t>
  </si>
  <si>
    <t>Total(@16)</t>
  </si>
  <si>
    <t>Total(@32)</t>
  </si>
  <si>
    <t>Total(@64)</t>
  </si>
  <si>
    <t>#Parameters</t>
  </si>
  <si>
    <t>Identifying Orthogonal Parameters</t>
  </si>
  <si>
    <t>Setting Geometry Constraint</t>
  </si>
  <si>
    <t>Setting Parameter Value</t>
  </si>
  <si>
    <t>Total Constriant Cost</t>
  </si>
  <si>
    <t>Nominal QDB</t>
  </si>
  <si>
    <t>Total Drawing Cost</t>
  </si>
  <si>
    <t>Mixer</t>
  </si>
  <si>
    <t>n</t>
  </si>
  <si>
    <t>Drawing Effort</t>
  </si>
  <si>
    <t>Constriant Effort</t>
  </si>
  <si>
    <t>Rotary Mixer</t>
  </si>
  <si>
    <t>Gradient Generator</t>
  </si>
  <si>
    <t>Long Cell Trap</t>
  </si>
  <si>
    <t>Valve</t>
  </si>
  <si>
    <t>Valve3D</t>
  </si>
  <si>
    <t>Transposer</t>
  </si>
  <si>
    <t>Mux</t>
  </si>
  <si>
    <t>Reaction Chamber</t>
  </si>
  <si>
    <t>Diamond Reaction Chamber</t>
  </si>
  <si>
    <t>n^2/2</t>
  </si>
  <si>
    <t>Square Cell Trap</t>
  </si>
  <si>
    <t>Port</t>
  </si>
  <si>
    <t>Channel</t>
  </si>
  <si>
    <t>Tree</t>
  </si>
  <si>
    <t>DropletGen</t>
  </si>
  <si>
    <t>Note: Procedural Scaling formula is 1 for non-procedurally generated components</t>
  </si>
  <si>
    <t>Setting Cost</t>
  </si>
  <si>
    <t>Identification Costs</t>
  </si>
  <si>
    <t>Lookup and Understand</t>
  </si>
  <si>
    <t>n^2</t>
  </si>
  <si>
    <t>Procedural Value (X):</t>
  </si>
  <si>
    <t>Simple</t>
  </si>
  <si>
    <t>Nominal</t>
  </si>
  <si>
    <t>Composite</t>
  </si>
  <si>
    <t>Linear(n)</t>
  </si>
  <si>
    <t>Polynomial(n^2)</t>
  </si>
  <si>
    <t>Droplet 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</si>
</sst>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/>
    <font>
      <sz val="11.0"/>
      <color rgb="FFF7981D"/>
      <name val="Inconsolata"/>
    </font>
    <font>
      <b/>
    </font>
    <font>
      <sz val="11.0"/>
      <color rgb="FFF7981D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0" fillId="2" fontId="2" numFmtId="0" xfId="0" applyFill="1" applyFont="1"/>
    <xf borderId="1" fillId="2" fontId="2" numFmtId="0" xfId="0" applyBorder="1" applyFont="1"/>
    <xf borderId="0" fillId="0" fontId="1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0" fillId="0" fontId="3" numFmtId="0" xfId="0" applyFont="1"/>
    <xf borderId="1" fillId="2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clustered"/>
        <c:ser>
          <c:idx val="0"/>
          <c:order val="0"/>
          <c:spPr>
            <a:solidFill>
              <a:srgbClr val="3366CC"/>
            </a:solidFill>
          </c:spPr>
          <c:cat>
            <c:strRef>
              <c:f>'CAD Tools'!$A$2:$A$16</c:f>
            </c:strRef>
          </c:cat>
          <c:val>
            <c:numRef>
              <c:f>'CAD Tools'!$K$2:$K$15</c:f>
            </c:numRef>
          </c:val>
        </c:ser>
        <c:axId val="1350973293"/>
        <c:axId val="870101207"/>
      </c:barChart>
      <c:catAx>
        <c:axId val="1350973293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870101207"/>
      </c:catAx>
      <c:valAx>
        <c:axId val="8701012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1350973293"/>
      </c:valAx>
    </c:plotArea>
    <c:legend>
      <c:legendPos val="r"/>
      <c:overlay val="0"/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clustered"/>
        <c:ser>
          <c:idx val="0"/>
          <c:order val="0"/>
          <c:spPr>
            <a:solidFill>
              <a:srgbClr val="3366CC"/>
            </a:solidFill>
          </c:spPr>
          <c:cat>
            <c:strRef>
              <c:f>'CAD Tools'!$A$2:$A$16</c:f>
            </c:strRef>
          </c:cat>
          <c:val>
            <c:numRef>
              <c:f>'CAD Tools'!$E$2:$E$15</c:f>
            </c:numRef>
          </c:val>
        </c:ser>
        <c:axId val="533205821"/>
        <c:axId val="1851129873"/>
      </c:barChart>
      <c:catAx>
        <c:axId val="533205821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1851129873"/>
      </c:catAx>
      <c:valAx>
        <c:axId val="18511298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533205821"/>
      </c:valAx>
    </c:plotArea>
    <c:legend>
      <c:legendPos val="r"/>
      <c:overlay val="0"/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0</xdr:colOff>
      <xdr:row>17</xdr:row>
      <xdr:rowOff>28575</xdr:rowOff>
    </xdr:from>
    <xdr:ext cx="4686300" cy="2895600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447675</xdr:colOff>
      <xdr:row>18</xdr:row>
      <xdr:rowOff>66675</xdr:rowOff>
    </xdr:from>
    <xdr:ext cx="3762375" cy="2324100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75"/>
  <cols>
    <col customWidth="1" min="1" max="1" width="20.14"/>
    <col customWidth="1" min="3" max="3" width="21.71"/>
    <col customWidth="1" min="5" max="5" width="22.71"/>
    <col customWidth="1" min="7" max="7" width="20.71"/>
    <col customWidth="1" min="8" max="8" width="26.71"/>
  </cols>
  <sheetData>
    <row r="1">
      <c r="A1" s="6" t="s">
        <v>0</v>
      </c>
      <c r="B1" s="6" t="s">
        <v>1</v>
      </c>
      <c r="C1" s="6" t="s">
        <v>2</v>
      </c>
      <c r="D1" s="6" t="s">
        <v>3</v>
      </c>
      <c r="E1" s="6" t="s">
        <v>17</v>
      </c>
      <c r="F1" s="6" t="s">
        <v>11</v>
      </c>
      <c r="G1" s="6" t="s">
        <v>12</v>
      </c>
      <c r="H1" s="6" t="s">
        <v>13</v>
      </c>
      <c r="I1" s="6" t="s">
        <v>14</v>
      </c>
      <c r="J1" s="6" t="s">
        <v>15</v>
      </c>
      <c r="K1" s="6" t="s">
        <v>16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>
      <c r="A2" s="1" t="s">
        <v>18</v>
      </c>
      <c r="B2" s="1">
        <v>6.0</v>
      </c>
      <c r="C2" s="1" t="s">
        <v>19</v>
      </c>
      <c r="D2" s="1">
        <f>G22</f>
        <v>8</v>
      </c>
      <c r="E2" s="2">
        <f t="shared" ref="E2:E16" si="1">D2*B2</f>
        <v>48</v>
      </c>
      <c r="F2" s="1">
        <v>4.0</v>
      </c>
      <c r="G2" s="2">
        <f>G29</f>
        <v>20</v>
      </c>
      <c r="H2" s="2">
        <f t="shared" ref="H2:H16" si="2">F2*G$24</f>
        <v>16</v>
      </c>
      <c r="I2" s="2">
        <f t="shared" ref="I2:I16" si="3">F2</f>
        <v>4</v>
      </c>
      <c r="J2" s="2">
        <f t="shared" ref="J2:J16" si="4">I2+H2+G2</f>
        <v>40</v>
      </c>
      <c r="K2" s="2">
        <f t="shared" ref="K2:K16" si="5">J2/(E2+J2)</f>
        <v>0.4545454545</v>
      </c>
    </row>
    <row r="3" ht="17.25" customHeight="1">
      <c r="A3" s="1" t="s">
        <v>22</v>
      </c>
      <c r="B3" s="1">
        <v>15.0</v>
      </c>
      <c r="C3" s="1">
        <v>1.0</v>
      </c>
      <c r="D3" s="1">
        <v>1.0</v>
      </c>
      <c r="E3" s="2">
        <f t="shared" si="1"/>
        <v>15</v>
      </c>
      <c r="F3" s="1">
        <v>5.0</v>
      </c>
      <c r="G3" s="2">
        <f>G28</f>
        <v>20</v>
      </c>
      <c r="H3" s="2">
        <f t="shared" si="2"/>
        <v>20</v>
      </c>
      <c r="I3" s="2">
        <f t="shared" si="3"/>
        <v>5</v>
      </c>
      <c r="J3" s="2">
        <f t="shared" si="4"/>
        <v>45</v>
      </c>
      <c r="K3" s="2">
        <f t="shared" si="5"/>
        <v>0.75</v>
      </c>
    </row>
    <row r="4">
      <c r="A4" s="1" t="s">
        <v>23</v>
      </c>
      <c r="B4" s="1">
        <v>6.0</v>
      </c>
      <c r="C4" s="1" t="s">
        <v>41</v>
      </c>
      <c r="D4" s="2">
        <f>G22^2</f>
        <v>64</v>
      </c>
      <c r="E4" s="2">
        <f t="shared" si="1"/>
        <v>384</v>
      </c>
      <c r="F4" s="1">
        <v>5.0</v>
      </c>
      <c r="G4" s="2">
        <f>G30</f>
        <v>40</v>
      </c>
      <c r="H4" s="2">
        <f t="shared" si="2"/>
        <v>20</v>
      </c>
      <c r="I4" s="2">
        <f t="shared" si="3"/>
        <v>5</v>
      </c>
      <c r="J4" s="2">
        <f t="shared" si="4"/>
        <v>65</v>
      </c>
      <c r="K4" s="2">
        <f t="shared" si="5"/>
        <v>0.144766147</v>
      </c>
    </row>
    <row r="5">
      <c r="A5" s="1" t="s">
        <v>25</v>
      </c>
      <c r="B5" s="1">
        <v>2.0</v>
      </c>
      <c r="C5" s="1">
        <v>1.0</v>
      </c>
      <c r="D5" s="1">
        <v>1.0</v>
      </c>
      <c r="E5" s="2">
        <f t="shared" si="1"/>
        <v>2</v>
      </c>
      <c r="F5" s="1">
        <v>2.0</v>
      </c>
      <c r="G5" s="4">
        <f t="shared" ref="G5:G7" si="6">G26</f>
        <v>1</v>
      </c>
      <c r="H5" s="2">
        <f t="shared" si="2"/>
        <v>8</v>
      </c>
      <c r="I5" s="2">
        <f t="shared" si="3"/>
        <v>2</v>
      </c>
      <c r="J5" s="2">
        <f t="shared" si="4"/>
        <v>11</v>
      </c>
      <c r="K5" s="2">
        <f t="shared" si="5"/>
        <v>0.8461538462</v>
      </c>
    </row>
    <row r="6">
      <c r="A6" s="1" t="s">
        <v>26</v>
      </c>
      <c r="B6" s="1">
        <v>3.0</v>
      </c>
      <c r="C6" s="1">
        <v>1.0</v>
      </c>
      <c r="D6" s="1">
        <f t="shared" ref="D6:D7" si="7">1</f>
        <v>1</v>
      </c>
      <c r="E6" s="2">
        <f t="shared" si="1"/>
        <v>3</v>
      </c>
      <c r="F6" s="1">
        <v>5.0</v>
      </c>
      <c r="G6" s="4">
        <f t="shared" si="6"/>
        <v>10</v>
      </c>
      <c r="H6" s="2">
        <f t="shared" si="2"/>
        <v>20</v>
      </c>
      <c r="I6" s="2">
        <f t="shared" si="3"/>
        <v>5</v>
      </c>
      <c r="J6" s="2">
        <f t="shared" si="4"/>
        <v>35</v>
      </c>
      <c r="K6" s="2">
        <f t="shared" si="5"/>
        <v>0.9210526316</v>
      </c>
    </row>
    <row r="7">
      <c r="A7" s="1" t="s">
        <v>27</v>
      </c>
      <c r="B7" s="1">
        <f>6+12+7</f>
        <v>25</v>
      </c>
      <c r="C7" s="1">
        <v>1.0</v>
      </c>
      <c r="D7" s="1">
        <f t="shared" si="7"/>
        <v>1</v>
      </c>
      <c r="E7" s="2">
        <f t="shared" si="1"/>
        <v>25</v>
      </c>
      <c r="F7" s="1">
        <v>5.0</v>
      </c>
      <c r="G7" s="4">
        <f t="shared" si="6"/>
        <v>20</v>
      </c>
      <c r="H7" s="2">
        <f t="shared" si="2"/>
        <v>20</v>
      </c>
      <c r="I7" s="2">
        <f t="shared" si="3"/>
        <v>5</v>
      </c>
      <c r="J7" s="2">
        <f t="shared" si="4"/>
        <v>45</v>
      </c>
      <c r="K7" s="2">
        <f t="shared" si="5"/>
        <v>0.6428571429</v>
      </c>
    </row>
    <row r="8">
      <c r="A8" s="1" t="s">
        <v>28</v>
      </c>
      <c r="B8" s="1">
        <v>8.0</v>
      </c>
      <c r="C8" s="1" t="s">
        <v>41</v>
      </c>
      <c r="D8" s="2">
        <f>G22^2</f>
        <v>64</v>
      </c>
      <c r="E8" s="2">
        <f t="shared" si="1"/>
        <v>512</v>
      </c>
      <c r="F8" s="1">
        <v>7.0</v>
      </c>
      <c r="G8" s="2">
        <f>G30</f>
        <v>40</v>
      </c>
      <c r="H8" s="2">
        <f t="shared" si="2"/>
        <v>28</v>
      </c>
      <c r="I8" s="2">
        <f t="shared" si="3"/>
        <v>7</v>
      </c>
      <c r="J8" s="2">
        <f t="shared" si="4"/>
        <v>75</v>
      </c>
      <c r="K8" s="2">
        <f t="shared" si="5"/>
        <v>0.1277683135</v>
      </c>
    </row>
    <row r="9">
      <c r="A9" s="1" t="s">
        <v>29</v>
      </c>
      <c r="B9" s="1">
        <v>1.0</v>
      </c>
      <c r="C9" s="1">
        <v>1.0</v>
      </c>
      <c r="D9" s="1">
        <v>1.0</v>
      </c>
      <c r="E9" s="2">
        <f t="shared" si="1"/>
        <v>1</v>
      </c>
      <c r="F9" s="1">
        <v>2.0</v>
      </c>
      <c r="G9" s="4">
        <f t="shared" ref="G9:G10" si="8">G26</f>
        <v>1</v>
      </c>
      <c r="H9" s="2">
        <f t="shared" si="2"/>
        <v>8</v>
      </c>
      <c r="I9" s="2">
        <f t="shared" si="3"/>
        <v>2</v>
      </c>
      <c r="J9" s="2">
        <f t="shared" si="4"/>
        <v>11</v>
      </c>
      <c r="K9" s="2">
        <f t="shared" si="5"/>
        <v>0.9166666667</v>
      </c>
    </row>
    <row r="10">
      <c r="A10" s="1" t="s">
        <v>30</v>
      </c>
      <c r="B10" s="1">
        <v>6.0</v>
      </c>
      <c r="C10" s="1">
        <v>1.0</v>
      </c>
      <c r="D10" s="2">
        <f>1</f>
        <v>1</v>
      </c>
      <c r="E10" s="2">
        <f t="shared" si="1"/>
        <v>6</v>
      </c>
      <c r="F10" s="1">
        <v>3.0</v>
      </c>
      <c r="G10" s="2">
        <f t="shared" si="8"/>
        <v>10</v>
      </c>
      <c r="H10" s="2">
        <f t="shared" si="2"/>
        <v>12</v>
      </c>
      <c r="I10" s="2">
        <f t="shared" si="3"/>
        <v>3</v>
      </c>
      <c r="J10" s="2">
        <f t="shared" si="4"/>
        <v>25</v>
      </c>
      <c r="K10" s="2">
        <f t="shared" si="5"/>
        <v>0.8064516129</v>
      </c>
    </row>
    <row r="11">
      <c r="A11" s="1" t="s">
        <v>24</v>
      </c>
      <c r="B11" s="1">
        <v>2.0</v>
      </c>
      <c r="C11" s="1" t="s">
        <v>19</v>
      </c>
      <c r="D11" s="2">
        <f>G22</f>
        <v>8</v>
      </c>
      <c r="E11" s="2">
        <f t="shared" si="1"/>
        <v>16</v>
      </c>
      <c r="F11" s="1">
        <v>5.0</v>
      </c>
      <c r="G11" s="4">
        <f>G29</f>
        <v>20</v>
      </c>
      <c r="H11" s="2">
        <f t="shared" si="2"/>
        <v>20</v>
      </c>
      <c r="I11" s="2">
        <f t="shared" si="3"/>
        <v>5</v>
      </c>
      <c r="J11" s="2">
        <f t="shared" si="4"/>
        <v>45</v>
      </c>
      <c r="K11" s="2">
        <f t="shared" si="5"/>
        <v>0.737704918</v>
      </c>
    </row>
    <row r="12">
      <c r="A12" s="1" t="s">
        <v>32</v>
      </c>
      <c r="B12" s="1">
        <v>6.0</v>
      </c>
      <c r="C12" s="1">
        <v>1.0</v>
      </c>
      <c r="D12" s="2">
        <f>1</f>
        <v>1</v>
      </c>
      <c r="E12" s="2">
        <f t="shared" si="1"/>
        <v>6</v>
      </c>
      <c r="F12" s="1">
        <v>3.0</v>
      </c>
      <c r="G12" s="4">
        <f>G27</f>
        <v>10</v>
      </c>
      <c r="H12" s="2">
        <f t="shared" si="2"/>
        <v>12</v>
      </c>
      <c r="I12" s="2">
        <f t="shared" si="3"/>
        <v>3</v>
      </c>
      <c r="J12" s="2">
        <f t="shared" si="4"/>
        <v>25</v>
      </c>
      <c r="K12" s="2">
        <f t="shared" si="5"/>
        <v>0.8064516129</v>
      </c>
    </row>
    <row r="13">
      <c r="A13" s="1" t="s">
        <v>33</v>
      </c>
      <c r="B13" s="1">
        <v>1.0</v>
      </c>
      <c r="C13" s="1">
        <v>1.0</v>
      </c>
      <c r="D13" s="1">
        <v>1.0</v>
      </c>
      <c r="E13" s="2">
        <f t="shared" si="1"/>
        <v>1</v>
      </c>
      <c r="F13" s="1">
        <v>1.0</v>
      </c>
      <c r="G13" s="8">
        <v>1.0</v>
      </c>
      <c r="H13" s="2">
        <f t="shared" si="2"/>
        <v>4</v>
      </c>
      <c r="I13" s="2">
        <f t="shared" si="3"/>
        <v>1</v>
      </c>
      <c r="J13" s="2">
        <f t="shared" si="4"/>
        <v>6</v>
      </c>
      <c r="K13" s="2">
        <f t="shared" si="5"/>
        <v>0.8571428571</v>
      </c>
    </row>
    <row r="14">
      <c r="A14" s="1" t="s">
        <v>34</v>
      </c>
      <c r="B14" s="1">
        <v>1.0</v>
      </c>
      <c r="C14" s="1">
        <v>1.0</v>
      </c>
      <c r="D14" s="1">
        <v>1.0</v>
      </c>
      <c r="E14" s="2">
        <f t="shared" si="1"/>
        <v>1</v>
      </c>
      <c r="F14" s="1">
        <v>1.0</v>
      </c>
      <c r="G14" s="8">
        <v>1.0</v>
      </c>
      <c r="H14" s="2">
        <f t="shared" si="2"/>
        <v>4</v>
      </c>
      <c r="I14" s="2">
        <f t="shared" si="3"/>
        <v>1</v>
      </c>
      <c r="J14" s="2">
        <f t="shared" si="4"/>
        <v>6</v>
      </c>
      <c r="K14" s="2">
        <f t="shared" si="5"/>
        <v>0.8571428571</v>
      </c>
    </row>
    <row r="15">
      <c r="A15" s="1" t="s">
        <v>35</v>
      </c>
      <c r="B15" s="1">
        <v>4.0</v>
      </c>
      <c r="C15" s="1" t="s">
        <v>41</v>
      </c>
      <c r="D15" s="2">
        <f>G22^2</f>
        <v>64</v>
      </c>
      <c r="E15" s="2">
        <f t="shared" si="1"/>
        <v>256</v>
      </c>
      <c r="F15" s="1">
        <v>4.0</v>
      </c>
      <c r="G15" s="2">
        <f>G30</f>
        <v>40</v>
      </c>
      <c r="H15" s="2">
        <f t="shared" si="2"/>
        <v>16</v>
      </c>
      <c r="I15" s="2">
        <f t="shared" si="3"/>
        <v>4</v>
      </c>
      <c r="J15" s="2">
        <f t="shared" si="4"/>
        <v>60</v>
      </c>
      <c r="K15" s="2">
        <f t="shared" si="5"/>
        <v>0.1898734177</v>
      </c>
    </row>
    <row r="16">
      <c r="A16" s="1" t="s">
        <v>48</v>
      </c>
      <c r="B16" s="1">
        <v>8.0</v>
      </c>
      <c r="C16" s="1">
        <v>1.0</v>
      </c>
      <c r="D16" s="1">
        <v>8.0</v>
      </c>
      <c r="E16" s="2">
        <f t="shared" si="1"/>
        <v>64</v>
      </c>
      <c r="F16" s="1">
        <v>6.0</v>
      </c>
      <c r="G16" s="1">
        <v>10.0</v>
      </c>
      <c r="H16" s="2">
        <f t="shared" si="2"/>
        <v>24</v>
      </c>
      <c r="I16" s="2">
        <f t="shared" si="3"/>
        <v>6</v>
      </c>
      <c r="J16" s="2">
        <f t="shared" si="4"/>
        <v>40</v>
      </c>
      <c r="K16" s="2">
        <f t="shared" si="5"/>
        <v>0.3846153846</v>
      </c>
    </row>
    <row r="18">
      <c r="F18" s="5" t="s">
        <v>37</v>
      </c>
    </row>
    <row r="19">
      <c r="F19" s="5"/>
      <c r="G19" s="5"/>
    </row>
    <row r="20">
      <c r="F20" s="5"/>
      <c r="G20" s="5"/>
    </row>
    <row r="22">
      <c r="F22" s="1" t="s">
        <v>42</v>
      </c>
      <c r="G22" s="1">
        <v>8.0</v>
      </c>
    </row>
    <row r="23">
      <c r="F23" s="2"/>
      <c r="G23" s="2"/>
    </row>
    <row r="24">
      <c r="F24" s="1" t="s">
        <v>38</v>
      </c>
      <c r="G24" s="1">
        <v>4.0</v>
      </c>
    </row>
    <row r="25">
      <c r="F25" s="1" t="s">
        <v>39</v>
      </c>
      <c r="G25" s="2"/>
    </row>
    <row r="26">
      <c r="F26" s="1" t="s">
        <v>43</v>
      </c>
      <c r="G26" s="1">
        <v>1.0</v>
      </c>
    </row>
    <row r="27">
      <c r="F27" s="1" t="s">
        <v>44</v>
      </c>
      <c r="G27" s="1">
        <v>10.0</v>
      </c>
    </row>
    <row r="28">
      <c r="F28" s="1" t="s">
        <v>45</v>
      </c>
      <c r="G28" s="1">
        <v>20.0</v>
      </c>
    </row>
    <row r="29">
      <c r="F29" s="1" t="s">
        <v>46</v>
      </c>
      <c r="G29" s="1">
        <v>20.0</v>
      </c>
    </row>
    <row r="30">
      <c r="F30" s="1" t="s">
        <v>47</v>
      </c>
      <c r="G30" s="1">
        <v>40.0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0</v>
      </c>
      <c r="S1" s="1" t="s">
        <v>1</v>
      </c>
      <c r="T1" s="1" t="s">
        <v>17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16</v>
      </c>
    </row>
    <row r="2">
      <c r="A2" s="1" t="s">
        <v>18</v>
      </c>
      <c r="B2" s="1">
        <v>6.0</v>
      </c>
      <c r="C2" s="1" t="s">
        <v>19</v>
      </c>
      <c r="D2" s="1">
        <f t="shared" ref="D2:G2" si="1">M21</f>
        <v>8</v>
      </c>
      <c r="E2" s="1">
        <f t="shared" si="1"/>
        <v>16</v>
      </c>
      <c r="F2" s="1">
        <f t="shared" si="1"/>
        <v>32</v>
      </c>
      <c r="G2" s="1">
        <f t="shared" si="1"/>
        <v>64</v>
      </c>
      <c r="H2" s="2">
        <f t="shared" ref="H2:K2" si="2">D2*$B2</f>
        <v>48</v>
      </c>
      <c r="I2" s="2">
        <f t="shared" si="2"/>
        <v>96</v>
      </c>
      <c r="J2" s="2">
        <f t="shared" si="2"/>
        <v>192</v>
      </c>
      <c r="K2" s="2">
        <f t="shared" si="2"/>
        <v>384</v>
      </c>
      <c r="L2" s="1">
        <v>4.0</v>
      </c>
      <c r="M2" s="2">
        <f>M28</f>
        <v>20</v>
      </c>
      <c r="N2" s="2">
        <f t="shared" ref="N2:N6" si="5">L2*M$23</f>
        <v>16</v>
      </c>
      <c r="O2" s="2">
        <f t="shared" ref="O2:O6" si="6">L2</f>
        <v>4</v>
      </c>
      <c r="P2" s="2">
        <f t="shared" ref="P2:P6" si="7">O2+N2+M2</f>
        <v>40</v>
      </c>
      <c r="Q2" s="2">
        <f t="shared" ref="Q2:Q6" si="8">P2/(H2+P2)</f>
        <v>0.4545454545</v>
      </c>
      <c r="R2" s="1" t="s">
        <v>18</v>
      </c>
      <c r="S2" s="1">
        <v>1.0</v>
      </c>
      <c r="T2" s="2">
        <f t="shared" ref="T2:T6" si="9">S2</f>
        <v>1</v>
      </c>
      <c r="U2" s="1">
        <v>4.0</v>
      </c>
      <c r="V2" s="1">
        <f>V24</f>
        <v>0</v>
      </c>
      <c r="W2" s="2">
        <f>U2*V$22</f>
        <v>4</v>
      </c>
      <c r="X2" s="2">
        <f t="shared" ref="X2:X6" si="10">U2</f>
        <v>4</v>
      </c>
      <c r="Y2" s="2">
        <f t="shared" ref="Y2:Y6" si="11">X2+W2+V2</f>
        <v>8</v>
      </c>
      <c r="Z2" s="2">
        <f t="shared" ref="Z2:Z6" si="12">Y2/(T2+Y2)</f>
        <v>0.8888888889</v>
      </c>
    </row>
    <row r="3">
      <c r="A3" s="1" t="s">
        <v>24</v>
      </c>
      <c r="B3" s="1">
        <v>2.0</v>
      </c>
      <c r="C3" s="1" t="s">
        <v>19</v>
      </c>
      <c r="D3" s="2">
        <f t="shared" ref="D3:G3" si="3">M21</f>
        <v>8</v>
      </c>
      <c r="E3" s="2">
        <f t="shared" si="3"/>
        <v>16</v>
      </c>
      <c r="F3" s="2">
        <f t="shared" si="3"/>
        <v>32</v>
      </c>
      <c r="G3" s="2">
        <f t="shared" si="3"/>
        <v>64</v>
      </c>
      <c r="H3" s="2">
        <f t="shared" ref="H3:K3" si="4">D3*$B3</f>
        <v>16</v>
      </c>
      <c r="I3" s="2">
        <f t="shared" si="4"/>
        <v>32</v>
      </c>
      <c r="J3" s="2">
        <f t="shared" si="4"/>
        <v>64</v>
      </c>
      <c r="K3" s="2">
        <f t="shared" si="4"/>
        <v>128</v>
      </c>
      <c r="L3" s="1">
        <v>5.0</v>
      </c>
      <c r="M3" s="4">
        <f t="shared" ref="M3:M4" si="15">M28</f>
        <v>20</v>
      </c>
      <c r="N3" s="2">
        <f t="shared" si="5"/>
        <v>20</v>
      </c>
      <c r="O3" s="2">
        <f t="shared" si="6"/>
        <v>5</v>
      </c>
      <c r="P3" s="2">
        <f t="shared" si="7"/>
        <v>45</v>
      </c>
      <c r="Q3" s="2">
        <f t="shared" si="8"/>
        <v>0.737704918</v>
      </c>
      <c r="R3" s="1" t="s">
        <v>24</v>
      </c>
      <c r="S3" s="1">
        <v>1.0</v>
      </c>
      <c r="T3" s="2">
        <f t="shared" si="9"/>
        <v>1</v>
      </c>
      <c r="U3" s="1">
        <v>5.0</v>
      </c>
      <c r="V3" s="3">
        <f>V24</f>
        <v>0</v>
      </c>
      <c r="W3" s="2">
        <f t="shared" ref="W3:W5" si="16">U3*V$18</f>
        <v>0</v>
      </c>
      <c r="X3" s="2">
        <f t="shared" si="10"/>
        <v>5</v>
      </c>
      <c r="Y3" s="2">
        <f t="shared" si="11"/>
        <v>5</v>
      </c>
      <c r="Z3" s="2">
        <f t="shared" si="12"/>
        <v>0.8333333333</v>
      </c>
    </row>
    <row r="4">
      <c r="A4" s="1" t="s">
        <v>28</v>
      </c>
      <c r="B4" s="1">
        <v>8.0</v>
      </c>
      <c r="C4" s="1" t="s">
        <v>31</v>
      </c>
      <c r="D4" s="2">
        <f t="shared" ref="D4:G4" si="13">M21^2/2</f>
        <v>32</v>
      </c>
      <c r="E4" s="2">
        <f t="shared" si="13"/>
        <v>128</v>
      </c>
      <c r="F4" s="2">
        <f t="shared" si="13"/>
        <v>512</v>
      </c>
      <c r="G4" s="2">
        <f t="shared" si="13"/>
        <v>2048</v>
      </c>
      <c r="H4" s="2">
        <f t="shared" ref="H4:K4" si="14">D4*$B4</f>
        <v>256</v>
      </c>
      <c r="I4" s="2">
        <f t="shared" si="14"/>
        <v>1024</v>
      </c>
      <c r="J4" s="2">
        <f t="shared" si="14"/>
        <v>4096</v>
      </c>
      <c r="K4" s="2">
        <f t="shared" si="14"/>
        <v>16384</v>
      </c>
      <c r="L4" s="1">
        <v>7.0</v>
      </c>
      <c r="M4" s="2">
        <f t="shared" si="15"/>
        <v>40</v>
      </c>
      <c r="N4" s="2">
        <f t="shared" si="5"/>
        <v>28</v>
      </c>
      <c r="O4" s="2">
        <f t="shared" si="6"/>
        <v>7</v>
      </c>
      <c r="P4" s="2">
        <f t="shared" si="7"/>
        <v>75</v>
      </c>
      <c r="Q4" s="2">
        <f t="shared" si="8"/>
        <v>0.2265861027</v>
      </c>
      <c r="R4" s="1" t="s">
        <v>28</v>
      </c>
      <c r="S4" s="1">
        <v>1.0</v>
      </c>
      <c r="T4" s="2">
        <f t="shared" si="9"/>
        <v>1</v>
      </c>
      <c r="U4" s="1">
        <v>7.0</v>
      </c>
      <c r="V4" s="3">
        <f>V24</f>
        <v>0</v>
      </c>
      <c r="W4" s="2">
        <f t="shared" si="16"/>
        <v>0</v>
      </c>
      <c r="X4" s="2">
        <f t="shared" si="10"/>
        <v>7</v>
      </c>
      <c r="Y4" s="2">
        <f t="shared" si="11"/>
        <v>7</v>
      </c>
      <c r="Z4" s="2">
        <f t="shared" si="12"/>
        <v>0.875</v>
      </c>
    </row>
    <row r="5">
      <c r="A5" s="1" t="s">
        <v>35</v>
      </c>
      <c r="B5" s="1">
        <v>4.0</v>
      </c>
      <c r="C5" s="1" t="s">
        <v>31</v>
      </c>
      <c r="D5" s="2">
        <f t="shared" ref="D5:G5" si="17">M21^2/2</f>
        <v>32</v>
      </c>
      <c r="E5" s="2">
        <f t="shared" si="17"/>
        <v>128</v>
      </c>
      <c r="F5" s="2">
        <f t="shared" si="17"/>
        <v>512</v>
      </c>
      <c r="G5" s="2">
        <f t="shared" si="17"/>
        <v>2048</v>
      </c>
      <c r="H5" s="2">
        <f t="shared" ref="H5:K5" si="18">D5*$B5</f>
        <v>128</v>
      </c>
      <c r="I5" s="2">
        <f t="shared" si="18"/>
        <v>512</v>
      </c>
      <c r="J5" s="2">
        <f t="shared" si="18"/>
        <v>2048</v>
      </c>
      <c r="K5" s="2">
        <f t="shared" si="18"/>
        <v>8192</v>
      </c>
      <c r="L5" s="1">
        <v>4.0</v>
      </c>
      <c r="M5" s="2">
        <f>M29</f>
        <v>40</v>
      </c>
      <c r="N5" s="2">
        <f t="shared" si="5"/>
        <v>16</v>
      </c>
      <c r="O5" s="2">
        <f t="shared" si="6"/>
        <v>4</v>
      </c>
      <c r="P5" s="2">
        <f t="shared" si="7"/>
        <v>60</v>
      </c>
      <c r="Q5" s="2">
        <f t="shared" si="8"/>
        <v>0.3191489362</v>
      </c>
      <c r="R5" s="1" t="s">
        <v>35</v>
      </c>
      <c r="S5" s="1">
        <v>1.0</v>
      </c>
      <c r="T5" s="2">
        <f t="shared" si="9"/>
        <v>1</v>
      </c>
      <c r="U5" s="1">
        <v>4.0</v>
      </c>
      <c r="V5" s="3">
        <f>V24</f>
        <v>0</v>
      </c>
      <c r="W5" s="2">
        <f t="shared" si="16"/>
        <v>0</v>
      </c>
      <c r="X5" s="2">
        <f t="shared" si="10"/>
        <v>4</v>
      </c>
      <c r="Y5" s="2">
        <f t="shared" si="11"/>
        <v>4</v>
      </c>
      <c r="Z5" s="2">
        <f t="shared" si="12"/>
        <v>0.8</v>
      </c>
    </row>
    <row r="6">
      <c r="A6" s="1" t="s">
        <v>23</v>
      </c>
      <c r="B6" s="1">
        <v>6.0</v>
      </c>
      <c r="C6" s="1" t="s">
        <v>41</v>
      </c>
      <c r="D6" s="2">
        <f t="shared" ref="D6:G6" si="19">M21^2</f>
        <v>64</v>
      </c>
      <c r="E6" s="2">
        <f t="shared" si="19"/>
        <v>256</v>
      </c>
      <c r="F6" s="2">
        <f t="shared" si="19"/>
        <v>1024</v>
      </c>
      <c r="G6" s="2">
        <f t="shared" si="19"/>
        <v>4096</v>
      </c>
      <c r="H6" s="2">
        <f t="shared" ref="H6:K6" si="20">D6*$B6</f>
        <v>384</v>
      </c>
      <c r="I6" s="2">
        <f t="shared" si="20"/>
        <v>1536</v>
      </c>
      <c r="J6" s="2">
        <f t="shared" si="20"/>
        <v>6144</v>
      </c>
      <c r="K6" s="2">
        <f t="shared" si="20"/>
        <v>24576</v>
      </c>
      <c r="L6" s="1">
        <v>5.0</v>
      </c>
      <c r="M6" s="2">
        <f>M29</f>
        <v>40</v>
      </c>
      <c r="N6" s="2">
        <f t="shared" si="5"/>
        <v>20</v>
      </c>
      <c r="O6" s="2">
        <f t="shared" si="6"/>
        <v>5</v>
      </c>
      <c r="P6" s="2">
        <f t="shared" si="7"/>
        <v>65</v>
      </c>
      <c r="Q6" s="2">
        <f t="shared" si="8"/>
        <v>0.144766147</v>
      </c>
      <c r="R6" s="1" t="s">
        <v>23</v>
      </c>
      <c r="S6" s="1">
        <v>1.0</v>
      </c>
      <c r="T6" s="2">
        <f t="shared" si="9"/>
        <v>1</v>
      </c>
      <c r="U6" s="1">
        <v>5.0</v>
      </c>
      <c r="V6" s="3">
        <f>V24</f>
        <v>0</v>
      </c>
      <c r="W6" s="2">
        <f>U6*V$21</f>
        <v>0</v>
      </c>
      <c r="X6" s="2">
        <f t="shared" si="10"/>
        <v>5</v>
      </c>
      <c r="Y6" s="2">
        <f t="shared" si="11"/>
        <v>5</v>
      </c>
      <c r="Z6" s="2">
        <f t="shared" si="12"/>
        <v>0.8333333333</v>
      </c>
    </row>
    <row r="16">
      <c r="U16" s="5" t="s">
        <v>37</v>
      </c>
    </row>
    <row r="17">
      <c r="E17" s="5"/>
      <c r="F17" s="5"/>
      <c r="G17" s="5"/>
      <c r="I17" s="5"/>
      <c r="J17" s="5"/>
      <c r="K17" s="5"/>
      <c r="L17" s="5" t="s">
        <v>37</v>
      </c>
      <c r="U17" s="5"/>
      <c r="V17" s="5"/>
    </row>
    <row r="18">
      <c r="E18" s="5"/>
      <c r="F18" s="5"/>
      <c r="G18" s="5"/>
      <c r="I18" s="5"/>
      <c r="J18" s="5"/>
      <c r="K18" s="5"/>
      <c r="L18" s="5"/>
      <c r="M18" s="5"/>
      <c r="U18" s="5"/>
      <c r="V18" s="5"/>
    </row>
    <row r="19">
      <c r="E19" s="5"/>
      <c r="F19" s="5"/>
      <c r="G19" s="5"/>
      <c r="I19" s="5"/>
      <c r="J19" s="5"/>
      <c r="K19" s="5"/>
      <c r="L19" s="5"/>
      <c r="M19" s="5"/>
    </row>
    <row r="20">
      <c r="U20" s="1"/>
      <c r="V20" s="1"/>
    </row>
    <row r="21">
      <c r="E21" s="5"/>
      <c r="F21" s="5"/>
      <c r="G21" s="5"/>
      <c r="I21" s="5"/>
      <c r="J21" s="5"/>
      <c r="K21" s="5"/>
      <c r="L21" s="1" t="s">
        <v>42</v>
      </c>
      <c r="M21" s="1">
        <v>8.0</v>
      </c>
      <c r="N21" s="5">
        <v>16.0</v>
      </c>
      <c r="O21" s="5">
        <v>32.0</v>
      </c>
      <c r="P21" s="5">
        <v>64.0</v>
      </c>
      <c r="U21" s="2"/>
      <c r="V21" s="2"/>
    </row>
    <row r="22">
      <c r="L22" s="2"/>
      <c r="M22" s="2"/>
      <c r="U22" s="1" t="s">
        <v>38</v>
      </c>
      <c r="V22" s="1">
        <v>1.0</v>
      </c>
    </row>
    <row r="23">
      <c r="E23" s="5"/>
      <c r="F23" s="5"/>
      <c r="G23" s="5"/>
      <c r="I23" s="5"/>
      <c r="J23" s="5"/>
      <c r="K23" s="5"/>
      <c r="L23" s="1" t="s">
        <v>38</v>
      </c>
      <c r="M23" s="1">
        <v>4.0</v>
      </c>
      <c r="U23" s="1" t="s">
        <v>39</v>
      </c>
      <c r="V23" s="2"/>
    </row>
    <row r="24">
      <c r="E24" s="5"/>
      <c r="F24" s="5"/>
      <c r="G24" s="5"/>
      <c r="I24" s="5"/>
      <c r="J24" s="5"/>
      <c r="K24" s="5"/>
      <c r="L24" s="1" t="s">
        <v>39</v>
      </c>
      <c r="M24" s="2"/>
      <c r="U24" s="1" t="s">
        <v>40</v>
      </c>
      <c r="V24" s="1">
        <v>0.0</v>
      </c>
    </row>
    <row r="25">
      <c r="E25" s="5"/>
      <c r="F25" s="5"/>
      <c r="G25" s="5"/>
      <c r="I25" s="5"/>
      <c r="J25" s="5"/>
      <c r="K25" s="5"/>
      <c r="L25" s="1" t="s">
        <v>43</v>
      </c>
      <c r="M25" s="1">
        <v>1.0</v>
      </c>
      <c r="U25" s="1"/>
      <c r="V25" s="1"/>
    </row>
    <row r="26">
      <c r="E26" s="5"/>
      <c r="F26" s="5"/>
      <c r="G26" s="5"/>
      <c r="I26" s="5"/>
      <c r="J26" s="5"/>
      <c r="K26" s="5"/>
      <c r="L26" s="1" t="s">
        <v>44</v>
      </c>
      <c r="M26" s="1">
        <v>10.0</v>
      </c>
      <c r="U26" s="1"/>
      <c r="V26" s="1"/>
    </row>
    <row r="27">
      <c r="E27" s="5"/>
      <c r="F27" s="5"/>
      <c r="G27" s="5"/>
      <c r="I27" s="5"/>
      <c r="J27" s="5"/>
      <c r="K27" s="5"/>
      <c r="L27" s="1" t="s">
        <v>45</v>
      </c>
      <c r="M27" s="1">
        <v>20.0</v>
      </c>
      <c r="U27" s="1"/>
      <c r="V27" s="1"/>
    </row>
    <row r="28">
      <c r="E28" s="5"/>
      <c r="F28" s="5"/>
      <c r="G28" s="5"/>
      <c r="I28" s="5"/>
      <c r="J28" s="5"/>
      <c r="K28" s="5"/>
      <c r="L28" s="1" t="s">
        <v>46</v>
      </c>
      <c r="M28" s="1">
        <v>20.0</v>
      </c>
      <c r="U28" s="1"/>
      <c r="V28" s="1"/>
    </row>
    <row r="29">
      <c r="E29" s="5"/>
      <c r="F29" s="5"/>
      <c r="G29" s="5"/>
      <c r="I29" s="5"/>
      <c r="J29" s="5"/>
      <c r="K29" s="5"/>
      <c r="L29" s="1" t="s">
        <v>47</v>
      </c>
      <c r="M29" s="1">
        <v>40.0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6" max="6" width="29.14"/>
    <col customWidth="1" min="7" max="7" width="22.14"/>
  </cols>
  <sheetData>
    <row r="1">
      <c r="A1" s="2"/>
      <c r="B1" s="1" t="s">
        <v>20</v>
      </c>
      <c r="C1" s="1" t="s">
        <v>17</v>
      </c>
      <c r="D1" s="1" t="s">
        <v>21</v>
      </c>
      <c r="E1" s="2"/>
      <c r="F1" s="2"/>
      <c r="G1" s="2"/>
      <c r="H1" s="1" t="s">
        <v>15</v>
      </c>
      <c r="I1" s="2"/>
    </row>
    <row r="2">
      <c r="A2" s="1" t="s">
        <v>0</v>
      </c>
      <c r="B2" s="1" t="s">
        <v>1</v>
      </c>
      <c r="C2" s="1" t="s">
        <v>17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>
      <c r="A3" s="1" t="s">
        <v>18</v>
      </c>
      <c r="B3" s="1">
        <v>1.0</v>
      </c>
      <c r="C3" s="2">
        <f t="shared" ref="C3:C16" si="1">B3</f>
        <v>1</v>
      </c>
      <c r="D3" s="1">
        <v>4.0</v>
      </c>
      <c r="E3" s="1">
        <f>E35</f>
        <v>0</v>
      </c>
      <c r="F3" s="2">
        <f t="shared" ref="F3:F17" si="2">D3*E$33</f>
        <v>4</v>
      </c>
      <c r="G3" s="2">
        <f t="shared" ref="G3:G17" si="3">D3</f>
        <v>4</v>
      </c>
      <c r="H3" s="2">
        <f t="shared" ref="H3:H17" si="4">G3+F3+E3</f>
        <v>8</v>
      </c>
      <c r="I3" s="2">
        <f t="shared" ref="I3:I17" si="5">H3/(C3+H3)</f>
        <v>0.8888888889</v>
      </c>
    </row>
    <row r="4">
      <c r="A4" s="1" t="s">
        <v>22</v>
      </c>
      <c r="B4" s="1">
        <v>1.0</v>
      </c>
      <c r="C4" s="2">
        <f t="shared" si="1"/>
        <v>1</v>
      </c>
      <c r="D4" s="1">
        <v>5.0</v>
      </c>
      <c r="E4" s="3">
        <f>E35</f>
        <v>0</v>
      </c>
      <c r="F4" s="2">
        <f t="shared" si="2"/>
        <v>5</v>
      </c>
      <c r="G4" s="2">
        <f t="shared" si="3"/>
        <v>5</v>
      </c>
      <c r="H4" s="2">
        <f t="shared" si="4"/>
        <v>10</v>
      </c>
      <c r="I4" s="2">
        <f t="shared" si="5"/>
        <v>0.9090909091</v>
      </c>
    </row>
    <row r="5">
      <c r="A5" s="1" t="s">
        <v>23</v>
      </c>
      <c r="B5" s="1">
        <v>1.0</v>
      </c>
      <c r="C5" s="2">
        <f t="shared" si="1"/>
        <v>1</v>
      </c>
      <c r="D5" s="1">
        <v>5.0</v>
      </c>
      <c r="E5" s="3">
        <f>E35</f>
        <v>0</v>
      </c>
      <c r="F5" s="2">
        <f t="shared" si="2"/>
        <v>5</v>
      </c>
      <c r="G5" s="2">
        <f t="shared" si="3"/>
        <v>5</v>
      </c>
      <c r="H5" s="2">
        <f t="shared" si="4"/>
        <v>10</v>
      </c>
      <c r="I5" s="2">
        <f t="shared" si="5"/>
        <v>0.9090909091</v>
      </c>
    </row>
    <row r="6">
      <c r="A6" s="1" t="s">
        <v>25</v>
      </c>
      <c r="B6" s="1">
        <v>1.0</v>
      </c>
      <c r="C6" s="2">
        <f t="shared" si="1"/>
        <v>1</v>
      </c>
      <c r="D6" s="1">
        <v>2.0</v>
      </c>
      <c r="E6" s="3">
        <f>E35</f>
        <v>0</v>
      </c>
      <c r="F6" s="2">
        <f t="shared" si="2"/>
        <v>2</v>
      </c>
      <c r="G6" s="2">
        <f t="shared" si="3"/>
        <v>2</v>
      </c>
      <c r="H6" s="2">
        <f t="shared" si="4"/>
        <v>4</v>
      </c>
      <c r="I6" s="2">
        <f t="shared" si="5"/>
        <v>0.8</v>
      </c>
    </row>
    <row r="7">
      <c r="A7" s="1" t="s">
        <v>26</v>
      </c>
      <c r="B7" s="1">
        <v>1.0</v>
      </c>
      <c r="C7" s="2">
        <f t="shared" si="1"/>
        <v>1</v>
      </c>
      <c r="D7" s="1">
        <v>5.0</v>
      </c>
      <c r="E7" s="3">
        <f>E35</f>
        <v>0</v>
      </c>
      <c r="F7" s="2">
        <f t="shared" si="2"/>
        <v>5</v>
      </c>
      <c r="G7" s="2">
        <f t="shared" si="3"/>
        <v>5</v>
      </c>
      <c r="H7" s="2">
        <f t="shared" si="4"/>
        <v>10</v>
      </c>
      <c r="I7" s="2">
        <f t="shared" si="5"/>
        <v>0.9090909091</v>
      </c>
    </row>
    <row r="8">
      <c r="A8" s="1" t="s">
        <v>27</v>
      </c>
      <c r="B8" s="1">
        <v>1.0</v>
      </c>
      <c r="C8" s="2">
        <f t="shared" si="1"/>
        <v>1</v>
      </c>
      <c r="D8" s="1">
        <v>5.0</v>
      </c>
      <c r="E8" s="3">
        <f>E35</f>
        <v>0</v>
      </c>
      <c r="F8" s="2">
        <f t="shared" si="2"/>
        <v>5</v>
      </c>
      <c r="G8" s="2">
        <f t="shared" si="3"/>
        <v>5</v>
      </c>
      <c r="H8" s="2">
        <f t="shared" si="4"/>
        <v>10</v>
      </c>
      <c r="I8" s="2">
        <f t="shared" si="5"/>
        <v>0.9090909091</v>
      </c>
    </row>
    <row r="9">
      <c r="A9" s="1" t="s">
        <v>28</v>
      </c>
      <c r="B9" s="1">
        <v>1.0</v>
      </c>
      <c r="C9" s="2">
        <f t="shared" si="1"/>
        <v>1</v>
      </c>
      <c r="D9" s="1">
        <v>7.0</v>
      </c>
      <c r="E9" s="3">
        <f>E35</f>
        <v>0</v>
      </c>
      <c r="F9" s="2">
        <f t="shared" si="2"/>
        <v>7</v>
      </c>
      <c r="G9" s="2">
        <f t="shared" si="3"/>
        <v>7</v>
      </c>
      <c r="H9" s="2">
        <f t="shared" si="4"/>
        <v>14</v>
      </c>
      <c r="I9" s="2">
        <f t="shared" si="5"/>
        <v>0.9333333333</v>
      </c>
    </row>
    <row r="10">
      <c r="A10" s="1" t="s">
        <v>29</v>
      </c>
      <c r="B10" s="1">
        <v>1.0</v>
      </c>
      <c r="C10" s="2">
        <f t="shared" si="1"/>
        <v>1</v>
      </c>
      <c r="D10" s="1">
        <v>2.0</v>
      </c>
      <c r="E10" s="3">
        <f>E35</f>
        <v>0</v>
      </c>
      <c r="F10" s="2">
        <f t="shared" si="2"/>
        <v>2</v>
      </c>
      <c r="G10" s="2">
        <f t="shared" si="3"/>
        <v>2</v>
      </c>
      <c r="H10" s="2">
        <f t="shared" si="4"/>
        <v>4</v>
      </c>
      <c r="I10" s="2">
        <f t="shared" si="5"/>
        <v>0.8</v>
      </c>
    </row>
    <row r="11">
      <c r="A11" s="1" t="s">
        <v>30</v>
      </c>
      <c r="B11" s="1">
        <v>1.0</v>
      </c>
      <c r="C11" s="2">
        <f t="shared" si="1"/>
        <v>1</v>
      </c>
      <c r="D11" s="1">
        <v>3.0</v>
      </c>
      <c r="E11" s="3">
        <f>E35</f>
        <v>0</v>
      </c>
      <c r="F11" s="2">
        <f t="shared" si="2"/>
        <v>3</v>
      </c>
      <c r="G11" s="2">
        <f t="shared" si="3"/>
        <v>3</v>
      </c>
      <c r="H11" s="2">
        <f t="shared" si="4"/>
        <v>6</v>
      </c>
      <c r="I11" s="2">
        <f t="shared" si="5"/>
        <v>0.8571428571</v>
      </c>
    </row>
    <row r="12">
      <c r="A12" s="1" t="s">
        <v>24</v>
      </c>
      <c r="B12" s="1">
        <v>1.0</v>
      </c>
      <c r="C12" s="2">
        <f t="shared" si="1"/>
        <v>1</v>
      </c>
      <c r="D12" s="1">
        <v>5.0</v>
      </c>
      <c r="E12" s="3">
        <f>E35</f>
        <v>0</v>
      </c>
      <c r="F12" s="2">
        <f t="shared" si="2"/>
        <v>5</v>
      </c>
      <c r="G12" s="2">
        <f t="shared" si="3"/>
        <v>5</v>
      </c>
      <c r="H12" s="2">
        <f t="shared" si="4"/>
        <v>10</v>
      </c>
      <c r="I12" s="2">
        <f t="shared" si="5"/>
        <v>0.9090909091</v>
      </c>
    </row>
    <row r="13">
      <c r="A13" s="1" t="s">
        <v>32</v>
      </c>
      <c r="B13" s="1">
        <v>1.0</v>
      </c>
      <c r="C13" s="2">
        <f t="shared" si="1"/>
        <v>1</v>
      </c>
      <c r="D13" s="1">
        <v>3.0</v>
      </c>
      <c r="E13" s="3">
        <f>E35</f>
        <v>0</v>
      </c>
      <c r="F13" s="2">
        <f t="shared" si="2"/>
        <v>3</v>
      </c>
      <c r="G13" s="2">
        <f t="shared" si="3"/>
        <v>3</v>
      </c>
      <c r="H13" s="2">
        <f t="shared" si="4"/>
        <v>6</v>
      </c>
      <c r="I13" s="2">
        <f t="shared" si="5"/>
        <v>0.8571428571</v>
      </c>
    </row>
    <row r="14">
      <c r="A14" s="1" t="s">
        <v>33</v>
      </c>
      <c r="B14" s="1">
        <v>1.0</v>
      </c>
      <c r="C14" s="2">
        <f t="shared" si="1"/>
        <v>1</v>
      </c>
      <c r="D14" s="1">
        <v>1.0</v>
      </c>
      <c r="E14" s="3">
        <f>E35</f>
        <v>0</v>
      </c>
      <c r="F14" s="2">
        <f t="shared" si="2"/>
        <v>1</v>
      </c>
      <c r="G14" s="2">
        <f t="shared" si="3"/>
        <v>1</v>
      </c>
      <c r="H14" s="2">
        <f t="shared" si="4"/>
        <v>2</v>
      </c>
      <c r="I14" s="2">
        <f t="shared" si="5"/>
        <v>0.6666666667</v>
      </c>
    </row>
    <row r="15">
      <c r="A15" s="1" t="s">
        <v>34</v>
      </c>
      <c r="B15" s="1">
        <v>1.0</v>
      </c>
      <c r="C15" s="2">
        <f t="shared" si="1"/>
        <v>1</v>
      </c>
      <c r="D15" s="1">
        <v>1.0</v>
      </c>
      <c r="E15" s="3">
        <f>E35</f>
        <v>0</v>
      </c>
      <c r="F15" s="2">
        <f t="shared" si="2"/>
        <v>1</v>
      </c>
      <c r="G15" s="2">
        <f t="shared" si="3"/>
        <v>1</v>
      </c>
      <c r="H15" s="2">
        <f t="shared" si="4"/>
        <v>2</v>
      </c>
      <c r="I15" s="2">
        <f t="shared" si="5"/>
        <v>0.6666666667</v>
      </c>
    </row>
    <row r="16">
      <c r="A16" s="1" t="s">
        <v>35</v>
      </c>
      <c r="B16" s="1">
        <v>1.0</v>
      </c>
      <c r="C16" s="2">
        <f t="shared" si="1"/>
        <v>1</v>
      </c>
      <c r="D16" s="1">
        <v>4.0</v>
      </c>
      <c r="E16" s="3">
        <f>E35</f>
        <v>0</v>
      </c>
      <c r="F16" s="2">
        <f t="shared" si="2"/>
        <v>4</v>
      </c>
      <c r="G16" s="2">
        <f t="shared" si="3"/>
        <v>4</v>
      </c>
      <c r="H16" s="2">
        <f t="shared" si="4"/>
        <v>8</v>
      </c>
      <c r="I16" s="2">
        <f t="shared" si="5"/>
        <v>0.8888888889</v>
      </c>
    </row>
    <row r="17">
      <c r="A17" s="5" t="s">
        <v>36</v>
      </c>
      <c r="B17" s="5">
        <v>1.0</v>
      </c>
      <c r="C17" s="5">
        <v>1.0</v>
      </c>
      <c r="D17" s="5">
        <v>6.0</v>
      </c>
      <c r="E17" s="3">
        <f>E35</f>
        <v>0</v>
      </c>
      <c r="F17" s="2">
        <f t="shared" si="2"/>
        <v>6</v>
      </c>
      <c r="G17" s="2">
        <f t="shared" si="3"/>
        <v>6</v>
      </c>
      <c r="H17" s="2">
        <f t="shared" si="4"/>
        <v>12</v>
      </c>
      <c r="I17" s="2">
        <f t="shared" si="5"/>
        <v>0.9230769231</v>
      </c>
    </row>
    <row r="27">
      <c r="D27" s="5" t="s">
        <v>37</v>
      </c>
    </row>
    <row r="28">
      <c r="D28" s="5"/>
      <c r="E28" s="5"/>
    </row>
    <row r="29">
      <c r="D29" s="5"/>
      <c r="E29" s="5"/>
    </row>
    <row r="31">
      <c r="D31" s="1"/>
      <c r="E31" s="1"/>
    </row>
    <row r="32">
      <c r="D32" s="2"/>
      <c r="E32" s="2"/>
    </row>
    <row r="33">
      <c r="D33" s="1" t="s">
        <v>38</v>
      </c>
      <c r="E33" s="1">
        <v>1.0</v>
      </c>
    </row>
    <row r="34">
      <c r="D34" s="1" t="s">
        <v>39</v>
      </c>
      <c r="E34" s="2"/>
    </row>
    <row r="35">
      <c r="D35" s="1" t="s">
        <v>40</v>
      </c>
      <c r="E35" s="1">
        <v>0.0</v>
      </c>
    </row>
    <row r="36">
      <c r="D36" s="1"/>
      <c r="E36" s="1"/>
    </row>
    <row r="37">
      <c r="D37" s="1"/>
      <c r="E37" s="1"/>
    </row>
    <row r="38">
      <c r="D38" s="1"/>
      <c r="E38" s="1"/>
    </row>
    <row r="39">
      <c r="D39" s="1"/>
      <c r="E39" s="1"/>
    </row>
  </sheetData>
  <drawing r:id="rId1"/>
</worksheet>
</file>