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niversita_2016_03_04/Articoli/published/plastic_NGS_SciRep/"/>
    </mc:Choice>
  </mc:AlternateContent>
  <xr:revisionPtr revIDLastSave="0" documentId="13_ncr:1_{723A1A8B-7BD4-8B41-8C06-2A2968B7A895}" xr6:coauthVersionLast="43" xr6:coauthVersionMax="43" xr10:uidLastSave="{00000000-0000-0000-0000-000000000000}"/>
  <bookViews>
    <workbookView xWindow="13800" yWindow="4100" windowWidth="28160" windowHeight="16880" tabRatio="500" xr2:uid="{00000000-000D-0000-FFFF-FFFF00000000}"/>
  </bookViews>
  <sheets>
    <sheet name="level2" sheetId="2" r:id="rId1"/>
    <sheet name="Sheet2" sheetId="3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" i="3" l="1"/>
  <c r="K3" i="3"/>
  <c r="J4" i="3"/>
  <c r="K4" i="3"/>
  <c r="J5" i="3"/>
  <c r="K5" i="3"/>
  <c r="J6" i="3"/>
  <c r="K6" i="3"/>
  <c r="J7" i="3"/>
  <c r="K7" i="3"/>
  <c r="J8" i="3"/>
  <c r="K8" i="3"/>
  <c r="J9" i="3"/>
  <c r="K9" i="3"/>
  <c r="J10" i="3"/>
  <c r="K10" i="3"/>
  <c r="J11" i="3"/>
  <c r="K11" i="3"/>
  <c r="J12" i="3"/>
  <c r="K12" i="3"/>
  <c r="J13" i="3"/>
  <c r="K13" i="3"/>
  <c r="J14" i="3"/>
  <c r="K14" i="3"/>
  <c r="J15" i="3"/>
  <c r="K15" i="3"/>
  <c r="J16" i="3"/>
  <c r="K16" i="3"/>
  <c r="J17" i="3"/>
  <c r="K17" i="3"/>
  <c r="J18" i="3"/>
  <c r="K18" i="3"/>
  <c r="J19" i="3"/>
  <c r="K19" i="3"/>
  <c r="J20" i="3"/>
  <c r="K20" i="3"/>
  <c r="J21" i="3"/>
  <c r="K21" i="3"/>
  <c r="J22" i="3"/>
  <c r="K22" i="3"/>
  <c r="J23" i="3"/>
  <c r="K23" i="3"/>
  <c r="J24" i="3"/>
  <c r="K24" i="3"/>
  <c r="J25" i="3"/>
  <c r="K25" i="3"/>
  <c r="J26" i="3"/>
  <c r="K26" i="3"/>
  <c r="J27" i="3"/>
  <c r="K27" i="3"/>
  <c r="J28" i="3"/>
  <c r="K28" i="3"/>
  <c r="J29" i="3"/>
  <c r="K29" i="3"/>
  <c r="J30" i="3"/>
  <c r="K30" i="3"/>
  <c r="J31" i="3"/>
  <c r="K31" i="3"/>
  <c r="J32" i="3"/>
  <c r="K32" i="3"/>
  <c r="J33" i="3"/>
  <c r="K33" i="3"/>
  <c r="J34" i="3"/>
  <c r="K34" i="3"/>
  <c r="J35" i="3"/>
  <c r="K35" i="3"/>
  <c r="J36" i="3"/>
  <c r="K36" i="3"/>
  <c r="J37" i="3"/>
  <c r="K37" i="3"/>
  <c r="J38" i="3"/>
  <c r="K38" i="3"/>
  <c r="J39" i="3"/>
  <c r="K39" i="3"/>
  <c r="J2" i="3"/>
  <c r="K2" i="3"/>
  <c r="L2" i="3"/>
  <c r="M2" i="3"/>
  <c r="N2" i="3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C30" i="2"/>
</calcChain>
</file>

<file path=xl/sharedStrings.xml><?xml version="1.0" encoding="utf-8"?>
<sst xmlns="http://schemas.openxmlformats.org/spreadsheetml/2006/main" count="95" uniqueCount="66">
  <si>
    <t>Level_1</t>
  </si>
  <si>
    <t>p-values</t>
  </si>
  <si>
    <t>p-values (corrected)</t>
  </si>
  <si>
    <t>Effect size</t>
  </si>
  <si>
    <t>Amino Acid Metabolism</t>
  </si>
  <si>
    <t>Biosynthesis of Other Secondary Metabolites</t>
  </si>
  <si>
    <t>Cancers</t>
  </si>
  <si>
    <t>Carbohydrate Metabolism</t>
  </si>
  <si>
    <t>Cardiovascular Diseases</t>
  </si>
  <si>
    <t>Cell Communication</t>
  </si>
  <si>
    <t>Cell Growth and Death</t>
  </si>
  <si>
    <t>Cell Motility</t>
  </si>
  <si>
    <t>Cellular Processes and Signaling</t>
  </si>
  <si>
    <t>Circulatory System</t>
  </si>
  <si>
    <t>Digestive System</t>
  </si>
  <si>
    <t>Endocrine System</t>
  </si>
  <si>
    <t>Energy Metabolism</t>
  </si>
  <si>
    <t>Environmental Adaptation</t>
  </si>
  <si>
    <t>Enzyme Families</t>
  </si>
  <si>
    <t>Excretory System</t>
  </si>
  <si>
    <t>Folding, Sorting and Degradation</t>
  </si>
  <si>
    <t>Genetic Information Processing</t>
  </si>
  <si>
    <t>Glycan Biosynthesis and Metabolism</t>
  </si>
  <si>
    <t>Immune System</t>
  </si>
  <si>
    <t>Immune System Diseases</t>
  </si>
  <si>
    <t>Infectious Diseases</t>
  </si>
  <si>
    <t>Lipid Metabolism</t>
  </si>
  <si>
    <t>Membrane Transport</t>
  </si>
  <si>
    <t>Metabolic Diseases</t>
  </si>
  <si>
    <t>Metabolism of Cofactors and Vitamins</t>
  </si>
  <si>
    <t>Metabolism of Other Amino Acids</t>
  </si>
  <si>
    <t>Metabolism of Terpenoids and Polyketides</t>
  </si>
  <si>
    <t>Nucleotide Metabolism</t>
  </si>
  <si>
    <t>Poorly Characterized</t>
  </si>
  <si>
    <t>Replication and Repair</t>
  </si>
  <si>
    <t>Sensory System</t>
  </si>
  <si>
    <t>Signal Transduction</t>
  </si>
  <si>
    <t>Signaling Molecules and Interaction</t>
  </si>
  <si>
    <t>Transcription</t>
  </si>
  <si>
    <t>Translation</t>
  </si>
  <si>
    <t>Transport and Catabolism</t>
  </si>
  <si>
    <t>Xenobiotics Biodegradation and Metabolism</t>
  </si>
  <si>
    <t>plast_black: mean rel, freq, (%)</t>
  </si>
  <si>
    <t>plast_black: std, dev, (%)</t>
  </si>
  <si>
    <t>plast_green: mean rel, freq, (%)</t>
  </si>
  <si>
    <t>plast_green: std, dev, (%)</t>
  </si>
  <si>
    <t>plast_red: mean rel, freq, (%)</t>
  </si>
  <si>
    <t>plast_red: std, dev, (%)</t>
  </si>
  <si>
    <t>plast_white: mean rel, freq, (%)</t>
  </si>
  <si>
    <t>plast_white: std, dev, (%)</t>
  </si>
  <si>
    <t>plast_yellow: mean rel, freq, (%)</t>
  </si>
  <si>
    <t>plast_yellow: std, dev, (%)</t>
  </si>
  <si>
    <t>soil_cont: mean rel, freq, (%)</t>
  </si>
  <si>
    <t>soil_cont: std, dev, (%)</t>
  </si>
  <si>
    <t>soil_dump: mean rel, freq, (%)</t>
  </si>
  <si>
    <t>soil_dump: std, dev, (%)</t>
  </si>
  <si>
    <t>plastic: mean rel, freq, (%)</t>
  </si>
  <si>
    <t>plastic: std, dev, (%)</t>
  </si>
  <si>
    <t>soil: mean rel, freq, (%)</t>
  </si>
  <si>
    <t>soil: std, dev, (%)</t>
  </si>
  <si>
    <t>delta_means</t>
  </si>
  <si>
    <t>%_means</t>
  </si>
  <si>
    <t>plast&gt;soil</t>
  </si>
  <si>
    <t>soil&gt;plast</t>
  </si>
  <si>
    <t>sum</t>
  </si>
  <si>
    <t>Table S1. Picrust analyses to infer functional information from 16S data at Level 2 KEGG reference hierarch levels. Variables with higher significant values in soils are highlighted in green, variables with higher significant values in plastics are highlighted in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</si>
</sst>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164" fontId="0" fillId="2" borderId="0" xfId="0" applyNumberFormat="1" applyFill="1"/>
    <xf numFmtId="164" fontId="0" fillId="3" borderId="0" xfId="0" applyNumberFormat="1" applyFill="1"/>
    <xf numFmtId="164" fontId="0" fillId="0" borderId="0" xfId="0" applyNumberFormat="1"/>
    <xf numFmtId="0" fontId="0" fillId="0" borderId="0" xfId="0" applyFill="1"/>
    <xf numFmtId="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workbookViewId="0">
      <selection activeCell="A14" sqref="A14"/>
    </sheetView>
  </sheetViews>
  <sheetFormatPr baseColWidth="10" defaultRowHeight="16" x14ac:dyDescent="0.2"/>
  <cols>
    <col min="1" max="1" width="37.6640625" bestFit="1" customWidth="1"/>
    <col min="2" max="2" width="14.33203125" customWidth="1"/>
  </cols>
  <sheetData>
    <row r="1" spans="1:16" x14ac:dyDescent="0.2">
      <c r="A1" t="s">
        <v>65</v>
      </c>
    </row>
    <row r="2" spans="1:16" x14ac:dyDescent="0.2">
      <c r="A2" t="s">
        <v>0</v>
      </c>
      <c r="B2" t="s">
        <v>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  <c r="P2" t="s">
        <v>55</v>
      </c>
    </row>
    <row r="3" spans="1:16" s="2" customFormat="1" x14ac:dyDescent="0.2">
      <c r="A3" s="2" t="s">
        <v>4</v>
      </c>
      <c r="B3" s="3">
        <v>4.9300522414599998E-7</v>
      </c>
      <c r="C3" s="6">
        <v>10.4318057924</v>
      </c>
      <c r="D3" s="6">
        <v>2.0111517949599999E-5</v>
      </c>
      <c r="E3" s="6">
        <v>10.4322175162</v>
      </c>
      <c r="F3" s="6">
        <v>1.3081059195800001E-4</v>
      </c>
      <c r="G3" s="6">
        <v>10.4340041054</v>
      </c>
      <c r="H3" s="6">
        <v>4.0391615625000001E-4</v>
      </c>
      <c r="I3" s="6">
        <v>10.431792613200001</v>
      </c>
      <c r="J3" s="6">
        <v>3.4878339657899998E-6</v>
      </c>
      <c r="K3" s="6">
        <v>10.4325908477</v>
      </c>
      <c r="L3" s="6">
        <v>1.6227268143899999E-4</v>
      </c>
      <c r="M3" s="6">
        <v>10.441360402500001</v>
      </c>
      <c r="N3" s="6">
        <v>1.7010103902899999E-3</v>
      </c>
      <c r="O3" s="6">
        <v>10.4366863404</v>
      </c>
      <c r="P3" s="6">
        <v>1.78014498145E-3</v>
      </c>
    </row>
    <row r="4" spans="1:16" s="2" customFormat="1" x14ac:dyDescent="0.2">
      <c r="A4" s="2" t="s">
        <v>5</v>
      </c>
      <c r="B4" s="3">
        <v>5.3758693993199998E-9</v>
      </c>
      <c r="C4" s="6">
        <v>1.0251339809</v>
      </c>
      <c r="D4" s="6">
        <v>2.14436384234E-6</v>
      </c>
      <c r="E4" s="6">
        <v>1.0250875293299999</v>
      </c>
      <c r="F4" s="6">
        <v>3.0634832920799997E-5</v>
      </c>
      <c r="G4" s="6">
        <v>1.02531458123</v>
      </c>
      <c r="H4" s="6">
        <v>9.7146855321000002E-5</v>
      </c>
      <c r="I4" s="6">
        <v>1.02511525983</v>
      </c>
      <c r="J4" s="6">
        <v>1.41375901285E-5</v>
      </c>
      <c r="K4" s="6">
        <v>1.02505716463</v>
      </c>
      <c r="L4" s="6">
        <v>4.1828232848300001E-5</v>
      </c>
      <c r="M4" s="6">
        <v>1.0273992807500001</v>
      </c>
      <c r="N4" s="6">
        <v>1.9236218148200001E-4</v>
      </c>
      <c r="O4" s="6">
        <v>1.0266611182500001</v>
      </c>
      <c r="P4" s="6">
        <v>4.1865855020000001E-4</v>
      </c>
    </row>
    <row r="5" spans="1:16" s="2" customFormat="1" x14ac:dyDescent="0.2">
      <c r="A5" s="2" t="s">
        <v>7</v>
      </c>
      <c r="B5" s="3">
        <v>1.4244789820099999E-5</v>
      </c>
      <c r="C5" s="6">
        <v>10.2890198788</v>
      </c>
      <c r="D5" s="6">
        <v>2.9865815360899999E-5</v>
      </c>
      <c r="E5" s="6">
        <v>10.2889858538</v>
      </c>
      <c r="F5" s="6">
        <v>1.07272086806E-4</v>
      </c>
      <c r="G5" s="6">
        <v>10.290108378799999</v>
      </c>
      <c r="H5" s="6">
        <v>6.3974718040600001E-4</v>
      </c>
      <c r="I5" s="6">
        <v>10.2889659167</v>
      </c>
      <c r="J5" s="6">
        <v>1.4011282408000001E-5</v>
      </c>
      <c r="K5" s="6">
        <v>10.2889932201</v>
      </c>
      <c r="L5" s="6">
        <v>1.7770873261600001E-4</v>
      </c>
      <c r="M5" s="6">
        <v>10.294004854200001</v>
      </c>
      <c r="N5" s="6">
        <v>1.1841920434600001E-3</v>
      </c>
      <c r="O5" s="6">
        <v>10.292812235</v>
      </c>
      <c r="P5" s="6">
        <v>1.4168489434099999E-3</v>
      </c>
    </row>
    <row r="6" spans="1:16" s="2" customFormat="1" x14ac:dyDescent="0.2">
      <c r="A6" s="2" t="s">
        <v>9</v>
      </c>
      <c r="B6" s="3">
        <v>3.3549085328699998E-5</v>
      </c>
      <c r="C6" s="6">
        <v>4.2694636430600001E-4</v>
      </c>
      <c r="D6" s="6">
        <v>9.9704925833699995E-9</v>
      </c>
      <c r="E6" s="6">
        <v>4.2669888224500002E-4</v>
      </c>
      <c r="F6" s="6">
        <v>8.05325346263E-8</v>
      </c>
      <c r="G6" s="6">
        <v>4.24844703467E-4</v>
      </c>
      <c r="H6" s="6">
        <v>4.61283196112E-7</v>
      </c>
      <c r="I6" s="6">
        <v>4.2694121369899997E-4</v>
      </c>
      <c r="J6" s="6">
        <v>2.2564877503599999E-8</v>
      </c>
      <c r="K6" s="6">
        <v>4.2644063835400002E-4</v>
      </c>
      <c r="L6" s="6">
        <v>2.2826685817900001E-7</v>
      </c>
      <c r="M6" s="6">
        <v>4.3761852124700001E-4</v>
      </c>
      <c r="N6" s="6">
        <v>2.3779493001100002E-6</v>
      </c>
      <c r="O6" s="6">
        <v>4.3027822648399999E-4</v>
      </c>
      <c r="P6" s="6">
        <v>3.5700123394999998E-6</v>
      </c>
    </row>
    <row r="7" spans="1:16" s="2" customFormat="1" x14ac:dyDescent="0.2">
      <c r="A7" s="2" t="s">
        <v>10</v>
      </c>
      <c r="B7" s="2">
        <v>6.2096731616300002E-4</v>
      </c>
      <c r="C7" s="6">
        <v>0.54302226393899999</v>
      </c>
      <c r="D7" s="6">
        <v>1.30133612204E-6</v>
      </c>
      <c r="E7" s="6">
        <v>0.54302812186500005</v>
      </c>
      <c r="F7" s="6">
        <v>9.5969996614100005E-6</v>
      </c>
      <c r="G7" s="6">
        <v>0.54344266130600005</v>
      </c>
      <c r="H7" s="6">
        <v>1.53032975086E-4</v>
      </c>
      <c r="I7" s="6">
        <v>0.54302005424499999</v>
      </c>
      <c r="J7" s="6">
        <v>4.7232680761300001E-6</v>
      </c>
      <c r="K7" s="6">
        <v>0.543009300965</v>
      </c>
      <c r="L7" s="6">
        <v>1.9540406985099999E-5</v>
      </c>
      <c r="M7" s="6">
        <v>0.54356653302000002</v>
      </c>
      <c r="N7" s="6">
        <v>2.48679246714E-4</v>
      </c>
      <c r="O7" s="6">
        <v>0.54313754266900005</v>
      </c>
      <c r="P7" s="6">
        <v>7.9401575532900005E-5</v>
      </c>
    </row>
    <row r="8" spans="1:16" s="4" customFormat="1" x14ac:dyDescent="0.2">
      <c r="A8" s="4" t="s">
        <v>11</v>
      </c>
      <c r="B8" s="5">
        <v>1.0830715119100001E-5</v>
      </c>
      <c r="C8" s="7">
        <v>3.3273745073100001</v>
      </c>
      <c r="D8" s="7">
        <v>2.31475008724E-5</v>
      </c>
      <c r="E8" s="7">
        <v>3.3271474200200002</v>
      </c>
      <c r="F8" s="7">
        <v>4.8864692356800003E-5</v>
      </c>
      <c r="G8" s="7">
        <v>3.3260868082599999</v>
      </c>
      <c r="H8" s="7">
        <v>3.28563613913E-4</v>
      </c>
      <c r="I8" s="7">
        <v>3.3274411112200002</v>
      </c>
      <c r="J8" s="7">
        <v>2.13576299262E-5</v>
      </c>
      <c r="K8" s="7">
        <v>3.3266592690199999</v>
      </c>
      <c r="L8" s="7">
        <v>1.13735185048E-4</v>
      </c>
      <c r="M8" s="7">
        <v>3.3201046563899999</v>
      </c>
      <c r="N8" s="7">
        <v>8.8706018749300003E-4</v>
      </c>
      <c r="O8" s="7">
        <v>3.3229405322200001</v>
      </c>
      <c r="P8" s="7">
        <v>2.3632686280299999E-3</v>
      </c>
    </row>
    <row r="9" spans="1:16" s="4" customFormat="1" x14ac:dyDescent="0.2">
      <c r="A9" s="4" t="s">
        <v>12</v>
      </c>
      <c r="B9" s="5">
        <v>4.9072149055999999E-5</v>
      </c>
      <c r="C9" s="7">
        <v>3.3924638280499999</v>
      </c>
      <c r="D9" s="7">
        <v>1.2763546410400001E-5</v>
      </c>
      <c r="E9" s="7">
        <v>3.39259871337</v>
      </c>
      <c r="F9" s="7">
        <v>1.8901777625899999E-4</v>
      </c>
      <c r="G9" s="7">
        <v>3.3914681526799999</v>
      </c>
      <c r="H9" s="7">
        <v>2.9685463005299999E-4</v>
      </c>
      <c r="I9" s="7">
        <v>3.3925421743899999</v>
      </c>
      <c r="J9" s="7">
        <v>5.7131895846700003E-5</v>
      </c>
      <c r="K9" s="7">
        <v>3.3931648649200001</v>
      </c>
      <c r="L9" s="7">
        <v>2.6025357711799999E-4</v>
      </c>
      <c r="M9" s="7">
        <v>3.3904457134100001</v>
      </c>
      <c r="N9" s="7">
        <v>6.2069800232800003E-4</v>
      </c>
      <c r="O9" s="7">
        <v>3.3900997830000001</v>
      </c>
      <c r="P9" s="7">
        <v>9.5010364064199995E-4</v>
      </c>
    </row>
    <row r="10" spans="1:16" s="4" customFormat="1" x14ac:dyDescent="0.2">
      <c r="A10" s="4" t="s">
        <v>16</v>
      </c>
      <c r="B10" s="5">
        <v>6.3257825403800004E-5</v>
      </c>
      <c r="C10" s="7">
        <v>6.1191110435400002</v>
      </c>
      <c r="D10" s="7">
        <v>1.58686180613E-5</v>
      </c>
      <c r="E10" s="7">
        <v>6.1187152407400003</v>
      </c>
      <c r="F10" s="7">
        <v>9.0464618548700005E-5</v>
      </c>
      <c r="G10" s="7">
        <v>6.11667558128</v>
      </c>
      <c r="H10" s="7">
        <v>5.3921530352000005E-4</v>
      </c>
      <c r="I10" s="7">
        <v>6.1190723450500002</v>
      </c>
      <c r="J10" s="7">
        <v>4.9633019819500002E-5</v>
      </c>
      <c r="K10" s="7">
        <v>6.1183711392299998</v>
      </c>
      <c r="L10" s="7">
        <v>4.4142700051000002E-4</v>
      </c>
      <c r="M10" s="7">
        <v>6.1141267470300003</v>
      </c>
      <c r="N10" s="7">
        <v>1.59477437378E-3</v>
      </c>
      <c r="O10" s="7">
        <v>6.1170309809200001</v>
      </c>
      <c r="P10" s="7">
        <v>7.7456832306700002E-4</v>
      </c>
    </row>
    <row r="11" spans="1:16" s="4" customFormat="1" x14ac:dyDescent="0.2">
      <c r="A11" s="4" t="s">
        <v>17</v>
      </c>
      <c r="B11" s="5">
        <v>6.0260933772799993E-8</v>
      </c>
      <c r="C11" s="7">
        <v>0.164072928029</v>
      </c>
      <c r="D11" s="7">
        <v>7.11758381018E-7</v>
      </c>
      <c r="E11" s="7">
        <v>0.16405324983700001</v>
      </c>
      <c r="F11" s="7">
        <v>3.4497502331600001E-6</v>
      </c>
      <c r="G11" s="7">
        <v>0.16389354120399999</v>
      </c>
      <c r="H11" s="7">
        <v>1.7894712900699999E-5</v>
      </c>
      <c r="I11" s="7">
        <v>0.16407285292400001</v>
      </c>
      <c r="J11" s="7">
        <v>6.1287946832599995E-7</v>
      </c>
      <c r="K11" s="7">
        <v>0.16403169530100001</v>
      </c>
      <c r="L11" s="7">
        <v>9.5175103875099998E-6</v>
      </c>
      <c r="M11" s="7">
        <v>0.163733718513</v>
      </c>
      <c r="N11" s="7">
        <v>6.4778557823299998E-5</v>
      </c>
      <c r="O11" s="7">
        <v>0.16382428937400001</v>
      </c>
      <c r="P11" s="7">
        <v>4.6525873309299997E-5</v>
      </c>
    </row>
    <row r="12" spans="1:16" s="4" customFormat="1" x14ac:dyDescent="0.2">
      <c r="A12" s="4" t="s">
        <v>20</v>
      </c>
      <c r="B12" s="5">
        <v>2.1577962987299999E-6</v>
      </c>
      <c r="C12" s="7">
        <v>2.4778457992499998</v>
      </c>
      <c r="D12" s="7">
        <v>7.9593772551599992E-6</v>
      </c>
      <c r="E12" s="7">
        <v>2.4775778277499998</v>
      </c>
      <c r="F12" s="7">
        <v>7.0689281960100003E-5</v>
      </c>
      <c r="G12" s="7">
        <v>2.4756061797500002</v>
      </c>
      <c r="H12" s="7">
        <v>2.36293918474E-4</v>
      </c>
      <c r="I12" s="7">
        <v>2.4778168890100001</v>
      </c>
      <c r="J12" s="7">
        <v>2.6338179140900001E-5</v>
      </c>
      <c r="K12" s="7">
        <v>2.4774995245999998</v>
      </c>
      <c r="L12" s="7">
        <v>1.6537062258299999E-4</v>
      </c>
      <c r="M12" s="7">
        <v>2.4737828026200002</v>
      </c>
      <c r="N12" s="7">
        <v>1.14940657977E-3</v>
      </c>
      <c r="O12" s="7">
        <v>2.4754201445800001</v>
      </c>
      <c r="P12" s="7">
        <v>4.18895934037E-4</v>
      </c>
    </row>
    <row r="13" spans="1:16" s="4" customFormat="1" x14ac:dyDescent="0.2">
      <c r="A13" s="4" t="s">
        <v>21</v>
      </c>
      <c r="B13" s="5">
        <v>1.92068905722E-6</v>
      </c>
      <c r="C13" s="7">
        <v>2.5927082691600001</v>
      </c>
      <c r="D13" s="7">
        <v>1.2395934692900001E-5</v>
      </c>
      <c r="E13" s="7">
        <v>2.5925304638100002</v>
      </c>
      <c r="F13" s="7">
        <v>5.3119464419100003E-5</v>
      </c>
      <c r="G13" s="7">
        <v>2.5915864594200002</v>
      </c>
      <c r="H13" s="7">
        <v>9.3680830393300004E-5</v>
      </c>
      <c r="I13" s="7">
        <v>2.59269712565</v>
      </c>
      <c r="J13" s="7">
        <v>1.9525224292999999E-5</v>
      </c>
      <c r="K13" s="7">
        <v>2.59242464102</v>
      </c>
      <c r="L13" s="7">
        <v>1.22164797521E-4</v>
      </c>
      <c r="M13" s="7">
        <v>2.5893772705</v>
      </c>
      <c r="N13" s="7">
        <v>8.9027058752299995E-4</v>
      </c>
      <c r="O13" s="7">
        <v>2.5911276469</v>
      </c>
      <c r="P13" s="7">
        <v>3.1948624418999999E-4</v>
      </c>
    </row>
    <row r="14" spans="1:16" s="4" customFormat="1" x14ac:dyDescent="0.2">
      <c r="A14" s="4" t="s">
        <v>22</v>
      </c>
      <c r="B14" s="4">
        <v>3.4922064217100001E-3</v>
      </c>
      <c r="C14" s="7">
        <v>2.1194522789299999</v>
      </c>
      <c r="D14" s="7">
        <v>1.9594498186E-5</v>
      </c>
      <c r="E14" s="7">
        <v>2.1190924446100001</v>
      </c>
      <c r="F14" s="7">
        <v>7.3327467444299994E-5</v>
      </c>
      <c r="G14" s="7">
        <v>2.1170765687599999</v>
      </c>
      <c r="H14" s="7">
        <v>9.1097978114399998E-4</v>
      </c>
      <c r="I14" s="7">
        <v>2.1194097621000001</v>
      </c>
      <c r="J14" s="7">
        <v>4.5193807647499998E-5</v>
      </c>
      <c r="K14" s="7">
        <v>2.119188286</v>
      </c>
      <c r="L14" s="7">
        <v>1.9335847560499999E-4</v>
      </c>
      <c r="M14" s="7">
        <v>2.1166152593800001</v>
      </c>
      <c r="N14" s="7">
        <v>1.53816618594E-3</v>
      </c>
      <c r="O14" s="7">
        <v>2.1184194431900001</v>
      </c>
      <c r="P14" s="7">
        <v>2.96297634257E-4</v>
      </c>
    </row>
    <row r="15" spans="1:16" s="2" customFormat="1" x14ac:dyDescent="0.2">
      <c r="A15" s="2" t="s">
        <v>25</v>
      </c>
      <c r="B15" s="3">
        <v>1.4084179908500001E-6</v>
      </c>
      <c r="C15" s="6">
        <v>0.35715792960699999</v>
      </c>
      <c r="D15" s="6">
        <v>2.2951123778400002E-6</v>
      </c>
      <c r="E15" s="6">
        <v>0.35716385529799999</v>
      </c>
      <c r="F15" s="6">
        <v>1.2039207017200001E-5</v>
      </c>
      <c r="G15" s="6">
        <v>0.35744070548700002</v>
      </c>
      <c r="H15" s="6">
        <v>1.5658026499999999E-4</v>
      </c>
      <c r="I15" s="6">
        <v>0.35715568168299999</v>
      </c>
      <c r="J15" s="6">
        <v>1.3076760312599999E-6</v>
      </c>
      <c r="K15" s="6">
        <v>0.357206933911</v>
      </c>
      <c r="L15" s="6">
        <v>4.1379016448600001E-5</v>
      </c>
      <c r="M15" s="6">
        <v>0.35821404651200001</v>
      </c>
      <c r="N15" s="6">
        <v>2.41433530464E-4</v>
      </c>
      <c r="O15" s="6">
        <v>0.35764758554600001</v>
      </c>
      <c r="P15" s="6">
        <v>8.3393412994600005E-5</v>
      </c>
    </row>
    <row r="16" spans="1:16" s="2" customFormat="1" x14ac:dyDescent="0.2">
      <c r="A16" s="2" t="s">
        <v>26</v>
      </c>
      <c r="B16" s="3">
        <v>3.6422712745700002E-8</v>
      </c>
      <c r="C16" s="6">
        <v>3.6817087001300002</v>
      </c>
      <c r="D16" s="6">
        <v>1.2379705056200001E-5</v>
      </c>
      <c r="E16" s="6">
        <v>3.6818354137</v>
      </c>
      <c r="F16" s="6">
        <v>1.53460514237E-5</v>
      </c>
      <c r="G16" s="6">
        <v>3.6824084609200001</v>
      </c>
      <c r="H16" s="6">
        <v>2.4143695049E-4</v>
      </c>
      <c r="I16" s="6">
        <v>3.6817132639699999</v>
      </c>
      <c r="J16" s="6">
        <v>3.5515456358800002E-6</v>
      </c>
      <c r="K16" s="6">
        <v>3.68202737935</v>
      </c>
      <c r="L16" s="6">
        <v>1.21327664064E-4</v>
      </c>
      <c r="M16" s="6">
        <v>3.6871520592599998</v>
      </c>
      <c r="N16" s="6">
        <v>7.9188958162999996E-4</v>
      </c>
      <c r="O16" s="6">
        <v>3.6845454929699999</v>
      </c>
      <c r="P16" s="6">
        <v>8.48138919232E-4</v>
      </c>
    </row>
    <row r="17" spans="1:16" s="2" customFormat="1" x14ac:dyDescent="0.2">
      <c r="A17" s="2" t="s">
        <v>27</v>
      </c>
      <c r="B17" s="3">
        <v>4.1000858525899998E-6</v>
      </c>
      <c r="C17" s="6">
        <v>10.956443739399999</v>
      </c>
      <c r="D17" s="6">
        <v>2.6664362494199999E-5</v>
      </c>
      <c r="E17" s="6">
        <v>10.9578828842</v>
      </c>
      <c r="F17" s="6">
        <v>4.1097154317199999E-4</v>
      </c>
      <c r="G17" s="6">
        <v>10.972423209</v>
      </c>
      <c r="H17" s="6">
        <v>1.76268310108E-3</v>
      </c>
      <c r="I17" s="6">
        <v>10.956500605900001</v>
      </c>
      <c r="J17" s="6">
        <v>1.17962478596E-4</v>
      </c>
      <c r="K17" s="6">
        <v>10.956625520899999</v>
      </c>
      <c r="L17" s="6">
        <v>9.0658599322400002E-4</v>
      </c>
      <c r="M17" s="6">
        <v>10.975443243899999</v>
      </c>
      <c r="N17" s="6">
        <v>5.97444119459E-3</v>
      </c>
      <c r="O17" s="6">
        <v>10.9714139605</v>
      </c>
      <c r="P17" s="6">
        <v>3.76837458788E-3</v>
      </c>
    </row>
    <row r="18" spans="1:16" s="4" customFormat="1" x14ac:dyDescent="0.2">
      <c r="A18" s="4" t="s">
        <v>29</v>
      </c>
      <c r="B18" s="5">
        <v>2.2005223922299999E-7</v>
      </c>
      <c r="C18" s="7">
        <v>4.4794771692399999</v>
      </c>
      <c r="D18" s="7">
        <v>5.1390566090799998E-6</v>
      </c>
      <c r="E18" s="7">
        <v>4.4792824598300003</v>
      </c>
      <c r="F18" s="7">
        <v>7.6124548762800004E-5</v>
      </c>
      <c r="G18" s="7">
        <v>4.4773760877399997</v>
      </c>
      <c r="H18" s="7">
        <v>2.75526915447E-4</v>
      </c>
      <c r="I18" s="7">
        <v>4.4794591475300001</v>
      </c>
      <c r="J18" s="7">
        <v>2.5307346775400001E-5</v>
      </c>
      <c r="K18" s="7">
        <v>4.4790250436700001</v>
      </c>
      <c r="L18" s="7">
        <v>1.9746643158399999E-4</v>
      </c>
      <c r="M18" s="7">
        <v>4.4743635796900003</v>
      </c>
      <c r="N18" s="7">
        <v>1.0229230965800001E-3</v>
      </c>
      <c r="O18" s="7">
        <v>4.4763981200099998</v>
      </c>
      <c r="P18" s="7">
        <v>7.2605496923199995E-4</v>
      </c>
    </row>
    <row r="19" spans="1:16" s="2" customFormat="1" x14ac:dyDescent="0.2">
      <c r="A19" s="2" t="s">
        <v>30</v>
      </c>
      <c r="B19" s="3">
        <v>1.6856770019800001E-6</v>
      </c>
      <c r="C19" s="6">
        <v>1.6540221838</v>
      </c>
      <c r="D19" s="6">
        <v>8.5912757578E-6</v>
      </c>
      <c r="E19" s="6">
        <v>1.65421901506</v>
      </c>
      <c r="F19" s="6">
        <v>5.9468536823700002E-5</v>
      </c>
      <c r="G19" s="6">
        <v>1.65575102759</v>
      </c>
      <c r="H19" s="6">
        <v>1.8866130529299999E-4</v>
      </c>
      <c r="I19" s="6">
        <v>1.65401114352</v>
      </c>
      <c r="J19" s="6">
        <v>3.2934855158699998E-6</v>
      </c>
      <c r="K19" s="6">
        <v>1.6544834100800001</v>
      </c>
      <c r="L19" s="6">
        <v>1.6822807303999999E-4</v>
      </c>
      <c r="M19" s="6">
        <v>1.6596424152</v>
      </c>
      <c r="N19" s="6">
        <v>1.47283099392E-3</v>
      </c>
      <c r="O19" s="6">
        <v>1.65663107875</v>
      </c>
      <c r="P19" s="6">
        <v>5.9219529482000001E-4</v>
      </c>
    </row>
    <row r="20" spans="1:16" s="2" customFormat="1" x14ac:dyDescent="0.2">
      <c r="A20" s="2" t="s">
        <v>31</v>
      </c>
      <c r="B20" s="3">
        <v>6.26576087199E-5</v>
      </c>
      <c r="C20" s="6">
        <v>2.0785123253100002</v>
      </c>
      <c r="D20" s="6">
        <v>1.3514524704999999E-5</v>
      </c>
      <c r="E20" s="6">
        <v>2.0785963809100001</v>
      </c>
      <c r="F20" s="6">
        <v>2.40935357841E-5</v>
      </c>
      <c r="G20" s="6">
        <v>2.0790539618800001</v>
      </c>
      <c r="H20" s="6">
        <v>1.0981819344599999E-4</v>
      </c>
      <c r="I20" s="6">
        <v>2.0785009855799998</v>
      </c>
      <c r="J20" s="6">
        <v>1.1924606620999999E-6</v>
      </c>
      <c r="K20" s="6">
        <v>2.0787128046199999</v>
      </c>
      <c r="L20" s="6">
        <v>3.3007799322999999E-5</v>
      </c>
      <c r="M20" s="6">
        <v>2.0804174305599998</v>
      </c>
      <c r="N20" s="6">
        <v>7.0748817111399996E-4</v>
      </c>
      <c r="O20" s="6">
        <v>2.0796764468700002</v>
      </c>
      <c r="P20" s="6">
        <v>2.74552814132E-4</v>
      </c>
    </row>
    <row r="21" spans="1:16" s="4" customFormat="1" x14ac:dyDescent="0.2">
      <c r="A21" s="4" t="s">
        <v>32</v>
      </c>
      <c r="B21" s="5">
        <v>2.82514152673E-7</v>
      </c>
      <c r="C21" s="7">
        <v>3.48690053299</v>
      </c>
      <c r="D21" s="7">
        <v>7.09618485612E-6</v>
      </c>
      <c r="E21" s="7">
        <v>3.48665785223</v>
      </c>
      <c r="F21" s="7">
        <v>7.4499769134299997E-5</v>
      </c>
      <c r="G21" s="7">
        <v>3.4840430285099999</v>
      </c>
      <c r="H21" s="7">
        <v>3.4471672973899998E-4</v>
      </c>
      <c r="I21" s="7">
        <v>3.48689782188</v>
      </c>
      <c r="J21" s="7">
        <v>1.4620630819699999E-5</v>
      </c>
      <c r="K21" s="7">
        <v>3.4866562772099998</v>
      </c>
      <c r="L21" s="7">
        <v>2.4294486935200001E-4</v>
      </c>
      <c r="M21" s="7">
        <v>3.4795628192499999</v>
      </c>
      <c r="N21" s="7">
        <v>1.6939480279999999E-3</v>
      </c>
      <c r="O21" s="7">
        <v>3.4824280577</v>
      </c>
      <c r="P21" s="7">
        <v>8.39003459507E-4</v>
      </c>
    </row>
    <row r="22" spans="1:16" s="4" customFormat="1" x14ac:dyDescent="0.2">
      <c r="A22" s="4" t="s">
        <v>34</v>
      </c>
      <c r="B22" s="5">
        <v>1.9691459986500001E-7</v>
      </c>
      <c r="C22" s="7">
        <v>7.5847158394900003</v>
      </c>
      <c r="D22" s="7">
        <v>1.1543281188200001E-5</v>
      </c>
      <c r="E22" s="7">
        <v>7.58410489171</v>
      </c>
      <c r="F22" s="7">
        <v>2.23417776856E-4</v>
      </c>
      <c r="G22" s="7">
        <v>7.5774428811599996</v>
      </c>
      <c r="H22" s="7">
        <v>9.0158289714499995E-4</v>
      </c>
      <c r="I22" s="7">
        <v>7.5847165935299996</v>
      </c>
      <c r="J22" s="7">
        <v>3.7977078361799999E-5</v>
      </c>
      <c r="K22" s="7">
        <v>7.5838492996899998</v>
      </c>
      <c r="L22" s="7">
        <v>4.9499143033000001E-4</v>
      </c>
      <c r="M22" s="7">
        <v>7.5663497467900003</v>
      </c>
      <c r="N22" s="7">
        <v>4.1124141314199999E-3</v>
      </c>
      <c r="O22" s="7">
        <v>7.5732212862499999</v>
      </c>
      <c r="P22" s="7">
        <v>2.0830069372400001E-3</v>
      </c>
    </row>
    <row r="23" spans="1:16" s="2" customFormat="1" x14ac:dyDescent="0.2">
      <c r="A23" s="2" t="s">
        <v>35</v>
      </c>
      <c r="B23" s="3">
        <v>4.5954164617199999E-5</v>
      </c>
      <c r="C23" s="6">
        <v>1.3746800846E-4</v>
      </c>
      <c r="D23" s="6">
        <v>3.25717836499E-9</v>
      </c>
      <c r="E23" s="6">
        <v>1.3737907163099999E-4</v>
      </c>
      <c r="F23" s="6">
        <v>2.72203433433E-8</v>
      </c>
      <c r="G23" s="6">
        <v>1.36704895545E-4</v>
      </c>
      <c r="H23" s="6">
        <v>1.8362403814800001E-7</v>
      </c>
      <c r="I23" s="6">
        <v>1.37465222771E-4</v>
      </c>
      <c r="J23" s="6">
        <v>7.1814664145899999E-9</v>
      </c>
      <c r="K23" s="6">
        <v>1.3729782282500001E-4</v>
      </c>
      <c r="L23" s="6">
        <v>7.72094653476E-8</v>
      </c>
      <c r="M23" s="6">
        <v>1.40971249811E-4</v>
      </c>
      <c r="N23" s="6">
        <v>8.3581639859400005E-7</v>
      </c>
      <c r="O23" s="6">
        <v>1.3851713240000001E-4</v>
      </c>
      <c r="P23" s="6">
        <v>1.18851445876E-6</v>
      </c>
    </row>
    <row r="24" spans="1:16" s="2" customFormat="1" x14ac:dyDescent="0.2">
      <c r="A24" s="2" t="s">
        <v>36</v>
      </c>
      <c r="B24" s="2">
        <v>4.5845774565800003E-2</v>
      </c>
      <c r="C24" s="6">
        <v>2.0226137818600001</v>
      </c>
      <c r="D24" s="6">
        <v>7.4482969776799996E-6</v>
      </c>
      <c r="E24" s="6">
        <v>2.0226123394600002</v>
      </c>
      <c r="F24" s="6">
        <v>1.66133544735E-5</v>
      </c>
      <c r="G24" s="6">
        <v>2.0228102630799998</v>
      </c>
      <c r="H24" s="6">
        <v>4.7775063580399998E-4</v>
      </c>
      <c r="I24" s="6">
        <v>2.0226528300000002</v>
      </c>
      <c r="J24" s="6">
        <v>1.71310472763E-5</v>
      </c>
      <c r="K24" s="6">
        <v>2.0226435516599999</v>
      </c>
      <c r="L24" s="6">
        <v>1.6008490936999999E-4</v>
      </c>
      <c r="M24" s="6">
        <v>2.0239222252100002</v>
      </c>
      <c r="N24" s="6">
        <v>8.9912777667200004E-4</v>
      </c>
      <c r="O24" s="6">
        <v>2.0233921820199998</v>
      </c>
      <c r="P24" s="6">
        <v>4.3407857220599999E-4</v>
      </c>
    </row>
    <row r="25" spans="1:16" s="2" customFormat="1" x14ac:dyDescent="0.2">
      <c r="A25" s="2" t="s">
        <v>37</v>
      </c>
      <c r="B25" s="3">
        <v>7.2102937711600006E-8</v>
      </c>
      <c r="C25" s="6">
        <v>0.16865185510200001</v>
      </c>
      <c r="D25" s="6">
        <v>9.8258974158100009E-7</v>
      </c>
      <c r="E25" s="6">
        <v>0.16867994617500001</v>
      </c>
      <c r="F25" s="6">
        <v>2.06416374473E-5</v>
      </c>
      <c r="G25" s="6">
        <v>0.168978839691</v>
      </c>
      <c r="H25" s="6">
        <v>4.7088208926399998E-5</v>
      </c>
      <c r="I25" s="6">
        <v>0.16864668556500001</v>
      </c>
      <c r="J25" s="6">
        <v>1.14674769925E-6</v>
      </c>
      <c r="K25" s="6">
        <v>0.168721014025</v>
      </c>
      <c r="L25" s="6">
        <v>8.4619370709699995E-6</v>
      </c>
      <c r="M25" s="6">
        <v>0.16963160952</v>
      </c>
      <c r="N25" s="6">
        <v>1.9190507221900001E-4</v>
      </c>
      <c r="O25" s="6">
        <v>0.16910220808599999</v>
      </c>
      <c r="P25" s="6">
        <v>9.45856927801E-5</v>
      </c>
    </row>
    <row r="26" spans="1:16" s="4" customFormat="1" x14ac:dyDescent="0.2">
      <c r="A26" s="4" t="s">
        <v>38</v>
      </c>
      <c r="B26" s="5">
        <v>1.7148416284599999E-8</v>
      </c>
      <c r="C26" s="7">
        <v>2.4318368341799999</v>
      </c>
      <c r="D26" s="7">
        <v>2.6338221155799998E-6</v>
      </c>
      <c r="E26" s="7">
        <v>2.4318616361899998</v>
      </c>
      <c r="F26" s="7">
        <v>1.5845882341899998E-5</v>
      </c>
      <c r="G26" s="7">
        <v>2.43137503726</v>
      </c>
      <c r="H26" s="7">
        <v>2.1172852030699999E-4</v>
      </c>
      <c r="I26" s="7">
        <v>2.4318796874099999</v>
      </c>
      <c r="J26" s="7">
        <v>3.56052428573E-5</v>
      </c>
      <c r="K26" s="7">
        <v>2.4318075655000002</v>
      </c>
      <c r="L26" s="7">
        <v>2.6409649687399999E-5</v>
      </c>
      <c r="M26" s="7">
        <v>2.4300426483600002</v>
      </c>
      <c r="N26" s="7">
        <v>1.47215172226E-4</v>
      </c>
      <c r="O26" s="7">
        <v>2.4309467717</v>
      </c>
      <c r="P26" s="7">
        <v>2.6874021656899999E-4</v>
      </c>
    </row>
    <row r="27" spans="1:16" s="4" customFormat="1" x14ac:dyDescent="0.2">
      <c r="A27" s="4" t="s">
        <v>39</v>
      </c>
      <c r="B27" s="5">
        <v>1.5263846056999999E-7</v>
      </c>
      <c r="C27" s="7">
        <v>5.0724675875800003</v>
      </c>
      <c r="D27" s="7">
        <v>1.8427845611300002E-5</v>
      </c>
      <c r="E27" s="7">
        <v>5.0717873663399997</v>
      </c>
      <c r="F27" s="7">
        <v>2.2651332483700001E-4</v>
      </c>
      <c r="G27" s="7">
        <v>5.0656259595100002</v>
      </c>
      <c r="H27" s="7">
        <v>8.7521183159900004E-4</v>
      </c>
      <c r="I27" s="7">
        <v>5.0724479760100003</v>
      </c>
      <c r="J27" s="7">
        <v>4.0905952304899999E-5</v>
      </c>
      <c r="K27" s="7">
        <v>5.0712497160499996</v>
      </c>
      <c r="L27" s="7">
        <v>5.5758150114299995E-4</v>
      </c>
      <c r="M27" s="7">
        <v>5.0527358465100001</v>
      </c>
      <c r="N27" s="7">
        <v>4.2680040038400001E-3</v>
      </c>
      <c r="O27" s="7">
        <v>5.0612104861200002</v>
      </c>
      <c r="P27" s="7">
        <v>2.0312886295499998E-3</v>
      </c>
    </row>
    <row r="28" spans="1:16" s="2" customFormat="1" x14ac:dyDescent="0.2">
      <c r="A28" s="2" t="s">
        <v>40</v>
      </c>
      <c r="B28" s="3">
        <v>2.13723357703E-8</v>
      </c>
      <c r="C28" s="6">
        <v>0.29762306548799999</v>
      </c>
      <c r="D28" s="6">
        <v>5.2109557352599995E-7</v>
      </c>
      <c r="E28" s="6">
        <v>0.29762722458599999</v>
      </c>
      <c r="F28" s="6">
        <v>4.49412029232E-7</v>
      </c>
      <c r="G28" s="6">
        <v>0.29748094624999999</v>
      </c>
      <c r="H28" s="6">
        <v>6.4798314785299998E-5</v>
      </c>
      <c r="I28" s="6">
        <v>0.29762466797600001</v>
      </c>
      <c r="J28" s="6">
        <v>8.3382580923800005E-7</v>
      </c>
      <c r="K28" s="6">
        <v>0.297694713971</v>
      </c>
      <c r="L28" s="6">
        <v>1.32023827166E-5</v>
      </c>
      <c r="M28" s="6">
        <v>0.29816604374900002</v>
      </c>
      <c r="N28" s="6">
        <v>7.3408961423399998E-5</v>
      </c>
      <c r="O28" s="6">
        <v>0.29791670159</v>
      </c>
      <c r="P28" s="6">
        <v>8.1709098486099999E-5</v>
      </c>
    </row>
    <row r="29" spans="1:16" s="2" customFormat="1" x14ac:dyDescent="0.2">
      <c r="A29" s="2" t="s">
        <v>41</v>
      </c>
      <c r="B29" s="3">
        <v>3.1678153023599998E-6</v>
      </c>
      <c r="C29" s="6">
        <v>2.7031087466499999</v>
      </c>
      <c r="D29" s="6">
        <v>3.7750996824099998E-5</v>
      </c>
      <c r="E29" s="6">
        <v>2.70394330862</v>
      </c>
      <c r="F29" s="6">
        <v>1.8858416552599999E-4</v>
      </c>
      <c r="G29" s="6">
        <v>2.7105858253199999</v>
      </c>
      <c r="H29" s="6">
        <v>6.2400768583799999E-4</v>
      </c>
      <c r="I29" s="6">
        <v>2.7030924307999999</v>
      </c>
      <c r="J29" s="6">
        <v>3.4588498000800003E-5</v>
      </c>
      <c r="K29" s="6">
        <v>2.7046524085899999</v>
      </c>
      <c r="L29" s="6">
        <v>6.0896857885600001E-4</v>
      </c>
      <c r="M29" s="6">
        <v>2.72232217577</v>
      </c>
      <c r="N29" s="6">
        <v>5.4607888353399997E-3</v>
      </c>
      <c r="O29" s="6">
        <v>2.7128542809599998</v>
      </c>
      <c r="P29" s="6">
        <v>1.9802925993900001E-3</v>
      </c>
    </row>
    <row r="30" spans="1:16" x14ac:dyDescent="0.2">
      <c r="C30" s="8">
        <f>SUM(C3:C29)</f>
        <v>89.45781527550777</v>
      </c>
      <c r="D30" s="8">
        <f t="shared" ref="D30:P30" si="0">SUM(D3:D29)</f>
        <v>3.0086564469321341E-4</v>
      </c>
      <c r="E30" s="8">
        <f t="shared" si="0"/>
        <v>89.457853033594873</v>
      </c>
      <c r="F30" s="8">
        <f t="shared" si="0"/>
        <v>2.1719640610740718E-3</v>
      </c>
      <c r="G30" s="8">
        <f t="shared" si="0"/>
        <v>89.458620801086994</v>
      </c>
      <c r="H30" s="8">
        <f t="shared" si="0"/>
        <v>9.9995624195949612E-3</v>
      </c>
      <c r="I30" s="8">
        <f t="shared" si="0"/>
        <v>89.457810032109464</v>
      </c>
      <c r="J30" s="8">
        <f t="shared" si="0"/>
        <v>5.9160637341026218E-4</v>
      </c>
      <c r="K30" s="8">
        <f t="shared" si="0"/>
        <v>89.456909331174174</v>
      </c>
      <c r="L30" s="8">
        <f t="shared" si="0"/>
        <v>5.2881229351940066E-3</v>
      </c>
      <c r="M30" s="8">
        <f t="shared" si="0"/>
        <v>89.453061718365063</v>
      </c>
      <c r="N30" s="8">
        <f t="shared" si="0"/>
        <v>3.7132430651740406E-2</v>
      </c>
      <c r="O30" s="8">
        <f t="shared" si="0"/>
        <v>89.456113510933903</v>
      </c>
      <c r="P30" s="8">
        <f t="shared" si="0"/>
        <v>2.2974374058942256E-2</v>
      </c>
    </row>
  </sheetData>
  <phoneticPr fontId="1" type="noConversion"/>
  <pageMargins left="0.7" right="0.7" top="0.75" bottom="0.75" header="0.3" footer="0.3"/>
  <pageSetup paperSize="9" scale="3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workbookViewId="0">
      <selection activeCell="K3" sqref="K3"/>
    </sheetView>
  </sheetViews>
  <sheetFormatPr baseColWidth="10" defaultRowHeight="16" x14ac:dyDescent="0.2"/>
  <cols>
    <col min="1" max="1" width="37.6640625" bestFit="1" customWidth="1"/>
    <col min="11" max="11" width="18.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56</v>
      </c>
      <c r="F1" t="s">
        <v>57</v>
      </c>
      <c r="G1" t="s">
        <v>58</v>
      </c>
      <c r="H1" t="s">
        <v>59</v>
      </c>
      <c r="J1" t="s">
        <v>60</v>
      </c>
      <c r="K1" t="s">
        <v>61</v>
      </c>
      <c r="L1" t="s">
        <v>62</v>
      </c>
      <c r="M1" t="s">
        <v>63</v>
      </c>
      <c r="N1" t="s">
        <v>64</v>
      </c>
    </row>
    <row r="2" spans="1:14" x14ac:dyDescent="0.2">
      <c r="A2" t="s">
        <v>4</v>
      </c>
      <c r="B2" s="1">
        <v>3.8111377369499999E-8</v>
      </c>
      <c r="C2" s="1">
        <v>3.8111377369499999E-8</v>
      </c>
      <c r="D2">
        <v>0.72301303789600002</v>
      </c>
      <c r="E2">
        <v>10.432482175000001</v>
      </c>
      <c r="F2">
        <v>8.4120437342699995E-4</v>
      </c>
      <c r="G2">
        <v>10.4380583727</v>
      </c>
      <c r="H2">
        <v>2.43052285224E-3</v>
      </c>
      <c r="J2" s="1">
        <f>E2-G2</f>
        <v>-5.5761976999999519E-3</v>
      </c>
      <c r="K2" s="10">
        <f>J2/E2*100</f>
        <v>-5.3450344860042395E-2</v>
      </c>
      <c r="L2" s="9">
        <f t="shared" ref="L2" si="0">COUNTIF(K2,"&gt;4")</f>
        <v>0</v>
      </c>
      <c r="M2" s="9">
        <f t="shared" ref="M2" si="1">COUNTIF(K2,"&lt;-4")</f>
        <v>0</v>
      </c>
      <c r="N2">
        <f t="shared" ref="N2" si="2">L2+M2</f>
        <v>0</v>
      </c>
    </row>
    <row r="3" spans="1:14" x14ac:dyDescent="0.2">
      <c r="A3" t="s">
        <v>5</v>
      </c>
      <c r="B3" s="1">
        <v>4.33857459635E-14</v>
      </c>
      <c r="C3" s="1">
        <v>4.33857459635E-14</v>
      </c>
      <c r="D3">
        <v>0.91068071816899998</v>
      </c>
      <c r="E3">
        <v>1.0251417031800001</v>
      </c>
      <c r="F3">
        <v>1.0301199029299999E-4</v>
      </c>
      <c r="G3">
        <v>1.0269070953999999</v>
      </c>
      <c r="H3">
        <v>4.0234489439500002E-4</v>
      </c>
      <c r="J3" s="1">
        <f t="shared" ref="J3:J39" si="3">E3-G3</f>
        <v>-1.7653922199998284E-3</v>
      </c>
      <c r="K3" s="10">
        <f t="shared" ref="K3:K39" si="4">J3/E3*100</f>
        <v>-0.17220957985842969</v>
      </c>
    </row>
    <row r="4" spans="1:14" x14ac:dyDescent="0.2">
      <c r="A4" t="s">
        <v>6</v>
      </c>
      <c r="B4">
        <v>1.32898959049E-3</v>
      </c>
      <c r="C4">
        <v>1.32898959049E-3</v>
      </c>
      <c r="D4">
        <v>0.35463387139699998</v>
      </c>
      <c r="E4">
        <v>0.10659769491</v>
      </c>
      <c r="F4" s="1">
        <v>7.3597717307900002E-5</v>
      </c>
      <c r="G4">
        <v>0.10688061653399999</v>
      </c>
      <c r="H4">
        <v>2.7686057962499999E-4</v>
      </c>
      <c r="J4" s="1">
        <f t="shared" si="3"/>
        <v>-2.8292162399999599E-4</v>
      </c>
      <c r="K4" s="10">
        <f t="shared" si="4"/>
        <v>-0.26541063973181178</v>
      </c>
    </row>
    <row r="5" spans="1:14" x14ac:dyDescent="0.2">
      <c r="A5" t="s">
        <v>7</v>
      </c>
      <c r="B5" s="1">
        <v>3.9730762653900002E-11</v>
      </c>
      <c r="C5" s="1">
        <v>3.9730762653900002E-11</v>
      </c>
      <c r="D5">
        <v>0.84279063003900001</v>
      </c>
      <c r="E5">
        <v>10.2892146496</v>
      </c>
      <c r="F5">
        <v>5.3914500699500005E-4</v>
      </c>
      <c r="G5">
        <v>10.2931548189</v>
      </c>
      <c r="H5">
        <v>1.1288721190600001E-3</v>
      </c>
      <c r="J5" s="1">
        <f t="shared" si="3"/>
        <v>-3.9401692999998517E-3</v>
      </c>
      <c r="K5" s="10">
        <f t="shared" si="4"/>
        <v>-3.8294169518108247E-2</v>
      </c>
    </row>
    <row r="6" spans="1:14" x14ac:dyDescent="0.2">
      <c r="A6" t="s">
        <v>8</v>
      </c>
      <c r="B6">
        <v>1.8728208745699999E-4</v>
      </c>
      <c r="C6">
        <v>1.8728208745699999E-4</v>
      </c>
      <c r="D6">
        <v>0.44736463663499998</v>
      </c>
      <c r="E6">
        <v>7.3344548885700004E-3</v>
      </c>
      <c r="F6" s="1">
        <v>4.1657612511799999E-5</v>
      </c>
      <c r="G6">
        <v>7.45712443125E-3</v>
      </c>
      <c r="H6" s="1">
        <v>9.1421504298299996E-5</v>
      </c>
      <c r="I6" s="1"/>
      <c r="J6" s="1">
        <f t="shared" si="3"/>
        <v>-1.2266954267999963E-4</v>
      </c>
      <c r="K6" s="10">
        <f t="shared" si="4"/>
        <v>-1.6725106983910636</v>
      </c>
    </row>
    <row r="7" spans="1:14" x14ac:dyDescent="0.2">
      <c r="A7" t="s">
        <v>9</v>
      </c>
      <c r="B7" s="1">
        <v>1.24880978676E-5</v>
      </c>
      <c r="C7" s="1">
        <v>1.24880978676E-5</v>
      </c>
      <c r="D7">
        <v>0.555533562313</v>
      </c>
      <c r="E7">
        <v>4.26374360414E-4</v>
      </c>
      <c r="F7" s="1">
        <v>8.2098120281900002E-7</v>
      </c>
      <c r="G7">
        <v>4.3295893187299999E-4</v>
      </c>
      <c r="H7" s="1">
        <v>4.3696003910799996E-6</v>
      </c>
      <c r="I7" s="1"/>
      <c r="J7" s="1">
        <f t="shared" si="3"/>
        <v>-6.5845714589999834E-6</v>
      </c>
      <c r="K7" s="10">
        <f t="shared" si="4"/>
        <v>-1.5443169360855824</v>
      </c>
    </row>
    <row r="8" spans="1:14" x14ac:dyDescent="0.2">
      <c r="A8" t="s">
        <v>10</v>
      </c>
      <c r="B8">
        <v>0.49110243278999999</v>
      </c>
      <c r="C8">
        <v>0.49110243278999999</v>
      </c>
      <c r="D8">
        <v>1.9967567463600001E-2</v>
      </c>
      <c r="E8">
        <v>0.54310448046399995</v>
      </c>
      <c r="F8">
        <v>1.8278972728199999E-4</v>
      </c>
      <c r="G8">
        <v>0.54317270803499995</v>
      </c>
      <c r="H8">
        <v>2.9368263827099999E-4</v>
      </c>
      <c r="J8" s="1">
        <f t="shared" si="3"/>
        <v>-6.8227571000001319E-5</v>
      </c>
      <c r="K8" s="10">
        <f t="shared" si="4"/>
        <v>-1.256251300702054E-2</v>
      </c>
    </row>
    <row r="9" spans="1:14" x14ac:dyDescent="0.2">
      <c r="A9" t="s">
        <v>11</v>
      </c>
      <c r="B9" s="1">
        <v>2.9333682386899997E-7</v>
      </c>
      <c r="C9" s="1">
        <v>2.9333682386899997E-7</v>
      </c>
      <c r="D9">
        <v>0.67255083579399999</v>
      </c>
      <c r="E9">
        <v>3.3269418231699999</v>
      </c>
      <c r="F9">
        <v>5.3177645340899999E-4</v>
      </c>
      <c r="G9">
        <v>3.3227155592900002</v>
      </c>
      <c r="H9">
        <v>2.1520802605800001E-3</v>
      </c>
      <c r="J9" s="1">
        <f t="shared" si="3"/>
        <v>4.2262638799996921E-3</v>
      </c>
      <c r="K9" s="10">
        <f t="shared" si="4"/>
        <v>0.12703149332418426</v>
      </c>
    </row>
    <row r="10" spans="1:14" x14ac:dyDescent="0.2">
      <c r="A10" t="s">
        <v>12</v>
      </c>
      <c r="B10" s="1">
        <v>1.0861036498499999E-8</v>
      </c>
      <c r="C10" s="1">
        <v>1.0861036498499999E-8</v>
      </c>
      <c r="D10">
        <v>0.75017888288400003</v>
      </c>
      <c r="E10">
        <v>3.3924475466800001</v>
      </c>
      <c r="F10">
        <v>5.8323892143300003E-4</v>
      </c>
      <c r="G10">
        <v>3.3898617773800002</v>
      </c>
      <c r="H10">
        <v>9.0593424832199996E-4</v>
      </c>
      <c r="J10" s="1">
        <f t="shared" si="3"/>
        <v>2.5857692999999848E-3</v>
      </c>
      <c r="K10" s="10">
        <f t="shared" si="4"/>
        <v>7.622134946583134E-2</v>
      </c>
    </row>
    <row r="11" spans="1:14" x14ac:dyDescent="0.2">
      <c r="A11" t="s">
        <v>13</v>
      </c>
      <c r="B11" s="1">
        <v>3.4889350932300002E-5</v>
      </c>
      <c r="C11" s="1">
        <v>3.4889350932300002E-5</v>
      </c>
      <c r="D11">
        <v>0.51706759321200002</v>
      </c>
      <c r="E11">
        <v>2.0488812000500001E-2</v>
      </c>
      <c r="F11" s="1">
        <v>5.1050550000900002E-5</v>
      </c>
      <c r="G11">
        <v>2.06631969183E-2</v>
      </c>
      <c r="H11">
        <v>1.1327937336000001E-4</v>
      </c>
      <c r="J11" s="1">
        <f t="shared" si="3"/>
        <v>-1.7438491779999885E-4</v>
      </c>
      <c r="K11" s="10">
        <f t="shared" si="4"/>
        <v>-0.85112264096006751</v>
      </c>
    </row>
    <row r="12" spans="1:14" x14ac:dyDescent="0.2">
      <c r="A12" t="s">
        <v>14</v>
      </c>
      <c r="B12">
        <v>2.3314465182800001E-4</v>
      </c>
      <c r="C12">
        <v>2.3314465182800001E-4</v>
      </c>
      <c r="D12">
        <v>0.43762604990499998</v>
      </c>
      <c r="E12">
        <v>3.0939895766300001E-2</v>
      </c>
      <c r="F12" s="1">
        <v>2.0530136230700001E-5</v>
      </c>
      <c r="G12">
        <v>3.0996228201600001E-2</v>
      </c>
      <c r="H12" s="1">
        <v>4.2165079241700001E-5</v>
      </c>
      <c r="I12" s="1"/>
      <c r="J12" s="1">
        <f t="shared" si="3"/>
        <v>-5.6332435300000122E-5</v>
      </c>
      <c r="K12" s="10">
        <f t="shared" si="4"/>
        <v>-0.18207054000924558</v>
      </c>
    </row>
    <row r="13" spans="1:14" x14ac:dyDescent="0.2">
      <c r="A13" t="s">
        <v>15</v>
      </c>
      <c r="B13" s="1">
        <v>9.6212836832800005E-11</v>
      </c>
      <c r="C13" s="1">
        <v>9.6212836832800005E-11</v>
      </c>
      <c r="D13">
        <v>0.83085772405900005</v>
      </c>
      <c r="E13">
        <v>0.36478658500299999</v>
      </c>
      <c r="F13">
        <v>1.2150586927E-4</v>
      </c>
      <c r="G13">
        <v>0.36536706046400003</v>
      </c>
      <c r="H13">
        <v>1.3943393898199999E-4</v>
      </c>
      <c r="J13" s="1">
        <f t="shared" si="3"/>
        <v>-5.8047546100004066E-4</v>
      </c>
      <c r="K13" s="10">
        <f t="shared" si="4"/>
        <v>-0.15912741445666564</v>
      </c>
    </row>
    <row r="14" spans="1:14" x14ac:dyDescent="0.2">
      <c r="A14" t="s">
        <v>16</v>
      </c>
      <c r="B14">
        <v>1.14310998579E-3</v>
      </c>
      <c r="C14">
        <v>1.14310998579E-3</v>
      </c>
      <c r="D14">
        <v>0.362217702679</v>
      </c>
      <c r="E14">
        <v>6.1183890699700001</v>
      </c>
      <c r="F14">
        <v>9.5156429995199999E-4</v>
      </c>
      <c r="G14">
        <v>6.1163887406899997</v>
      </c>
      <c r="H14">
        <v>1.6822356796399999E-3</v>
      </c>
      <c r="J14" s="1">
        <f t="shared" si="3"/>
        <v>2.0003292800003791E-3</v>
      </c>
      <c r="K14" s="10">
        <f t="shared" si="4"/>
        <v>3.2693724722710177E-2</v>
      </c>
    </row>
    <row r="15" spans="1:14" x14ac:dyDescent="0.2">
      <c r="A15" t="s">
        <v>17</v>
      </c>
      <c r="B15" s="1">
        <v>1.5415473759999999E-7</v>
      </c>
      <c r="C15" s="1">
        <v>1.5415473759999999E-7</v>
      </c>
      <c r="D15">
        <v>0.68935834838800003</v>
      </c>
      <c r="E15">
        <v>0.164024853459</v>
      </c>
      <c r="F15" s="1">
        <v>6.8021721572000005E-5</v>
      </c>
      <c r="G15">
        <v>0.163817481811</v>
      </c>
      <c r="H15" s="1">
        <v>6.9787151037399995E-5</v>
      </c>
      <c r="I15" s="1"/>
      <c r="J15" s="1">
        <f t="shared" si="3"/>
        <v>2.0737164799999874E-4</v>
      </c>
      <c r="K15" s="10">
        <f t="shared" si="4"/>
        <v>0.12642696739359308</v>
      </c>
    </row>
    <row r="16" spans="1:14" x14ac:dyDescent="0.2">
      <c r="A16" t="s">
        <v>18</v>
      </c>
      <c r="B16" s="1">
        <v>6.6331102534499997E-6</v>
      </c>
      <c r="C16" s="1">
        <v>6.6331102534499997E-6</v>
      </c>
      <c r="D16">
        <v>0.57775448381700001</v>
      </c>
      <c r="E16">
        <v>2.0891812353699999</v>
      </c>
      <c r="F16">
        <v>5.3840241731500005E-4</v>
      </c>
      <c r="G16">
        <v>2.0878428664999999</v>
      </c>
      <c r="H16">
        <v>5.9996993629600004E-4</v>
      </c>
      <c r="J16" s="1">
        <f t="shared" si="3"/>
        <v>1.3383688699999396E-3</v>
      </c>
      <c r="K16" s="10">
        <f t="shared" si="4"/>
        <v>6.4061884500073579E-2</v>
      </c>
    </row>
    <row r="17" spans="1:11" x14ac:dyDescent="0.2">
      <c r="A17" t="s">
        <v>19</v>
      </c>
      <c r="B17" s="1">
        <v>7.6201317669799999E-14</v>
      </c>
      <c r="C17" s="1">
        <v>7.6201317669799999E-14</v>
      </c>
      <c r="D17">
        <v>0.90640518961500005</v>
      </c>
      <c r="E17">
        <v>4.1154572238299998E-2</v>
      </c>
      <c r="F17" s="1">
        <v>9.6004132386100005E-6</v>
      </c>
      <c r="G17">
        <v>4.1328187724099998E-2</v>
      </c>
      <c r="H17" s="1">
        <v>4.0865350861499999E-5</v>
      </c>
      <c r="I17" s="1"/>
      <c r="J17" s="1">
        <f t="shared" si="3"/>
        <v>-1.7361548579999941E-4</v>
      </c>
      <c r="K17" s="10">
        <f t="shared" si="4"/>
        <v>-0.42186196176381663</v>
      </c>
    </row>
    <row r="18" spans="1:11" x14ac:dyDescent="0.2">
      <c r="A18" t="s">
        <v>20</v>
      </c>
      <c r="B18" s="1">
        <v>2.1620604401300002E-6</v>
      </c>
      <c r="C18" s="1">
        <v>2.1620604401300002E-6</v>
      </c>
      <c r="D18">
        <v>0.61453781002200003</v>
      </c>
      <c r="E18">
        <v>2.4772692440699999</v>
      </c>
      <c r="F18">
        <v>8.5267849685400005E-4</v>
      </c>
      <c r="G18">
        <v>2.4749540253500002</v>
      </c>
      <c r="H18">
        <v>9.7378449932999998E-4</v>
      </c>
      <c r="J18" s="1">
        <f t="shared" si="3"/>
        <v>2.3152187199997343E-3</v>
      </c>
      <c r="K18" s="10">
        <f t="shared" si="4"/>
        <v>9.3458501757199941E-2</v>
      </c>
    </row>
    <row r="19" spans="1:11" x14ac:dyDescent="0.2">
      <c r="A19" t="s">
        <v>21</v>
      </c>
      <c r="B19" s="1">
        <v>7.14722837761E-8</v>
      </c>
      <c r="C19" s="1">
        <v>7.14722837761E-8</v>
      </c>
      <c r="D19">
        <v>0.70833623746200003</v>
      </c>
      <c r="E19">
        <v>2.5923893918099998</v>
      </c>
      <c r="F19">
        <v>4.2173072418899999E-4</v>
      </c>
      <c r="G19">
        <v>2.5903368045200001</v>
      </c>
      <c r="H19">
        <v>8.7080820649699999E-4</v>
      </c>
      <c r="J19" s="1">
        <f t="shared" si="3"/>
        <v>2.0525872899996855E-3</v>
      </c>
      <c r="K19" s="10">
        <f t="shared" si="4"/>
        <v>7.9177429767469235E-2</v>
      </c>
    </row>
    <row r="20" spans="1:11" x14ac:dyDescent="0.2">
      <c r="A20" t="s">
        <v>22</v>
      </c>
      <c r="B20">
        <v>5.5465122052300003E-2</v>
      </c>
      <c r="C20">
        <v>5.5465122052300003E-2</v>
      </c>
      <c r="D20">
        <v>0.144448303094</v>
      </c>
      <c r="E20">
        <v>2.1188438680799999</v>
      </c>
      <c r="F20">
        <v>9.868369365049999E-4</v>
      </c>
      <c r="G20">
        <v>2.1179568763100001</v>
      </c>
      <c r="H20">
        <v>1.16636536842E-3</v>
      </c>
      <c r="J20" s="1">
        <f t="shared" si="3"/>
        <v>8.869917699998453E-4</v>
      </c>
      <c r="K20" s="10">
        <f t="shared" si="4"/>
        <v>4.1862063711357693E-2</v>
      </c>
    </row>
    <row r="21" spans="1:11" x14ac:dyDescent="0.2">
      <c r="A21" t="s">
        <v>23</v>
      </c>
      <c r="B21">
        <v>8.9367456705399997E-3</v>
      </c>
      <c r="C21">
        <v>8.9367456705399997E-3</v>
      </c>
      <c r="D21">
        <v>0.25222559661299998</v>
      </c>
      <c r="E21">
        <v>4.9878219501300003E-2</v>
      </c>
      <c r="F21" s="1">
        <v>5.3107182216600002E-5</v>
      </c>
      <c r="G21">
        <v>4.9821898301799998E-2</v>
      </c>
      <c r="H21" s="1">
        <v>3.9743920504999998E-5</v>
      </c>
      <c r="I21" s="1"/>
      <c r="J21" s="1">
        <f t="shared" si="3"/>
        <v>5.6321199500004859E-5</v>
      </c>
      <c r="K21" s="10">
        <f t="shared" si="4"/>
        <v>0.1129174217987812</v>
      </c>
    </row>
    <row r="22" spans="1:11" x14ac:dyDescent="0.2">
      <c r="A22" t="s">
        <v>24</v>
      </c>
      <c r="B22" s="1">
        <v>5.7090232984000003E-9</v>
      </c>
      <c r="C22" s="1">
        <v>5.7090232984000003E-9</v>
      </c>
      <c r="D22">
        <v>0.763063573675</v>
      </c>
      <c r="E22">
        <v>3.9354618897699999E-2</v>
      </c>
      <c r="F22" s="1">
        <v>1.4617101120100001E-5</v>
      </c>
      <c r="G22">
        <v>3.94535124334E-2</v>
      </c>
      <c r="H22" s="1">
        <v>3.8217908651900003E-5</v>
      </c>
      <c r="I22" s="1"/>
      <c r="J22" s="1">
        <f t="shared" si="3"/>
        <v>-9.8893535700000923E-5</v>
      </c>
      <c r="K22" s="10">
        <f t="shared" si="4"/>
        <v>-0.25128825655018744</v>
      </c>
    </row>
    <row r="23" spans="1:11" x14ac:dyDescent="0.2">
      <c r="A23" t="s">
        <v>25</v>
      </c>
      <c r="B23" s="1">
        <v>1.04037748339E-6</v>
      </c>
      <c r="C23" s="1">
        <v>1.04037748339E-6</v>
      </c>
      <c r="D23">
        <v>0.63685329274299995</v>
      </c>
      <c r="E23">
        <v>0.357225021197</v>
      </c>
      <c r="F23">
        <v>1.3136125932500001E-4</v>
      </c>
      <c r="G23">
        <v>0.35779888433500001</v>
      </c>
      <c r="H23">
        <v>2.9121557074899998E-4</v>
      </c>
      <c r="J23" s="1">
        <f t="shared" si="3"/>
        <v>-5.738631380000081E-4</v>
      </c>
      <c r="K23" s="10">
        <f t="shared" si="4"/>
        <v>-0.16064472081969253</v>
      </c>
    </row>
    <row r="24" spans="1:11" x14ac:dyDescent="0.2">
      <c r="A24" t="s">
        <v>26</v>
      </c>
      <c r="B24" s="1">
        <v>2.0756487412800001E-10</v>
      </c>
      <c r="C24" s="1">
        <v>2.0756487412800001E-10</v>
      </c>
      <c r="D24">
        <v>0.81975741753300002</v>
      </c>
      <c r="E24">
        <v>3.6819386436200001</v>
      </c>
      <c r="F24">
        <v>2.8856275398399998E-4</v>
      </c>
      <c r="G24">
        <v>3.6856259395099999</v>
      </c>
      <c r="H24">
        <v>1.2692997267199999E-3</v>
      </c>
      <c r="J24" s="1">
        <f t="shared" si="3"/>
        <v>-3.6872958899998309E-3</v>
      </c>
      <c r="K24" s="10">
        <f t="shared" si="4"/>
        <v>-0.10014550069673524</v>
      </c>
    </row>
    <row r="25" spans="1:11" x14ac:dyDescent="0.2">
      <c r="A25" t="s">
        <v>27</v>
      </c>
      <c r="B25" s="1">
        <v>1.44593331454E-5</v>
      </c>
      <c r="C25" s="1">
        <v>1.44593331454E-5</v>
      </c>
      <c r="D25">
        <v>0.55022949792200004</v>
      </c>
      <c r="E25">
        <v>10.9599751919</v>
      </c>
      <c r="F25">
        <v>6.3120132319800003E-3</v>
      </c>
      <c r="G25">
        <v>10.9723600357</v>
      </c>
      <c r="H25">
        <v>4.2432611584399997E-3</v>
      </c>
      <c r="J25" s="1">
        <f t="shared" si="3"/>
        <v>-1.2384843799999601E-2</v>
      </c>
      <c r="K25" s="10">
        <f t="shared" si="4"/>
        <v>-0.11300065541345983</v>
      </c>
    </row>
    <row r="26" spans="1:11" x14ac:dyDescent="0.2">
      <c r="A26" t="s">
        <v>28</v>
      </c>
      <c r="B26" s="1">
        <v>5.6913277555000002E-6</v>
      </c>
      <c r="C26" s="1">
        <v>5.6913277555000002E-6</v>
      </c>
      <c r="D26">
        <v>0.58297075771399998</v>
      </c>
      <c r="E26">
        <v>9.5261394051499998E-2</v>
      </c>
      <c r="F26" s="1">
        <v>3.9132904086100002E-5</v>
      </c>
      <c r="G26">
        <v>9.5134286208999996E-2</v>
      </c>
      <c r="H26" s="1">
        <v>6.7672338815999994E-5</v>
      </c>
      <c r="I26" s="1"/>
      <c r="J26" s="1">
        <f t="shared" si="3"/>
        <v>1.2710784250000162E-4</v>
      </c>
      <c r="K26" s="10">
        <f t="shared" si="4"/>
        <v>0.13343059249299341</v>
      </c>
    </row>
    <row r="27" spans="1:11" x14ac:dyDescent="0.2">
      <c r="A27" t="s">
        <v>29</v>
      </c>
      <c r="B27" s="1">
        <v>1.6422585440499999E-7</v>
      </c>
      <c r="C27" s="1">
        <v>1.6422585440499999E-7</v>
      </c>
      <c r="D27">
        <v>0.68774311257499998</v>
      </c>
      <c r="E27">
        <v>4.4789239816000004</v>
      </c>
      <c r="F27">
        <v>8.0603779253499998E-4</v>
      </c>
      <c r="G27">
        <v>4.47595541973</v>
      </c>
      <c r="H27">
        <v>1.1926311405700001E-3</v>
      </c>
      <c r="J27" s="1">
        <f t="shared" si="3"/>
        <v>2.9685618700003857E-3</v>
      </c>
      <c r="K27" s="10">
        <f t="shared" si="4"/>
        <v>6.6278460679297588E-2</v>
      </c>
    </row>
    <row r="28" spans="1:11" x14ac:dyDescent="0.2">
      <c r="A28" t="s">
        <v>30</v>
      </c>
      <c r="B28" s="1">
        <v>2.9137140694899999E-6</v>
      </c>
      <c r="C28" s="1">
        <v>2.9137140694899999E-6</v>
      </c>
      <c r="D28">
        <v>0.60506028750999996</v>
      </c>
      <c r="E28">
        <v>1.65449735601</v>
      </c>
      <c r="F28">
        <v>6.6016160854200003E-4</v>
      </c>
      <c r="G28">
        <v>1.6574079849300001</v>
      </c>
      <c r="H28">
        <v>1.6111958156E-3</v>
      </c>
      <c r="J28" s="1">
        <f t="shared" si="3"/>
        <v>-2.9106289200000468E-3</v>
      </c>
      <c r="K28" s="10">
        <f t="shared" si="4"/>
        <v>-0.17592224668278375</v>
      </c>
    </row>
    <row r="29" spans="1:11" x14ac:dyDescent="0.2">
      <c r="A29" t="s">
        <v>31</v>
      </c>
      <c r="B29" s="1">
        <v>1.2801098498100001E-8</v>
      </c>
      <c r="C29" s="1">
        <v>1.2801098498100001E-8</v>
      </c>
      <c r="D29">
        <v>0.74677715423000002</v>
      </c>
      <c r="E29">
        <v>2.0786752916600002</v>
      </c>
      <c r="F29">
        <v>2.10656127671E-4</v>
      </c>
      <c r="G29">
        <v>2.0800120437</v>
      </c>
      <c r="H29">
        <v>5.3763847004200001E-4</v>
      </c>
      <c r="J29" s="1">
        <f t="shared" si="3"/>
        <v>-1.3367520399998334E-3</v>
      </c>
      <c r="K29" s="10">
        <f t="shared" si="4"/>
        <v>-6.4307881339770126E-2</v>
      </c>
    </row>
    <row r="30" spans="1:11" x14ac:dyDescent="0.2">
      <c r="A30" t="s">
        <v>32</v>
      </c>
      <c r="B30" s="1">
        <v>1.40368897769E-8</v>
      </c>
      <c r="C30" s="1">
        <v>1.40368897769E-8</v>
      </c>
      <c r="D30">
        <v>0.74484975705400003</v>
      </c>
      <c r="E30">
        <v>3.4862311025600001</v>
      </c>
      <c r="F30">
        <v>1.1159636849599999E-3</v>
      </c>
      <c r="G30">
        <v>3.4815494518899999</v>
      </c>
      <c r="H30">
        <v>1.6227477920200001E-3</v>
      </c>
      <c r="J30" s="1">
        <f t="shared" si="3"/>
        <v>4.6816506700002591E-3</v>
      </c>
      <c r="K30" s="10">
        <f t="shared" si="4"/>
        <v>0.13428973961486493</v>
      </c>
    </row>
    <row r="31" spans="1:11" x14ac:dyDescent="0.2">
      <c r="A31" t="s">
        <v>33</v>
      </c>
      <c r="B31" s="1">
        <v>1.57335846856E-9</v>
      </c>
      <c r="C31" s="1">
        <v>1.57335846856E-9</v>
      </c>
      <c r="D31">
        <v>0.78694474519000002</v>
      </c>
      <c r="E31">
        <v>4.95473089546</v>
      </c>
      <c r="F31">
        <v>2.3203941022E-4</v>
      </c>
      <c r="G31">
        <v>4.9564397307099997</v>
      </c>
      <c r="H31">
        <v>6.1861559563499997E-4</v>
      </c>
      <c r="J31" s="1">
        <f t="shared" si="3"/>
        <v>-1.7088352499996518E-3</v>
      </c>
      <c r="K31" s="10">
        <f t="shared" si="4"/>
        <v>-3.4488961884195375E-2</v>
      </c>
    </row>
    <row r="32" spans="1:11" x14ac:dyDescent="0.2">
      <c r="A32" t="s">
        <v>34</v>
      </c>
      <c r="B32" s="1">
        <v>6.2359381275699998E-9</v>
      </c>
      <c r="C32" s="1">
        <v>6.2359381275699998E-9</v>
      </c>
      <c r="D32">
        <v>0.76133446303499996</v>
      </c>
      <c r="E32">
        <v>7.5829659011099997</v>
      </c>
      <c r="F32">
        <v>2.8219854545200001E-3</v>
      </c>
      <c r="G32">
        <v>7.5710139787599999</v>
      </c>
      <c r="H32">
        <v>3.86981846435E-3</v>
      </c>
      <c r="J32" s="1">
        <f t="shared" si="3"/>
        <v>1.1951922349999755E-2</v>
      </c>
      <c r="K32" s="10">
        <f t="shared" si="4"/>
        <v>0.15761540412901268</v>
      </c>
    </row>
    <row r="33" spans="1:11" x14ac:dyDescent="0.2">
      <c r="A33" t="s">
        <v>35</v>
      </c>
      <c r="B33" s="1">
        <v>2.0819358191199999E-5</v>
      </c>
      <c r="C33" s="1">
        <v>2.0819358191199999E-5</v>
      </c>
      <c r="D33">
        <v>0.53677517004499997</v>
      </c>
      <c r="E33">
        <v>1.3726300424700001E-4</v>
      </c>
      <c r="F33" s="1">
        <v>2.9985682319700001E-7</v>
      </c>
      <c r="G33">
        <v>1.3940746863999999E-4</v>
      </c>
      <c r="H33" s="1">
        <v>1.47206165662E-6</v>
      </c>
      <c r="I33" s="1"/>
      <c r="J33" s="1">
        <f t="shared" si="3"/>
        <v>-2.1444643929999783E-6</v>
      </c>
      <c r="K33" s="10">
        <f t="shared" si="4"/>
        <v>-1.5623032620946349</v>
      </c>
    </row>
    <row r="34" spans="1:11" x14ac:dyDescent="0.2">
      <c r="A34" t="s">
        <v>36</v>
      </c>
      <c r="B34" s="1">
        <v>6.1564185795200001E-6</v>
      </c>
      <c r="C34" s="1">
        <v>6.1564185795200001E-6</v>
      </c>
      <c r="D34">
        <v>0.58030270846200005</v>
      </c>
      <c r="E34">
        <v>2.0226665532100001</v>
      </c>
      <c r="F34">
        <v>2.3731484309500001E-4</v>
      </c>
      <c r="G34">
        <v>2.0237569092899999</v>
      </c>
      <c r="H34">
        <v>6.4750638932000002E-4</v>
      </c>
      <c r="J34" s="1">
        <f t="shared" si="3"/>
        <v>-1.0903560799997436E-3</v>
      </c>
      <c r="K34" s="10">
        <f t="shared" si="4"/>
        <v>-5.3906862615062938E-2</v>
      </c>
    </row>
    <row r="35" spans="1:11" x14ac:dyDescent="0.2">
      <c r="A35" t="s">
        <v>37</v>
      </c>
      <c r="B35" s="1">
        <v>6.01892925181E-7</v>
      </c>
      <c r="C35" s="1">
        <v>6.01892925181E-7</v>
      </c>
      <c r="D35">
        <v>0.65272541200599998</v>
      </c>
      <c r="E35">
        <v>0.16873566811099999</v>
      </c>
      <c r="F35">
        <v>1.2657951581499999E-4</v>
      </c>
      <c r="G35">
        <v>0.16926653066799999</v>
      </c>
      <c r="H35">
        <v>2.5426953553000001E-4</v>
      </c>
      <c r="J35" s="1">
        <f t="shared" si="3"/>
        <v>-5.3086255699999474E-4</v>
      </c>
      <c r="K35" s="10">
        <f t="shared" si="4"/>
        <v>-0.31461193886450584</v>
      </c>
    </row>
    <row r="36" spans="1:11" x14ac:dyDescent="0.2">
      <c r="A36" t="s">
        <v>38</v>
      </c>
      <c r="B36" s="1">
        <v>3.5250416308099997E-8</v>
      </c>
      <c r="C36" s="1">
        <v>3.5250416308099997E-8</v>
      </c>
      <c r="D36">
        <v>0.72478318851400003</v>
      </c>
      <c r="E36">
        <v>2.4317521521100001</v>
      </c>
      <c r="F36">
        <v>2.13429858686E-4</v>
      </c>
      <c r="G36">
        <v>2.4306463014999999</v>
      </c>
      <c r="H36">
        <v>4.53636732727E-4</v>
      </c>
      <c r="J36" s="1">
        <f t="shared" si="3"/>
        <v>1.1058506100001253E-3</v>
      </c>
      <c r="K36" s="10">
        <f t="shared" si="4"/>
        <v>4.5475465459775287E-2</v>
      </c>
    </row>
    <row r="37" spans="1:11" x14ac:dyDescent="0.2">
      <c r="A37" t="s">
        <v>39</v>
      </c>
      <c r="B37" s="1">
        <v>1.7177622902999999E-8</v>
      </c>
      <c r="C37" s="1">
        <v>1.7177622902999999E-8</v>
      </c>
      <c r="D37">
        <v>0.74057625516299996</v>
      </c>
      <c r="E37">
        <v>5.0707157211</v>
      </c>
      <c r="F37">
        <v>2.6282771706699999E-3</v>
      </c>
      <c r="G37">
        <v>5.0586498556299997</v>
      </c>
      <c r="H37">
        <v>4.4724036421499996E-3</v>
      </c>
      <c r="J37" s="1">
        <f t="shared" si="3"/>
        <v>1.2065865470000325E-2</v>
      </c>
      <c r="K37" s="10">
        <f t="shared" si="4"/>
        <v>0.23795192106298665</v>
      </c>
    </row>
    <row r="38" spans="1:11" x14ac:dyDescent="0.2">
      <c r="A38" t="s">
        <v>40</v>
      </c>
      <c r="B38" s="1">
        <v>5.5457240333399998E-8</v>
      </c>
      <c r="C38" s="1">
        <v>5.5457240333399998E-8</v>
      </c>
      <c r="D38">
        <v>0.71434731415099995</v>
      </c>
      <c r="E38">
        <v>0.29761012365400002</v>
      </c>
      <c r="F38" s="1">
        <v>7.6010639815999998E-5</v>
      </c>
      <c r="G38">
        <v>0.297964772351</v>
      </c>
      <c r="H38">
        <v>1.45388554305E-4</v>
      </c>
      <c r="J38" s="1">
        <f t="shared" si="3"/>
        <v>-3.546486969999707E-4</v>
      </c>
      <c r="K38" s="10">
        <f t="shared" si="4"/>
        <v>-0.11916553531367213</v>
      </c>
    </row>
    <row r="39" spans="1:11" x14ac:dyDescent="0.2">
      <c r="A39" t="s">
        <v>41</v>
      </c>
      <c r="B39" s="1">
        <v>1.70147305012E-6</v>
      </c>
      <c r="C39" s="1">
        <v>1.70147305012E-6</v>
      </c>
      <c r="D39">
        <v>0.62198845468300001</v>
      </c>
      <c r="E39">
        <v>2.7050765439900002</v>
      </c>
      <c r="F39">
        <v>2.84336558834E-3</v>
      </c>
      <c r="G39">
        <v>2.7155287337699998</v>
      </c>
      <c r="H39">
        <v>5.2230594215199998E-3</v>
      </c>
      <c r="J39" s="1">
        <f t="shared" si="3"/>
        <v>-1.0452189779999621E-2</v>
      </c>
      <c r="K39" s="10">
        <f t="shared" si="4"/>
        <v>-0.38639164585644564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level2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Puglisi Edoardo</dc:creator>
  <cp:lastModifiedBy>Puglisi Edoardo</cp:lastModifiedBy>
  <cp:lastPrinted>2019-08-27T15:06:56Z</cp:lastPrinted>
  <dcterms:created xsi:type="dcterms:W3CDTF">2018-01-15T16:59:39Z</dcterms:created>
  <dcterms:modified xsi:type="dcterms:W3CDTF">2019-08-27T15:06:59Z</dcterms:modified>
</cp:coreProperties>
</file>