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jessf\Dropbox\Paper\Paper Data_Graphs_Stats\"/>
    </mc:Choice>
  </mc:AlternateContent>
  <xr:revisionPtr revIDLastSave="0" documentId="13_ncr:1_{9A1004FF-088A-4D19-A2F5-502C70CEED64}" xr6:coauthVersionLast="45" xr6:coauthVersionMax="45" xr10:uidLastSave="{00000000-0000-0000-0000-000000000000}"/>
  <bookViews>
    <workbookView xWindow="-120" yWindow="-120" windowWidth="20730" windowHeight="11160" tabRatio="500" xr2:uid="{00000000-000D-0000-FFFF-FFFF00000000}"/>
  </bookViews>
  <sheets>
    <sheet name="Info" sheetId="27" r:id="rId1"/>
    <sheet name="Batches" sheetId="18" r:id="rId2"/>
    <sheet name="Figure 1A (Onion vs Leek)  " sheetId="15" r:id="rId3"/>
    <sheet name="Figure 1A Stats" sheetId="19" r:id="rId4"/>
    <sheet name="Figure 1B (O vs L vs clinical)" sheetId="8" r:id="rId5"/>
    <sheet name="Figure 1B Stats" sheetId="20" r:id="rId6"/>
    <sheet name="Figure 2 (ES-O Histogram)" sheetId="2" r:id="rId7"/>
    <sheet name="Figure 3 (ES-O v Planktonic) " sheetId="3" r:id="rId8"/>
    <sheet name="Figure 3 Stats" sheetId="21" r:id="rId9"/>
    <sheet name="Figure 4 (ES-O vs Biofilms)" sheetId="4" r:id="rId10"/>
    <sheet name="Figure 4 Stats" sheetId="22" r:id="rId11"/>
    <sheet name="Figure S3 (ES-O vs Biofilms)" sheetId="9" r:id="rId12"/>
    <sheet name="Figure S3 Stats" sheetId="23" r:id="rId13"/>
    <sheet name="Figure 5A (Individual vs ES-O)" sheetId="5" r:id="rId14"/>
    <sheet name="Figure 5A Stats" sheetId="24" r:id="rId15"/>
    <sheet name="Figure 5B (Dropout v ES-O)" sheetId="12" r:id="rId16"/>
    <sheet name="Figure 5B Stats" sheetId="25" r:id="rId17"/>
    <sheet name="Fig 6A (Allicin in ESO v Biof )" sheetId="6" r:id="rId18"/>
    <sheet name="Figure 6B Stats" sheetId="26" r:id="rId19"/>
    <sheet name="Fig S1A (Allicin Calibration)" sheetId="17" r:id="rId20"/>
    <sheet name="Fig S1B (Allicin Confirmation)" sheetId="16" r:id="rId21"/>
    <sheet name="Table 3 (Individual MIC)" sheetId="10" r:id="rId22"/>
    <sheet name="Table 4 (Dropout MIC)" sheetId="11" r:id="rId23"/>
    <sheet name="Table 5 (Allicin in ES-O)" sheetId="13" r:id="rId24"/>
  </sheet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K19" i="13" l="1"/>
  <c r="C25" i="13"/>
  <c r="D25" i="13"/>
  <c r="B25" i="13"/>
  <c r="C24" i="13"/>
  <c r="D24" i="13"/>
  <c r="B24" i="13"/>
  <c r="K5" i="13"/>
  <c r="K6" i="13"/>
  <c r="K7" i="13"/>
  <c r="K8" i="13"/>
  <c r="K9" i="13"/>
  <c r="K10" i="13"/>
  <c r="K11" i="13"/>
  <c r="K12" i="13"/>
  <c r="K13" i="13"/>
  <c r="K14" i="13"/>
  <c r="K15" i="13"/>
  <c r="K16" i="13"/>
  <c r="K17" i="13"/>
  <c r="K18" i="13"/>
  <c r="K4" i="13"/>
  <c r="C2" i="16"/>
  <c r="C3" i="16"/>
  <c r="E6" i="10"/>
  <c r="E7" i="10"/>
  <c r="E11" i="10"/>
  <c r="E12" i="10"/>
  <c r="E13" i="10"/>
  <c r="U13" i="10"/>
  <c r="Y7" i="10"/>
  <c r="Y11" i="10"/>
  <c r="Y12" i="10"/>
  <c r="Y13" i="10"/>
  <c r="AC11" i="10"/>
  <c r="AC12" i="10"/>
  <c r="AC13" i="10"/>
  <c r="AG6" i="10"/>
  <c r="AG7" i="10"/>
  <c r="AG11" i="10"/>
  <c r="AG12" i="10"/>
  <c r="AG13" i="10"/>
  <c r="Q13" i="10"/>
  <c r="M13" i="10"/>
  <c r="I13" i="10"/>
  <c r="U12" i="10"/>
  <c r="Q12" i="10"/>
  <c r="M12" i="10"/>
  <c r="I12" i="10"/>
  <c r="U11" i="10"/>
  <c r="Q11" i="10"/>
  <c r="M11" i="10"/>
  <c r="I11" i="10"/>
  <c r="AC7" i="10"/>
  <c r="U7" i="10"/>
  <c r="Q7" i="10"/>
  <c r="M7" i="10"/>
  <c r="I7" i="10"/>
  <c r="AC6" i="10"/>
  <c r="Y6" i="10"/>
  <c r="U6" i="10"/>
  <c r="Q6" i="10"/>
  <c r="M6" i="10"/>
  <c r="I6" i="10"/>
  <c r="AG5" i="10"/>
  <c r="AC5" i="10"/>
  <c r="Y5" i="10"/>
  <c r="U5" i="10"/>
  <c r="Q5" i="10"/>
  <c r="M5" i="10"/>
  <c r="I5" i="10"/>
  <c r="E5" i="10"/>
  <c r="Q19" i="11"/>
  <c r="Q6" i="11"/>
  <c r="Q7" i="11"/>
  <c r="Q8" i="11"/>
  <c r="Q9" i="11"/>
  <c r="Q10" i="11"/>
  <c r="Q11" i="11"/>
  <c r="Q12" i="11"/>
  <c r="Q13" i="11"/>
  <c r="Q14" i="11"/>
  <c r="Q15" i="11"/>
  <c r="Q16" i="11"/>
  <c r="Q17" i="11"/>
  <c r="Q18" i="11"/>
  <c r="M19" i="11"/>
  <c r="M6" i="11"/>
  <c r="M7" i="11"/>
  <c r="M8" i="11"/>
  <c r="M9" i="11"/>
  <c r="M10" i="11"/>
  <c r="M11" i="11"/>
  <c r="M12" i="11"/>
  <c r="M13" i="11"/>
  <c r="M14" i="11"/>
  <c r="M15" i="11"/>
  <c r="M16" i="11"/>
  <c r="M18" i="11"/>
  <c r="AC19" i="11"/>
  <c r="AC6" i="11"/>
  <c r="AC7" i="11"/>
  <c r="AC8" i="11"/>
  <c r="AC9" i="11"/>
  <c r="AC10" i="11"/>
  <c r="AC14" i="11"/>
  <c r="AC15" i="11"/>
  <c r="AC16" i="11"/>
  <c r="AC17" i="11"/>
  <c r="AC18" i="11"/>
  <c r="AG6" i="11"/>
  <c r="AG7" i="11"/>
  <c r="AG8" i="11"/>
  <c r="AG9" i="11"/>
  <c r="AG10" i="11"/>
  <c r="AG14" i="11"/>
  <c r="AG15" i="11"/>
  <c r="AG16" i="11"/>
  <c r="AG17" i="11"/>
  <c r="AG18" i="11"/>
  <c r="AG19" i="11"/>
  <c r="AG5" i="11"/>
  <c r="AC5" i="11"/>
  <c r="Y19" i="11"/>
  <c r="U19" i="11"/>
  <c r="Y18" i="11"/>
  <c r="U18" i="11"/>
  <c r="Y15" i="11"/>
  <c r="U15" i="11"/>
  <c r="Y14" i="11"/>
  <c r="U14" i="11"/>
  <c r="U13" i="11"/>
  <c r="U12" i="11"/>
  <c r="U11" i="11"/>
  <c r="Y10" i="11"/>
  <c r="U10" i="11"/>
  <c r="Y9" i="11"/>
  <c r="U9" i="11"/>
  <c r="Y8" i="11"/>
  <c r="U8" i="11"/>
  <c r="U7" i="11"/>
  <c r="Y6" i="11"/>
  <c r="U6" i="11"/>
  <c r="Y5" i="11"/>
  <c r="U5" i="11"/>
  <c r="Q5" i="11"/>
  <c r="M5" i="11"/>
  <c r="E5" i="11"/>
  <c r="I5" i="11"/>
  <c r="I6" i="11"/>
  <c r="I7" i="11"/>
  <c r="I8" i="11"/>
  <c r="I9" i="11"/>
  <c r="E10" i="11"/>
  <c r="I10" i="11"/>
  <c r="I11" i="11"/>
  <c r="I12" i="11"/>
  <c r="I13" i="11"/>
  <c r="I14" i="11"/>
  <c r="I15" i="11"/>
  <c r="I16" i="11"/>
  <c r="I18" i="11"/>
  <c r="I19" i="11"/>
</calcChain>
</file>

<file path=xl/sharedStrings.xml><?xml version="1.0" encoding="utf-8"?>
<sst xmlns="http://schemas.openxmlformats.org/spreadsheetml/2006/main" count="2436" uniqueCount="1115">
  <si>
    <t>Control</t>
  </si>
  <si>
    <t>ESO_JFP28</t>
  </si>
  <si>
    <t>ESO_JFP29</t>
  </si>
  <si>
    <t>ESO_JFP30</t>
  </si>
  <si>
    <t>O1_Set5</t>
  </si>
  <si>
    <t>O2_Set5</t>
  </si>
  <si>
    <t>O3_Set5</t>
  </si>
  <si>
    <t>G1_Set5</t>
  </si>
  <si>
    <t>G2_Set5</t>
  </si>
  <si>
    <t>G3_Set5</t>
  </si>
  <si>
    <t>W1_Set5</t>
  </si>
  <si>
    <t>W2_Set5</t>
  </si>
  <si>
    <t>W3_Set5</t>
  </si>
  <si>
    <t>B1_Set5</t>
  </si>
  <si>
    <t>B2_Set5</t>
  </si>
  <si>
    <t>B3_Set5</t>
  </si>
  <si>
    <t>cfutotal</t>
  </si>
  <si>
    <t>Batch</t>
  </si>
  <si>
    <t>A</t>
  </si>
  <si>
    <t>B</t>
  </si>
  <si>
    <t>C</t>
  </si>
  <si>
    <t>D</t>
  </si>
  <si>
    <t>G</t>
  </si>
  <si>
    <t>I</t>
  </si>
  <si>
    <t>J</t>
  </si>
  <si>
    <t>K</t>
  </si>
  <si>
    <t>L</t>
  </si>
  <si>
    <t>M</t>
  </si>
  <si>
    <t>P</t>
  </si>
  <si>
    <t>Q</t>
  </si>
  <si>
    <t>S</t>
  </si>
  <si>
    <t>X</t>
  </si>
  <si>
    <t>AF.br</t>
  </si>
  <si>
    <t>AF</t>
  </si>
  <si>
    <t>Variant</t>
  </si>
  <si>
    <t>Onion</t>
  </si>
  <si>
    <t>Leek</t>
  </si>
  <si>
    <t>Treatment</t>
  </si>
  <si>
    <t>Mean</t>
  </si>
  <si>
    <t>sd</t>
  </si>
  <si>
    <t>n</t>
  </si>
  <si>
    <t xml:space="preserve">MHB </t>
  </si>
  <si>
    <t>SWF</t>
  </si>
  <si>
    <t xml:space="preserve">Mode </t>
  </si>
  <si>
    <t xml:space="preserve">JFP28 </t>
  </si>
  <si>
    <t xml:space="preserve">JFP29 </t>
  </si>
  <si>
    <t xml:space="preserve">JFP30 </t>
  </si>
  <si>
    <t>ODO</t>
  </si>
  <si>
    <t>GDO</t>
  </si>
  <si>
    <t>WDO</t>
  </si>
  <si>
    <t>BDO</t>
  </si>
  <si>
    <t xml:space="preserve">na </t>
  </si>
  <si>
    <t>na</t>
  </si>
  <si>
    <t>&lt;0.78</t>
  </si>
  <si>
    <t>&gt;50</t>
  </si>
  <si>
    <t xml:space="preserve">Rep </t>
  </si>
  <si>
    <r>
      <rPr>
        <b/>
        <i/>
        <sz val="16"/>
        <color theme="1"/>
        <rFont val="Calibri"/>
        <family val="2"/>
        <scheme val="minor"/>
      </rPr>
      <t>P. aeruginosa</t>
    </r>
    <r>
      <rPr>
        <b/>
        <sz val="16"/>
        <color theme="1"/>
        <rFont val="Calibri"/>
        <family val="2"/>
        <scheme val="minor"/>
      </rPr>
      <t xml:space="preserve"> PA14</t>
    </r>
  </si>
  <si>
    <r>
      <rPr>
        <b/>
        <i/>
        <sz val="16"/>
        <color theme="1"/>
        <rFont val="Calibri"/>
        <family val="2"/>
        <scheme val="minor"/>
      </rPr>
      <t>A. baumannii</t>
    </r>
    <r>
      <rPr>
        <b/>
        <sz val="16"/>
        <color theme="1"/>
        <rFont val="Calibri"/>
        <family val="2"/>
        <scheme val="minor"/>
      </rPr>
      <t xml:space="preserve"> Clinical Isolate</t>
    </r>
  </si>
  <si>
    <r>
      <rPr>
        <b/>
        <i/>
        <sz val="16"/>
        <color theme="1"/>
        <rFont val="Calibri"/>
        <family val="2"/>
        <scheme val="minor"/>
      </rPr>
      <t xml:space="preserve">S. aureus </t>
    </r>
    <r>
      <rPr>
        <b/>
        <sz val="16"/>
        <color theme="1"/>
        <rFont val="Calibri"/>
        <family val="2"/>
        <scheme val="minor"/>
      </rPr>
      <t>USA300</t>
    </r>
  </si>
  <si>
    <r>
      <rPr>
        <b/>
        <i/>
        <sz val="16"/>
        <color theme="1"/>
        <rFont val="Calibri"/>
        <family val="2"/>
        <scheme val="minor"/>
      </rPr>
      <t>S. aureus</t>
    </r>
    <r>
      <rPr>
        <b/>
        <sz val="16"/>
        <color theme="1"/>
        <rFont val="Calibri"/>
        <family val="2"/>
        <scheme val="minor"/>
      </rPr>
      <t xml:space="preserve"> Newman </t>
    </r>
  </si>
  <si>
    <t xml:space="preserve">Our system for eyesalve batches was alphabetically, then we impletemented using initials. </t>
  </si>
  <si>
    <t>Batch name</t>
  </si>
  <si>
    <t xml:space="preserve"> Paper label </t>
  </si>
  <si>
    <t>Figure S2</t>
  </si>
  <si>
    <t xml:space="preserve">Description </t>
  </si>
  <si>
    <t xml:space="preserve">Allicin confirmation </t>
  </si>
  <si>
    <t xml:space="preserve">Figure </t>
  </si>
  <si>
    <t>BA27</t>
  </si>
  <si>
    <t xml:space="preserve">Onion vs Leek A </t>
  </si>
  <si>
    <t xml:space="preserve">Paper Batch Name </t>
  </si>
  <si>
    <t>Figure 1A</t>
  </si>
  <si>
    <t>Figure 1B</t>
  </si>
  <si>
    <t xml:space="preserve">Figure 2 </t>
  </si>
  <si>
    <t>BA1-3</t>
  </si>
  <si>
    <t>Figure 3, 4 &amp; S3</t>
  </si>
  <si>
    <t>Individual MIC</t>
  </si>
  <si>
    <t>Table 5</t>
  </si>
  <si>
    <t>Dropout MIC</t>
  </si>
  <si>
    <t>Figure 5A</t>
  </si>
  <si>
    <t>Individual vs biofilm</t>
  </si>
  <si>
    <t>Figure 5B</t>
  </si>
  <si>
    <t xml:space="preserve">Figure 6 </t>
  </si>
  <si>
    <t xml:space="preserve">Allicin vs biofilms </t>
  </si>
  <si>
    <t xml:space="preserve">Garlic 1 </t>
  </si>
  <si>
    <t xml:space="preserve">Garlic 2 </t>
  </si>
  <si>
    <t>Garlic 3</t>
  </si>
  <si>
    <t>Bile 1</t>
  </si>
  <si>
    <t>Bile 2</t>
  </si>
  <si>
    <t>Bile 3</t>
  </si>
  <si>
    <t>Wine 1</t>
  </si>
  <si>
    <t>Wine 2</t>
  </si>
  <si>
    <t>Wine 3</t>
  </si>
  <si>
    <t>Onion 1</t>
  </si>
  <si>
    <t>Onion 2</t>
  </si>
  <si>
    <t>Onion 3</t>
  </si>
  <si>
    <t>JFP31</t>
  </si>
  <si>
    <t>JFP32</t>
  </si>
  <si>
    <t>JFP33</t>
  </si>
  <si>
    <t>FZ16</t>
  </si>
  <si>
    <t>FZ21</t>
  </si>
  <si>
    <t>MSSA13</t>
  </si>
  <si>
    <t>MSSA25</t>
  </si>
  <si>
    <t>MSSA38</t>
  </si>
  <si>
    <t>MSSA433</t>
  </si>
  <si>
    <t>TSCW1</t>
  </si>
  <si>
    <t>TSCW2</t>
  </si>
  <si>
    <t>TSCW3</t>
  </si>
  <si>
    <t>TSCW4</t>
  </si>
  <si>
    <t>TSCW5</t>
  </si>
  <si>
    <t>TSCW6</t>
  </si>
  <si>
    <t>Strain</t>
  </si>
  <si>
    <t>Replicate</t>
  </si>
  <si>
    <t>Average Log decrease</t>
  </si>
  <si>
    <t>NA</t>
  </si>
  <si>
    <r>
      <rPr>
        <b/>
        <i/>
        <sz val="11"/>
        <color rgb="FFFF0000"/>
        <rFont val="Calibri"/>
        <family val="2"/>
        <scheme val="minor"/>
      </rPr>
      <t>S. aureus</t>
    </r>
    <r>
      <rPr>
        <sz val="11"/>
        <color rgb="FFFF0000"/>
        <rFont val="Calibri"/>
        <family val="2"/>
        <scheme val="minor"/>
      </rPr>
      <t xml:space="preserve"> Newman</t>
    </r>
  </si>
  <si>
    <t>BA1a</t>
  </si>
  <si>
    <t>BA2a</t>
  </si>
  <si>
    <t>BA3a</t>
  </si>
  <si>
    <t>Water</t>
  </si>
  <si>
    <t>E. cloacae</t>
  </si>
  <si>
    <t>A. baumannii</t>
  </si>
  <si>
    <t>Stenotrophomonas maltophilia</t>
  </si>
  <si>
    <t>BA2b</t>
  </si>
  <si>
    <t>BA3b</t>
  </si>
  <si>
    <r>
      <t xml:space="preserve">P. aeruginosa </t>
    </r>
    <r>
      <rPr>
        <b/>
        <sz val="11"/>
        <color rgb="FFFF0000"/>
        <rFont val="Calibri"/>
        <family val="2"/>
        <scheme val="minor"/>
      </rPr>
      <t>PA14</t>
    </r>
  </si>
  <si>
    <t xml:space="preserve">Sample Lost </t>
  </si>
  <si>
    <t>S. epidermis</t>
  </si>
  <si>
    <t>S. pyogenes</t>
  </si>
  <si>
    <r>
      <rPr>
        <b/>
        <i/>
        <sz val="11"/>
        <color rgb="FFFF0000"/>
        <rFont val="Calibri"/>
        <family val="2"/>
        <scheme val="minor"/>
      </rPr>
      <t>S. aureus</t>
    </r>
    <r>
      <rPr>
        <b/>
        <sz val="11"/>
        <color rgb="FFFF0000"/>
        <rFont val="Calibri"/>
        <family val="2"/>
        <scheme val="minor"/>
      </rPr>
      <t xml:space="preserve"> Newman</t>
    </r>
  </si>
  <si>
    <t>cfu/wound</t>
  </si>
  <si>
    <r>
      <rPr>
        <b/>
        <i/>
        <sz val="11"/>
        <color rgb="FFFF0000"/>
        <rFont val="Calibri"/>
        <family val="2"/>
        <scheme val="minor"/>
      </rPr>
      <t>S.aureus</t>
    </r>
    <r>
      <rPr>
        <b/>
        <sz val="11"/>
        <color rgb="FFFF0000"/>
        <rFont val="Calibri"/>
        <family val="2"/>
        <scheme val="minor"/>
      </rPr>
      <t xml:space="preserve"> USA300</t>
    </r>
  </si>
  <si>
    <t>Cfu total</t>
  </si>
  <si>
    <r>
      <rPr>
        <i/>
        <sz val="11"/>
        <color rgb="FFFF0000"/>
        <rFont val="Calibri"/>
        <family val="2"/>
        <scheme val="minor"/>
      </rPr>
      <t>S. pyogenes</t>
    </r>
    <r>
      <rPr>
        <sz val="12"/>
        <color theme="1"/>
        <rFont val="Calibri"/>
        <family val="2"/>
        <scheme val="minor"/>
      </rPr>
      <t xml:space="preserve"> no 114</t>
    </r>
  </si>
  <si>
    <t>Plate Dried</t>
  </si>
  <si>
    <t>S. maltophilia</t>
  </si>
  <si>
    <t xml:space="preserve">Water </t>
  </si>
  <si>
    <t>Contaminated</t>
  </si>
  <si>
    <r>
      <t xml:space="preserve">E. coli </t>
    </r>
    <r>
      <rPr>
        <b/>
        <sz val="11"/>
        <color rgb="FFFF0000"/>
        <rFont val="Calibri"/>
        <family val="2"/>
        <scheme val="minor"/>
      </rPr>
      <t>K12</t>
    </r>
  </si>
  <si>
    <t>CFU/wound</t>
  </si>
  <si>
    <t>JFP4</t>
  </si>
  <si>
    <t>JFP5</t>
  </si>
  <si>
    <t>JFP6</t>
  </si>
  <si>
    <t>ESO_JFP31</t>
  </si>
  <si>
    <t>ESO_JFP32</t>
  </si>
  <si>
    <t>ESO_JFP33</t>
  </si>
  <si>
    <t xml:space="preserve">Treatment </t>
  </si>
  <si>
    <t xml:space="preserve">Plate missing </t>
  </si>
  <si>
    <t>ODO1_Set4</t>
  </si>
  <si>
    <t>ODO2_Set4</t>
  </si>
  <si>
    <t>ODO3_Set4</t>
  </si>
  <si>
    <t>GDO1_Set4</t>
  </si>
  <si>
    <t>GDO2_Set4</t>
  </si>
  <si>
    <t>GDO3_Set4</t>
  </si>
  <si>
    <t>BDO1_Set4</t>
  </si>
  <si>
    <t>BDO2_Set4</t>
  </si>
  <si>
    <t>BDO3_Set4</t>
  </si>
  <si>
    <t>WDO1_Set4</t>
  </si>
  <si>
    <t>WDO2_Set4</t>
  </si>
  <si>
    <t>WDO3_Set4</t>
  </si>
  <si>
    <t>JFP24</t>
  </si>
  <si>
    <t>JFP25</t>
  </si>
  <si>
    <t>JFP26</t>
  </si>
  <si>
    <t>Allicin_500ug_ml</t>
  </si>
  <si>
    <t>Allicin_300ug_ml</t>
  </si>
  <si>
    <t>Allicin_100ug_ml</t>
  </si>
  <si>
    <t xml:space="preserve">Allicin Concentration </t>
  </si>
  <si>
    <t>358 μg/ml</t>
  </si>
  <si>
    <t>MIC (SWF)</t>
  </si>
  <si>
    <t>275 μg/ml</t>
  </si>
  <si>
    <t>434 μg/ml</t>
  </si>
  <si>
    <t>62.5 μg/ml</t>
  </si>
  <si>
    <t>Average log decrease</t>
  </si>
  <si>
    <t>Average</t>
  </si>
  <si>
    <t>Log Average</t>
  </si>
  <si>
    <t xml:space="preserve">Average </t>
  </si>
  <si>
    <t>ESO_A</t>
  </si>
  <si>
    <t>ESO_B</t>
  </si>
  <si>
    <t>ESO_C</t>
  </si>
  <si>
    <t>ESO_D</t>
  </si>
  <si>
    <t>ESO_G</t>
  </si>
  <si>
    <t>ESO_I</t>
  </si>
  <si>
    <t>ESO_J</t>
  </si>
  <si>
    <t>ESO_K</t>
  </si>
  <si>
    <t>ESO-L don’t have raw data (just have means from COC)</t>
  </si>
  <si>
    <t>ESO-M don’t have raw data (just have means from COC)</t>
  </si>
  <si>
    <t>ESO-P don’t have raw data (just have means from COC)</t>
  </si>
  <si>
    <t>ES_Q</t>
  </si>
  <si>
    <t>ESO_R</t>
  </si>
  <si>
    <t>ESO_S</t>
  </si>
  <si>
    <t>ESO_T</t>
  </si>
  <si>
    <t>ESO_U</t>
  </si>
  <si>
    <t>ESO_V</t>
  </si>
  <si>
    <t>ESO_W</t>
  </si>
  <si>
    <t>ESO_X</t>
  </si>
  <si>
    <t>ESO_Y</t>
  </si>
  <si>
    <t>ESO_AA</t>
  </si>
  <si>
    <t>ESO_AB</t>
  </si>
  <si>
    <t>ESO_AC</t>
  </si>
  <si>
    <t>ESO_AD</t>
  </si>
  <si>
    <t>ESO_AE</t>
  </si>
  <si>
    <t>ESO_AF_GREEN</t>
  </si>
  <si>
    <t>ESO_AG</t>
  </si>
  <si>
    <t>ESO_AH</t>
  </si>
  <si>
    <t>JFP2</t>
  </si>
  <si>
    <t>JFP3_pennard</t>
  </si>
  <si>
    <t>ESO_JFP4</t>
  </si>
  <si>
    <t>ESO_JFP5</t>
  </si>
  <si>
    <t>ESO_JFP6</t>
  </si>
  <si>
    <t>JFP7</t>
  </si>
  <si>
    <t>JFP8</t>
  </si>
  <si>
    <t>JFP9</t>
  </si>
  <si>
    <t>JFP10</t>
  </si>
  <si>
    <t>JFP11</t>
  </si>
  <si>
    <t>JFP12</t>
  </si>
  <si>
    <t>JFP13</t>
  </si>
  <si>
    <t>JFP14</t>
  </si>
  <si>
    <t>JFP15</t>
  </si>
  <si>
    <t>JFP16</t>
  </si>
  <si>
    <t>JFP17</t>
  </si>
  <si>
    <t>JFP18</t>
  </si>
  <si>
    <t>ESO_JFP19</t>
  </si>
  <si>
    <t>ESO_JFP20</t>
  </si>
  <si>
    <t>ESO_JFP21</t>
  </si>
  <si>
    <t>JFP22</t>
  </si>
  <si>
    <t>JFP23</t>
  </si>
  <si>
    <t>JFP27</t>
  </si>
  <si>
    <t>JFP28</t>
  </si>
  <si>
    <t>JFP29</t>
  </si>
  <si>
    <t>JFP30</t>
  </si>
  <si>
    <t>BA1</t>
  </si>
  <si>
    <t>BA2</t>
  </si>
  <si>
    <t>BA3</t>
  </si>
  <si>
    <t>BA4</t>
  </si>
  <si>
    <t>BA5</t>
  </si>
  <si>
    <t>BA6</t>
  </si>
  <si>
    <t>BA7</t>
  </si>
  <si>
    <t>BA8</t>
  </si>
  <si>
    <t>BA9</t>
  </si>
  <si>
    <t>BA10</t>
  </si>
  <si>
    <t>BA11</t>
  </si>
  <si>
    <t>BA12</t>
  </si>
  <si>
    <t>BA25</t>
  </si>
  <si>
    <t>BA26</t>
  </si>
  <si>
    <t>Log Change</t>
  </si>
  <si>
    <t>All using 210nm wavelength</t>
  </si>
  <si>
    <t xml:space="preserve">Batch </t>
  </si>
  <si>
    <t xml:space="preserve">BA27 </t>
  </si>
  <si>
    <t>BA27 +100 μg/ml allicin</t>
  </si>
  <si>
    <t xml:space="preserve">JFP23 </t>
  </si>
  <si>
    <t>Peak area</t>
  </si>
  <si>
    <t>Allicin Concentration (μg/ml)</t>
  </si>
  <si>
    <t>Garlic only 2 (Set5)</t>
  </si>
  <si>
    <t>Garlic only 3 (Set5)</t>
  </si>
  <si>
    <t>Garlic only 1 (Set5)</t>
  </si>
  <si>
    <t>Run</t>
  </si>
  <si>
    <t>Activity Biofilm</t>
  </si>
  <si>
    <t xml:space="preserve">Data lost </t>
  </si>
  <si>
    <t xml:space="preserve">Activity </t>
  </si>
  <si>
    <t xml:space="preserve">Eradicated Biofilm </t>
  </si>
  <si>
    <t xml:space="preserve">No activity </t>
  </si>
  <si>
    <t xml:space="preserve">Log Drop </t>
  </si>
  <si>
    <t xml:space="preserve">Killed Majority </t>
  </si>
  <si>
    <t xml:space="preserve">Average Allicin </t>
  </si>
  <si>
    <t>ESO</t>
  </si>
  <si>
    <t>Garlic</t>
  </si>
  <si>
    <t xml:space="preserve">Allicin </t>
  </si>
  <si>
    <t>MIC (ESO = %, allicin = μg/ml) (SWF)</t>
  </si>
  <si>
    <t>SD</t>
  </si>
  <si>
    <t>SE</t>
  </si>
  <si>
    <t xml:space="preserve">Partial Activity </t>
  </si>
  <si>
    <t>ESO 10</t>
  </si>
  <si>
    <t>ESO 11</t>
  </si>
  <si>
    <t>ESO 12</t>
  </si>
  <si>
    <t>ESO 13</t>
  </si>
  <si>
    <t>ESO 14</t>
  </si>
  <si>
    <t>ESO 15</t>
  </si>
  <si>
    <t xml:space="preserve">ESO 1 </t>
  </si>
  <si>
    <t>ESO 2</t>
  </si>
  <si>
    <t>ESO 3</t>
  </si>
  <si>
    <t>ESO 4</t>
  </si>
  <si>
    <t>ESO 5</t>
  </si>
  <si>
    <t>ESO 6</t>
  </si>
  <si>
    <t>ESO 7</t>
  </si>
  <si>
    <t>ESO 8</t>
  </si>
  <si>
    <t>ESO 9</t>
  </si>
  <si>
    <t>CFU_ESO</t>
  </si>
  <si>
    <t>ESO 16, 17, 18</t>
  </si>
  <si>
    <t>ESO 19, 20, 21</t>
  </si>
  <si>
    <t>ESO 20</t>
  </si>
  <si>
    <t xml:space="preserve">ESO I </t>
  </si>
  <si>
    <t xml:space="preserve">ESO histogram </t>
  </si>
  <si>
    <t xml:space="preserve">All ESO batches </t>
  </si>
  <si>
    <t xml:space="preserve">ESO vs panel </t>
  </si>
  <si>
    <t>ESL 1</t>
  </si>
  <si>
    <t>ESL 2</t>
  </si>
  <si>
    <t>ESL 3</t>
  </si>
  <si>
    <t>ESL 4</t>
  </si>
  <si>
    <t>ESL 5</t>
  </si>
  <si>
    <t>ESL 6</t>
  </si>
  <si>
    <t>ESL 7</t>
  </si>
  <si>
    <t>ESL 8</t>
  </si>
  <si>
    <t>ESL 9</t>
  </si>
  <si>
    <t>ESL 10</t>
  </si>
  <si>
    <t>ESL 11</t>
  </si>
  <si>
    <t>ESL 12</t>
  </si>
  <si>
    <t>ESL 13</t>
  </si>
  <si>
    <t>ESL 14</t>
  </si>
  <si>
    <t>ESL 15</t>
  </si>
  <si>
    <t>CFU_ESL</t>
  </si>
  <si>
    <t>ESO 1-15, ESL 1-15</t>
  </si>
  <si>
    <t>ESO A</t>
  </si>
  <si>
    <t>ESO B</t>
  </si>
  <si>
    <t>ESO C</t>
  </si>
  <si>
    <t>ESO D</t>
  </si>
  <si>
    <t>ESO G</t>
  </si>
  <si>
    <t>ESO I</t>
  </si>
  <si>
    <t>ESO J</t>
  </si>
  <si>
    <t>ESO K</t>
  </si>
  <si>
    <t>ESO L</t>
  </si>
  <si>
    <t>ESO M</t>
  </si>
  <si>
    <t>ESO P</t>
  </si>
  <si>
    <t>ESO Q</t>
  </si>
  <si>
    <t>ESO S</t>
  </si>
  <si>
    <t>ESO X</t>
  </si>
  <si>
    <t>ESO AF.br</t>
  </si>
  <si>
    <t>JFP28 - 30</t>
  </si>
  <si>
    <t>JFP31 - 33</t>
  </si>
  <si>
    <t>JFP24-JFP26</t>
  </si>
  <si>
    <t>JFP31-33</t>
  </si>
  <si>
    <t>ESO 22, 23, 24</t>
  </si>
  <si>
    <t xml:space="preserve">ESO 25, 26, 27 </t>
  </si>
  <si>
    <t xml:space="preserve">ESO 22, 23, 24 </t>
  </si>
  <si>
    <t>Table 3</t>
  </si>
  <si>
    <t>Table 4</t>
  </si>
  <si>
    <t xml:space="preserve">Allicin vs batches </t>
  </si>
  <si>
    <t>ESO 16</t>
  </si>
  <si>
    <t>ESO 17</t>
  </si>
  <si>
    <t>ESO 18</t>
  </si>
  <si>
    <t>ESO 19</t>
  </si>
  <si>
    <t>ESO 21</t>
  </si>
  <si>
    <t>ESO 22</t>
  </si>
  <si>
    <t>ESO 23</t>
  </si>
  <si>
    <t>ESO 24</t>
  </si>
  <si>
    <t>ESO 25</t>
  </si>
  <si>
    <t>ESO 26</t>
  </si>
  <si>
    <t>ESO 27</t>
  </si>
  <si>
    <t>ESO 28</t>
  </si>
  <si>
    <t xml:space="preserve">For simplicity in this paper the batches were re-labelled chronological, so not to add an unnecessary layer of confusion for the reader. </t>
  </si>
  <si>
    <t xml:space="preserve">Here is the summary of batches used and their paper label. Batches are presented in 2 ways - (1) batches in each figure, (2) chronological order </t>
  </si>
  <si>
    <t xml:space="preserve">Figure &amp; ESO Label </t>
  </si>
  <si>
    <t xml:space="preserve">Original Batch Name &amp; Paper Label </t>
  </si>
  <si>
    <r>
      <t xml:space="preserve">Onion / leek vs </t>
    </r>
    <r>
      <rPr>
        <i/>
        <sz val="12"/>
        <color theme="1"/>
        <rFont val="Calibri"/>
        <family val="2"/>
        <scheme val="minor"/>
      </rPr>
      <t>S. aureus</t>
    </r>
    <r>
      <rPr>
        <sz val="12"/>
        <color theme="1"/>
        <rFont val="Calibri"/>
        <family val="2"/>
        <scheme val="minor"/>
      </rPr>
      <t xml:space="preserve"> clinical isolates </t>
    </r>
  </si>
  <si>
    <t xml:space="preserve">Figure 1A </t>
  </si>
  <si>
    <t xml:space="preserve">BA1 </t>
  </si>
  <si>
    <t>Figure 3, 4, S3</t>
  </si>
  <si>
    <t>Figure 5B, Table 4, Table 5</t>
  </si>
  <si>
    <t xml:space="preserve">Figure 6A, Table 5 </t>
  </si>
  <si>
    <t>Figure 5A, Table 3, Table 5</t>
  </si>
  <si>
    <t>ESO 29</t>
  </si>
  <si>
    <t>ESO 30</t>
  </si>
  <si>
    <t>ESO 31</t>
  </si>
  <si>
    <t>ESO 19-30</t>
  </si>
  <si>
    <t>JFP28-33, 24-26, 22, 23, 27</t>
  </si>
  <si>
    <t>Figure 6A, Table 5</t>
  </si>
  <si>
    <t xml:space="preserve">Lost </t>
  </si>
  <si>
    <t>435 μg/ml</t>
  </si>
  <si>
    <t>486 μg/ml</t>
  </si>
  <si>
    <t>S. epidermidis</t>
  </si>
  <si>
    <t xml:space="preserve">#Setting working directory (wd) to onion spreadsheet. This is so you don't have to type the pathway everytime. </t>
  </si>
  <si>
    <t>getwd() # Shows the working directory (wd)</t>
  </si>
  <si>
    <t>setwd("/Users/u1796615/Dropbox/Paper/Paper Data and Graphs/F1 onion vs leek/A. Onion vs leek S. aureus/Stats")</t>
  </si>
  <si>
    <t xml:space="preserve">print(getwd()) # Does it work? Did it change to what you wanted? </t>
  </si>
  <si>
    <t>####</t>
  </si>
  <si>
    <t xml:space="preserve">#Import dataset - top right hand box (make sure it is .csv) in data </t>
  </si>
  <si>
    <t>### -------- VARIANCE CHECK ---------- ###</t>
  </si>
  <si>
    <t xml:space="preserve">#check variance. H0 = variance within two samples groups are the same </t>
  </si>
  <si>
    <t>var.test(Onion.vs.Leek.$ESO, Onion.vs.Leek.$ESL)</t>
  </si>
  <si>
    <t>print(var.test(Onion.vs.Leek.$ESO, Onion.vs.Leek.$ESL))</t>
  </si>
  <si>
    <t>### -------- RESULTS ---------- ###</t>
  </si>
  <si>
    <t># F test to compare two variances</t>
  </si>
  <si>
    <t># data:  Onion.vs.Leek.$ESO and Onion.vs.Leek.$ESL</t>
  </si>
  <si>
    <t># F = 1.0474, num df = 14, denom df = 14,</t>
  </si>
  <si>
    <t># p-value = 0.9322</t>
  </si>
  <si>
    <t># alternative hypothesis: true ratio of variances is not equal to 1</t>
  </si>
  <si>
    <t># 95 percent confidence interval:</t>
  </si>
  <si>
    <t>#  0.3516271 3.1196300</t>
  </si>
  <si>
    <t># sample estimates:</t>
  </si>
  <si>
    <t xml:space="preserve">#   ratio of variances </t>
  </si>
  <si>
    <t xml:space="preserve"># 1.047352 </t>
  </si>
  <si>
    <t># As p value &gt; 0.05, we cannot reject null hypothesis. Therefore, the variance is not significantly different</t>
  </si>
  <si>
    <t>### -------- T TEST ---------- ###</t>
  </si>
  <si>
    <t>#paired t test of log drop</t>
  </si>
  <si>
    <t xml:space="preserve"># H0 = no difference between ESO and ESL </t>
  </si>
  <si>
    <t>t.test(Onion.vs.Leek.$ESO, Onion.vs.Leek.$ESL, var.equal = TRUE, paired = TRUE, alternative = "two.sided")</t>
  </si>
  <si>
    <t># t = 0.024514, df = 14, p-value = 0.9808</t>
  </si>
  <si>
    <t># alternative hypothesis: true difference in means is not equal to 0</t>
  </si>
  <si>
    <t>#  -0.8927749  0.9134191</t>
  </si>
  <si>
    <t xml:space="preserve">#  mean of the differences </t>
  </si>
  <si>
    <t xml:space="preserve"># 0.0103221 </t>
  </si>
  <si>
    <t># p-value &gt; 0.05. Cannot reject HO, therefore, ESO and ESL have no significant difference</t>
  </si>
  <si>
    <t>sascwdata &lt;-data.frame(sascwdata)</t>
  </si>
  <si>
    <t>summary(sascwdata)</t>
  </si>
  <si>
    <t>sascwdata</t>
  </si>
  <si>
    <t>strain_no&lt;-factor(sascwdata$strain_no)</t>
  </si>
  <si>
    <t>require(stats)</t>
  </si>
  <si>
    <t>require(car)</t>
  </si>
  <si>
    <t>require(lme4)</t>
  </si>
  <si>
    <t xml:space="preserve"># COMPARING THE % SURVIVING CELLS FOR EACH STRAIN WITH THE TWO EYESALVE VARIANTS </t>
  </si>
  <si>
    <t># strains are nested within group and should be treated as random effects</t>
  </si>
  <si>
    <t>library(lme4)</t>
  </si>
  <si>
    <t>kill1&lt;-lmer(percsurv~variant+group+(1|group:strain), data=sascwdata)</t>
  </si>
  <si>
    <t>summary(kill1)</t>
  </si>
  <si>
    <t>qqnorm(resid(kill1))</t>
  </si>
  <si>
    <t># a bit bendy</t>
  </si>
  <si>
    <t># drop group to test its significance</t>
  </si>
  <si>
    <t>kill2&lt;-lmer(percsurv~variant+(1|strain), data=sascwdata)</t>
  </si>
  <si>
    <t>anova(kill2,kill1)</t>
  </si>
  <si>
    <t>#kill2: percsurv ~ variant + (1 | strain)</t>
  </si>
  <si>
    <t>kill1: percsurv ~ variant + group + (1 | group:strain)</t>
  </si>
  <si>
    <t xml:space="preserve">      Df    AIC    BIC  logLik deviance  Chisq Chi Df Pr(&gt;Chisq)</t>
  </si>
  <si>
    <t xml:space="preserve">kill2  4 732.88 741.98 -362.44   724.88                         </t>
  </si>
  <si>
    <t>kill1  5 734.87 746.25 -362.43   724.87 0.0098      1      0.921</t>
  </si>
  <si>
    <t># drop variant to test its significance</t>
  </si>
  <si>
    <t>kill3&lt;-lmer(percsurv~group+(1|group:strain), data=sascwdata)</t>
  </si>
  <si>
    <t>anova(kill3,kill1)</t>
  </si>
  <si>
    <t># kill3: percsurv ~ group + (1 | group:strain)</t>
  </si>
  <si>
    <t xml:space="preserve">      Df    AIC    BIC  logLik deviance  Chisq Chi Df Pr(&gt;Chisq)    </t>
  </si>
  <si>
    <t xml:space="preserve">kill3  4 763.12 772.23 -377.56   755.12                             </t>
  </si>
  <si>
    <t>kill1  5 734.87 746.25 -362.43   724.87 30.251      1  3.795e-08 ***</t>
  </si>
  <si>
    <t>drop1(kill1)</t>
  </si>
  <si>
    <t># Model:</t>
  </si>
  <si>
    <t>percsurv ~ variant + group + (1 | group:strain)</t>
  </si>
  <si>
    <t xml:space="preserve">        Df    AIC</t>
  </si>
  <si>
    <t>&lt;none&gt;     734.87</t>
  </si>
  <si>
    <t>variant  1 763.12</t>
  </si>
  <si>
    <t>group    1 732.88</t>
  </si>
  <si>
    <t>coef(kill1)</t>
  </si>
  <si>
    <t>fixef(kill1)</t>
  </si>
  <si>
    <t>ranef(kill1)</t>
  </si>
  <si>
    <t># work with log change as it makes more sense than perc surv</t>
  </si>
  <si>
    <t># am I actually bothered about the strains belongin to the two groups? Not really.</t>
  </si>
  <si>
    <t>logchange1&lt;-lm(log_change~variant*strain, data=sascwdata)</t>
  </si>
  <si>
    <t>par(mfrow=c(2,2)) # tells R that the next command should display plots in 2x2 grid</t>
  </si>
  <si>
    <t>plot(logchange1) # produces diganostic plots</t>
  </si>
  <si>
    <t xml:space="preserve"># slightly lemon shaped bu this is just two outliers - row 40 and 41. They don;t appear to be in teh danger zone by Cook's distance. </t>
  </si>
  <si>
    <t># These are FZ21 in ESL.</t>
  </si>
  <si>
    <t># Can't asin sqrt which would be standard transofmration here as there are negatives and positives in data.</t>
  </si>
  <si>
    <t>summary.aov(logchange1)</t>
  </si>
  <si>
    <t xml:space="preserve">#               Df Sum Sq Mean Sq F value   Pr(&gt;F)    </t>
  </si>
  <si>
    <t>variant         1  78.94   78.94 732.250  &lt; 2e-16 ***</t>
  </si>
  <si>
    <t>strain         11  17.02    1.55  14.352 1.07e-11 ***</t>
  </si>
  <si>
    <t>variant:strain 11  10.27    0.93   8.661 3.52e-08 ***</t>
  </si>
  <si>
    <t xml:space="preserve">Residuals      48   5.17    0.11                     </t>
  </si>
  <si>
    <t># I want to compare ESO vs. ESL for each strain - need to manually do planned pairwise contrasts</t>
  </si>
  <si>
    <t># for each strain we can caculate a t ratio. This is calculated as (mean of ESL - mean of ESO) /  standard error of the difference.</t>
  </si>
  <si>
    <t># The standard error of the difference is calculated as below using the MS resid from the ANOVA table and the N of data points in each treated and untreated group</t>
  </si>
  <si>
    <t xml:space="preserve"># MSresid=0.11 </t>
  </si>
  <si>
    <t># And in for each strain, we have 3 data points for ESO and 3 for ESL</t>
  </si>
  <si>
    <t># so for every relevant pairwise comparison, the SE of the difference between ESO and ESL is the same:</t>
  </si>
  <si>
    <t>sediff&lt;-sqrt(((1/3)+(1/3))*0.11)</t>
  </si>
  <si>
    <t>sediff</t>
  </si>
  <si>
    <t># 0.271</t>
  </si>
  <si>
    <t># Because the SE difference is calculated from all of the data, not each pair, all of the t values have the same number of degrees of freedom as the residual term in the ANOVA table, which is 48.</t>
  </si>
  <si>
    <t># store vector of group means, ns and treatment (ESO or ESL)</t>
  </si>
  <si>
    <t xml:space="preserve">mean = tapply(sascwdata$log_change, sascwdata$strain:sascwdata$variant, mean); </t>
  </si>
  <si>
    <t>n=tapply(sascwdata$log_change, sascwdata$strain:sascwdata$variant, length);</t>
  </si>
  <si>
    <t>trmt&lt;-rep(c("ESL","ESO"), times = 6)</t>
  </si>
  <si>
    <t># put them in a data frame</t>
  </si>
  <si>
    <t>contrasts.data &lt;- data.frame(mean, trmt, n)</t>
  </si>
  <si>
    <t># print it to screen</t>
  </si>
  <si>
    <t>contrasts.data</t>
  </si>
  <si>
    <t># to get 2 columns in one data frame for ESO and ESL means</t>
  </si>
  <si>
    <t>#split into ESO and ESL subsets</t>
  </si>
  <si>
    <t>contrasts0.data &lt;- subset(contrasts.data, trmt=="ESO")</t>
  </si>
  <si>
    <t>contrasts2.data &lt;- subset(contrasts.data, trmt=="ESL")</t>
  </si>
  <si>
    <t># then move mean from 2 cip to 0 cip</t>
  </si>
  <si>
    <t>contrasts0.data$mean.ESL &lt;- contrasts2.data$mean</t>
  </si>
  <si>
    <t># delete the trmt column</t>
  </si>
  <si>
    <t>contrasts0.data$trmt &lt;- NULL</t>
  </si>
  <si>
    <t>contrasts0.data</t>
  </si>
  <si>
    <t># Add a column calculating the t value, which is (untreated mean - treated mean) /  sediff</t>
  </si>
  <si>
    <t>contrasts0.data$diff &lt;-abs(contrasts0.data$mean - contrasts0.data$mean.ESL) # this is to check I am doing the right hting when working with negative numbers!</t>
  </si>
  <si>
    <t>contrasts0.data # ok!</t>
  </si>
  <si>
    <t>contrasts0.data$t.value &lt;-(contrasts0.data$diff)/0.271</t>
  </si>
  <si>
    <t># calculate the p-value for each t value - one tailed because we are testing hypoth that ESO kills better than ESL</t>
  </si>
  <si>
    <t>contrasts0.data$p.value &lt;-1-(pt(contrasts0.data$t.value, 48))</t>
  </si>
  <si>
    <t>#                 mean n   mean.ESL      diff   t.value      p.value</t>
  </si>
  <si>
    <t>FZ16:ESO    -4.190000 3 -0.6166667 3.5733333 13.185732 0.000000e+00</t>
  </si>
  <si>
    <t>FZ21:ESO    -2.766667 3 -1.8500000 0.9166667  3.382534 7.185396e-04</t>
  </si>
  <si>
    <t>MSSA13:ESO  -1.343333 3 -0.2966667 1.0466667  3.862239 1.680283e-04</t>
  </si>
  <si>
    <t>MSSA25:ESO  -2.050000 3 -0.6366667 1.4133333  5.215252 1.929167e-06</t>
  </si>
  <si>
    <t>MSSA38:ESO  -2.066667 3  0.1733333 2.2400000  8.265683 4.381451e-11</t>
  </si>
  <si>
    <t>MSSA433:ESO -2.096667 3 -0.5933333 1.5033333  5.547355 6.111994e-07</t>
  </si>
  <si>
    <t>TSCW1:ESO   -2.413333 3 -0.4633333 1.9500000  7.195572 1.844546e-09</t>
  </si>
  <si>
    <t>TSCW2:ESO   -2.606667 3 -0.5966667 2.0100000  7.416974 8.462329e-10</t>
  </si>
  <si>
    <t>TSCW3:ESO   -3.280000 3 -0.4566667 2.8233333 10.418204 3.252953e-14</t>
  </si>
  <si>
    <t>TSCW4:ESO   -2.856667 3 -0.5633333 2.2933333  8.462485 2.222422e-11</t>
  </si>
  <si>
    <t>TSCW5:ESO   -3.440000 3 -0.5933333 2.8466667 10.504305 2.464695e-14</t>
  </si>
  <si>
    <t>TSCW6:ESO   -2.360000 3  0.1533333 2.5133333  9.274293 1.405764e-12</t>
  </si>
  <si>
    <t># All sig, but FZ21 likely due to the huge outlier.</t>
  </si>
  <si>
    <t>###------ INSTALL RELEVANT PACKAGES ------###</t>
  </si>
  <si>
    <t>install.packages("multcomp")</t>
  </si>
  <si>
    <t xml:space="preserve">require(stats) # JFP: this is a package that contains functions for stats </t>
  </si>
  <si>
    <t>require(multcomp) # JFP: this is a package that tests and confidence intervals for general linear hypotheses in parametric models (this includes linear, gl, linear mixed effects and survival models)</t>
  </si>
  <si>
    <t>require(fitdistrplus)</t>
  </si>
  <si>
    <t>### ------ Clear Current Workspace ----- ###</t>
  </si>
  <si>
    <t>rm(list = ls())</t>
  </si>
  <si>
    <t>###------ READ IN DATA ------###</t>
  </si>
  <si>
    <t>###------ CREATE DATAFRAME  ------###</t>
  </si>
  <si>
    <t xml:space="preserve">### ------ MAKE THINGS FACTORS ------### </t>
  </si>
  <si>
    <t xml:space="preserve"># This is because sometimes R doesn't register something as a varibale. This makes sure it always does </t>
  </si>
  <si>
    <t>Kruskal-Wallis rank sum test</t>
  </si>
  <si>
    <t xml:space="preserve"> </t>
  </si>
  <si>
    <t xml:space="preserve">S. aureus Newman </t>
  </si>
  <si>
    <t>S. aureus USA300</t>
  </si>
  <si>
    <t xml:space="preserve">3 strains did not observe full killig. These three were analysed (all are on this workwbook, one below the other) </t>
  </si>
  <si>
    <t xml:space="preserve">P. aeruginosa PA14 </t>
  </si>
  <si>
    <t xml:space="preserve">E. cloacae </t>
  </si>
  <si>
    <t>summary(IndividualData)</t>
  </si>
  <si>
    <t>IndividualData</t>
  </si>
  <si>
    <t>###------ Create dataframe  ------###</t>
  </si>
  <si>
    <t>individual_df &lt;- data.frame(IndividualData)</t>
  </si>
  <si>
    <t>print(individual_df)</t>
  </si>
  <si>
    <t>is.factor(individual_df$Treatment)</t>
  </si>
  <si>
    <t>###------ Create a subset of this dataframe which does not have the control group - it messes with teh batch patter as it doe not have batches  ------###</t>
  </si>
  <si>
    <t>no_control &lt;- subset(individual_df, Treatment!="Control")</t>
  </si>
  <si>
    <t>no_control</t>
  </si>
  <si>
    <t>###------ STANDARD LINEAR MODEL ------###</t>
  </si>
  <si>
    <t xml:space="preserve"># Looking at raw data </t>
  </si>
  <si>
    <t>lm_individual &lt;- lm(CFU.wound~Treatment*Batch, data = no_control) # data= points to the relevant data frame, so there is no need to attach</t>
  </si>
  <si>
    <t>par(mfrow=c(2,2)) # par(mfrow) is a function that allows multiple graphs to be displayed at once</t>
  </si>
  <si>
    <t>plot(lm_individual)</t>
  </si>
  <si>
    <t xml:space="preserve"># Looking at log transformed data </t>
  </si>
  <si>
    <t>lm_individual_log &lt;- lm(log(CFU.wound)~Treatment*Batch,data = no_control)# JFP: lm is used to fit linear models</t>
  </si>
  <si>
    <t xml:space="preserve">plot(lm_individual_log) # This has over corrected </t>
  </si>
  <si>
    <t># Looking at sqaure root transformed data as this is less strong than log at squishing the data</t>
  </si>
  <si>
    <t>lm_individual_sqrt &lt;- lm(sqrt(CFU.wound)~Treatment*Batch,data = no_control)# JFP: lm is used to fit linear models</t>
  </si>
  <si>
    <t>plot(lm_individual_sqrt) # Still a problem because of hte batch of full ESO that killed compeltely</t>
  </si>
  <si>
    <t># Note the Cook's distance plot - the ESO points do not have unusual leverage</t>
  </si>
  <si>
    <t>###------ GENERALISED LINEAR MODEL ------###</t>
  </si>
  <si>
    <t># Trying glim with gamma distribution</t>
  </si>
  <si>
    <t>glm_no_control_gamma &lt;-glm(formula = CFU.wound~Treatment*Batch, data = no_control, family = Gamma)</t>
  </si>
  <si>
    <t>summary(glm_no_control_gamma)</t>
  </si>
  <si>
    <t># look at deviance residuals from the gamma glm</t>
  </si>
  <si>
    <t>glm_no_control_gamma_devred&lt;-resid(glm_no_control_gamma, type="deviance")</t>
  </si>
  <si>
    <t xml:space="preserve">glm_no_control_gamma_mu&lt;-predict(glm_no_control_gamma, type = "response") </t>
  </si>
  <si>
    <t>plot(x=glm_no_control_gamma_mu, y=glm_no_control_gamma_devred)</t>
  </si>
  <si>
    <t># STILL HAVE VARIANCE DECREASING AS MEAN INCREASES.</t>
  </si>
  <si>
    <t># try a new glim with Poisson error</t>
  </si>
  <si>
    <t>glm_no_control_poisson&lt;-glm(formula = CFU.wound~Treatment*Batch, data = no_control, family = poisson) # now look at deviance residuals from the poisson glm</t>
  </si>
  <si>
    <t>glm_no_control_poisson_devred&lt;-resid(glm_no_control_poisson, type="deviance")</t>
  </si>
  <si>
    <t>glm_no_control_poisson_mu&lt;-predict(glm_no_control_poisson, type = "response")</t>
  </si>
  <si>
    <t>plot(x=glm_no_control_poisson_mu, y=glm_no_control_poisson_devred)</t>
  </si>
  <si>
    <t>cooks.distance(glm_no_control_poisson)</t>
  </si>
  <si>
    <t>plot(cooks.distance(glm_no_control_poisson))</t>
  </si>
  <si>
    <t>require(predictmeans)</t>
  </si>
  <si>
    <t>library(predictmeans)</t>
  </si>
  <si>
    <t>CookD(glm_no_control_poisson)</t>
  </si>
  <si>
    <t>###------ WHAT DO WE DO? ------###</t>
  </si>
  <si>
    <t># We can't transform this away because one bacth of the full, and only one batch, hit the detection threshold.</t>
  </si>
  <si>
    <t># If this is skewing the data, it would produce a treatment*batch interaciton when there wasn;t one.</t>
  </si>
  <si>
    <t># So if the model which is okay EXCEPT for htis one group making patterns in the plots produces an ANOVA with a n.s. interaction, we can removie the interaction from the model and things should be okay</t>
  </si>
  <si>
    <t># This is the closets simple model to everything being okay</t>
  </si>
  <si>
    <t>summary.aov(lm_individual_sqrt)</t>
  </si>
  <si>
    <t xml:space="preserve">#                Df    Sum Sq   Mean Sq F value Pr(&gt;F)    </t>
  </si>
  <si>
    <t>Treatment        4 3.352e+09 838114876 389.215 &lt;2e-16 ***</t>
  </si>
  <si>
    <t xml:space="preserve">Batch            2 5.320e+06   2659794   1.235  0.305    </t>
  </si>
  <si>
    <t xml:space="preserve">Treatment:Batch  8 1.602e+07   2002374   0.930  0.507    </t>
  </si>
  <si>
    <t xml:space="preserve">Residuals       30 6.460e+07   2153347                   </t>
  </si>
  <si>
    <t># It is n.s.</t>
  </si>
  <si>
    <t># So we are justified in dropping the interaction from the model.</t>
  </si>
  <si>
    <t># Looking at square root transformed data as this is less strong than log at squishing the data</t>
  </si>
  <si>
    <t>lm_individual_sqrt2 &lt;- lm(sqrt(CFU.wound)~Treatment+Batch,data = no_control)# JFP: lm is used to fit linear models</t>
  </si>
  <si>
    <t>plot(lm_individual_sqrt2) # Can still see hte batch of full ESO that killed compeltely but its i better than the model with the interaction</t>
  </si>
  <si>
    <t># Let's use this one to fit means</t>
  </si>
  <si>
    <t>summary.aov(lm_individual_sqrt2)</t>
  </si>
  <si>
    <t xml:space="preserve">#            Df    Sum Sq   Mean Sq F value Pr(&gt;F)    </t>
  </si>
  <si>
    <t>Treatment    4 3.352e+09 838114876 395.046 &lt;2e-16 ***</t>
  </si>
  <si>
    <t xml:space="preserve">Batch        2 5.320e+06   2659794   1.254  0.297    </t>
  </si>
  <si>
    <t xml:space="preserve">Residuals   38 8.062e+07   2121563                   </t>
  </si>
  <si>
    <t>#The mean of the untreated controls, sqaure rooted to match the tarsnformation of hte treatment data, is</t>
  </si>
  <si>
    <t>controls&lt;-c(sqrt(1.50e+08),sqrt(1.16e+08),sqrt(7.5e+07))</t>
  </si>
  <si>
    <t>controls</t>
  </si>
  <si>
    <t>controlmean&lt;-mean(controls)</t>
  </si>
  <si>
    <t>controlmean</t>
  </si>
  <si>
    <t>#10559.34</t>
  </si>
  <si>
    <t>controlvariance&lt;-var(controls)</t>
  </si>
  <si>
    <t>controlvariance</t>
  </si>
  <si>
    <t>#3250378</t>
  </si>
  <si>
    <t># We are going to use the lsmeans package to pull out the fitted means and SEs from the model we chose</t>
  </si>
  <si>
    <t>require(lsmeans)</t>
  </si>
  <si>
    <t>lsmeans(lm_individual_sqrt2, "Treatment", type="response") # "response" causes back-transformation - you can use these values if you need to plot confidence intervals on graphs later</t>
  </si>
  <si>
    <t># Treatment     response          SE df  lower.CL    upper.CL</t>
  </si>
  <si>
    <t xml:space="preserve"> Bile      1.786041e+08 12977243.74 38 153299145 205841258.0</t>
  </si>
  <si>
    <t xml:space="preserve"> ESO       1.577303e+02    12195.35 38         0    990904.7</t>
  </si>
  <si>
    <t xml:space="preserve"> Garlic    4.394722e+08 20356466.70 38 399228741 481647765.8</t>
  </si>
  <si>
    <t xml:space="preserve"> Onion     4.668578e+08 20981136.02 38 425349752 510297930.8</t>
  </si>
  <si>
    <t xml:space="preserve"> Wine      5.450729e+08 22670650.79 38 500144612 591933278.1</t>
  </si>
  <si>
    <t xml:space="preserve"># Results are averaged over the levels of: Batch </t>
  </si>
  <si>
    <t xml:space="preserve"># Confidence level used: 0.95 </t>
  </si>
  <si>
    <t xml:space="preserve"># Intervals are back-transformed from the sqrt scale </t>
  </si>
  <si>
    <t>lsmeans(lm_individual_sqrt2, "Treatment") # but we will use the square rooted means to compare with control because this involves t-tests that also want the variance stabilised so we should keep the origianl transformation.</t>
  </si>
  <si>
    <t>#Treatment      lsmean       SE df   lower.CL  upper.CL</t>
  </si>
  <si>
    <t xml:space="preserve"> Bile      13364.28609 485.5195 38 12381.4032 14347.169</t>
  </si>
  <si>
    <t xml:space="preserve"> ESO          12.55907 485.5195 38  -970.3238   995.442</t>
  </si>
  <si>
    <t xml:space="preserve"> Garlic    20963.59212 485.5195 38 19980.7092 21946.475</t>
  </si>
  <si>
    <t xml:space="preserve"> Onion     21606.89202 485.5195 38 20624.0091 22589.775</t>
  </si>
  <si>
    <t xml:space="preserve"> Wine      23346.79606 485.5195 38 22363.9132 24329.679</t>
  </si>
  <si>
    <t xml:space="preserve">#Results are averaged over the levels of: Batch </t>
  </si>
  <si>
    <t xml:space="preserve">#Results are given on the sqrt (not the response) scale. </t>
  </si>
  <si>
    <t xml:space="preserve">#Confidence level used: 0.95 </t>
  </si>
  <si>
    <t xml:space="preserve"># Now do similar procedure to what we did for Fig 1 to do unpaired, two-sample t-tests with unequal variances (Welch's t-test) for each fitted mean vs. the control means </t>
  </si>
  <si>
    <t>tests &lt;- data.frame(lsmeans(lm_individual_sqrt2, "Treatment"))</t>
  </si>
  <si>
    <t>tests # checking it worked</t>
  </si>
  <si>
    <t># Add a column calculating the variances for each treatment group, which is n*se^2</t>
  </si>
  <si>
    <t>tests$var &lt;-(9*(tests$SE^2))</t>
  </si>
  <si>
    <t>tests</t>
  </si>
  <si>
    <t># The standard error of the difference is</t>
  </si>
  <si>
    <t>tests$sediff &lt;- sqrt((tests$var/9)+(controlvariance/3))</t>
  </si>
  <si>
    <t># Add columns calculating the Welch's t value, which is (lsmean - controlmean) /  sediff</t>
  </si>
  <si>
    <t>tests$t &lt;-((tests$lsmean - controlmean)/tests$sediff)</t>
  </si>
  <si>
    <t>tests # ok!</t>
  </si>
  <si>
    <t># The df for Welch's t-test is tricky</t>
  </si>
  <si>
    <t>tests$welchdf&lt;-((controlvariance/3)+(tests$var/9))^2/((((controlvariance/3)^2)/2)+(((tests$var/9)^2)/8))</t>
  </si>
  <si>
    <t># calculate the p-value for each t value - two tailed because we have results potentially going in either direction</t>
  </si>
  <si>
    <t>tests$two.t.p.value &lt;-2*(1-(pt(abs(tests$t), tests$welchdf)))</t>
  </si>
  <si>
    <t xml:space="preserve">  Treatment      lsmean       SE df   lower.CL  upper.CL     var   sediff         t welchdf two.t.p.value</t>
  </si>
  <si>
    <t>1      Bile 13364.28609 485.5195 38 12381.4032 14347.169 2121563 1148.559  2.442140 2.93028   0.094356790</t>
  </si>
  <si>
    <t>2       ESO    12.55907 485.5195 38  -970.3238   995.442 2121563 1148.559 -9.182621 2.93028   0.002999539</t>
  </si>
  <si>
    <t>3    Garlic 20963.59212 485.5195 38 19980.7092 21946.475 2121563 1148.559  9.058521 2.93028   0.003118172</t>
  </si>
  <si>
    <t>4     Onion 21606.89202 485.5195 38 20624.0091 22589.775 2121563 1148.559  9.618614 2.93028   0.002627461</t>
  </si>
  <si>
    <t>5      Wine 23346.79606 485.5195 38 22363.9132 24329.679 2121563 1148.559 11.133472 2.93028   0.001727355</t>
  </si>
  <si>
    <t>summary(DropoutsData)</t>
  </si>
  <si>
    <t>DropoutsData</t>
  </si>
  <si>
    <t>dropouts_df &lt;- data.frame(DropoutsData)</t>
  </si>
  <si>
    <t>print(dropouts_df)</t>
  </si>
  <si>
    <t>is.factor(dropouts_df$Treatment)</t>
  </si>
  <si>
    <t>no_control &lt;- subset(dropouts_df, Treatment!="Control")</t>
  </si>
  <si>
    <t>lm_dropouts &lt;- lm(CFU.wound~Treatment*Batch, data = no_control) # data= points to the relevant data frame, so there is no need to attach</t>
  </si>
  <si>
    <t>plot(lm_dropouts)</t>
  </si>
  <si>
    <t>lm_dropouts_log &lt;- lm(log(CFU.wound)~Treatment*Batch,data = no_control)# JFP: lm is used to fit linear models</t>
  </si>
  <si>
    <t xml:space="preserve">plot(lm_dropouts_log) # Helps a bit </t>
  </si>
  <si>
    <t>lm_dropouts_sqrt &lt;- lm(sqrt(CFU.wound)~Treatment*Batch,data = no_control)# JFP: lm is used to fit linear models</t>
  </si>
  <si>
    <t>plot(lm_dropouts_sqrt) # worse than log</t>
  </si>
  <si>
    <t># Note the Cook's distance plot - there are poitns with quite large leverage although they don;t cross the warning line</t>
  </si>
  <si>
    <t>summary.aov(lm_dropouts_log)</t>
  </si>
  <si>
    <t xml:space="preserve">#                Df Sum Sq Mean Sq F value   Pr(&gt;F)    </t>
  </si>
  <si>
    <t>Treatment        4 1024.8  256.19 162.372  &lt; 2e-16 ***</t>
  </si>
  <si>
    <t>Batch            2   59.0   29.49  18.690 9.32e-06 ***</t>
  </si>
  <si>
    <t>Treatment:Batch  8   73.8    9.22   5.846  0.00026 ***</t>
  </si>
  <si>
    <t xml:space="preserve">Residuals       26   41.0    1.58                     </t>
  </si>
  <si>
    <t># BUT we have missing values so we can't use the p-values for hte main effects, need car package and type 2 ss for this.</t>
  </si>
  <si>
    <t>library(car)  # result from Anova() from package car</t>
  </si>
  <si>
    <t>Anova(aov(lm_dropouts_log), type="II")</t>
  </si>
  <si>
    <t xml:space="preserve">#                  Sum Sq Df  F value    Pr(&gt;F)    </t>
  </si>
  <si>
    <t>Treatment       1046.79  4 165.8593 &lt; 2.2e-16 ***</t>
  </si>
  <si>
    <t>Batch             58.98  2  18.6901 9.317e-06 ***</t>
  </si>
  <si>
    <t>Treatment:Batch   73.79  8   5.8456 0.0002596 ***</t>
  </si>
  <si>
    <t xml:space="preserve">Residuals         41.02 26    </t>
  </si>
  <si>
    <t xml:space="preserve">         </t>
  </si>
  <si>
    <t xml:space="preserve">library(car)  # result from Anova() from package car      </t>
  </si>
  <si>
    <t>lm_dropouts_log_car&lt;-Anova(aov(lm_dropouts_log), type="II")</t>
  </si>
  <si>
    <t># This looks better than the lms.</t>
  </si>
  <si>
    <t>cooks.distance(glm_no_control_gamma)</t>
  </si>
  <si>
    <t>plot(cooks.distance(glm_no_control_gamma))</t>
  </si>
  <si>
    <t xml:space="preserve"># I htink the Poisson is a bit better </t>
  </si>
  <si>
    <t>summary(glm_no_control_poisson)</t>
  </si>
  <si>
    <t># calculate percentage of deviance explained (100*(null-resid/null))</t>
  </si>
  <si>
    <t>100*(625129627-77777963)/625129627</t>
  </si>
  <si>
    <t>#87.6% of deviance is explained</t>
  </si>
  <si>
    <t>100*(380.726-35.716)/380.726</t>
  </si>
  <si>
    <t>#90.6% of deviance is explained</t>
  </si>
  <si>
    <t># So test for overall sig of Trmt like this with an anlaysis of deviance:</t>
  </si>
  <si>
    <t>anova(glm_no_control_poisson, test="Chisq")</t>
  </si>
  <si>
    <t># trmt, batch and trmt:batch are all sig w/ p&lt;0.001</t>
  </si>
  <si>
    <t># which is consistent with the lm with logged data, so I think we can use the lm results.</t>
  </si>
  <si>
    <t>###------ FINAL COMPARISONS ------###</t>
  </si>
  <si>
    <t xml:space="preserve"># There is a treatment*batch interaction, which fits with what we see on the raw data plot - look at ODO and BDO in particular. </t>
  </si>
  <si>
    <t># BUT the relative order of hte batches ranked by CF is the same whichever batch you look at, it's an interaction that affects magnitude of differences not direction of them</t>
  </si>
  <si>
    <t># So I htink we are justified in averaging over batches to do the treatment comparisons using Welch's t-test.</t>
  </si>
  <si>
    <t xml:space="preserve">                </t>
  </si>
  <si>
    <t>###------ WHAT KILLS? COMPARE TRTEATED MEANS VS. CONTROL ------###</t>
  </si>
  <si>
    <t>#The mean of the untreated controls, logged to match the tarsnformation of hte treatment data, is</t>
  </si>
  <si>
    <t>controls&lt;-c(log(8.40e+7),log(2.36e+07))</t>
  </si>
  <si>
    <t>#17.61154</t>
  </si>
  <si>
    <t># variance does not make sense for only 2 data points. We will do one-sample t-tests for each treatment group mean vs. 17.61154</t>
  </si>
  <si>
    <t>lsmeans(lm_dropouts_log, "Treatment", type="response") # "response" causes back-transformation - you can use these values if you need to plot confidence intervals on graphs later</t>
  </si>
  <si>
    <t>#  Treatment     response           SE df     lower.CL     upper.CL</t>
  </si>
  <si>
    <t xml:space="preserve"> BDO       2.488210e+05 1.041825e+05 26 1.052222e+05 5.883919e+05</t>
  </si>
  <si>
    <t xml:space="preserve"> ESO       3.359955e+01 1.406828e+01 26 1.420868e+01 7.945351e+01</t>
  </si>
  <si>
    <t xml:space="preserve"> GDO       9.670439e+06 4.373481e+06 26 3.816964e+06 2.450047e+07</t>
  </si>
  <si>
    <t xml:space="preserve"> ODO       6.169582e+03 2.790209e+03 26 2.435160e+03 1.563090e+04</t>
  </si>
  <si>
    <t xml:space="preserve"> WDO       2.194251e+07 1.186092e+07 26 7.223354e+06 6.665516e+07</t>
  </si>
  <si>
    <t xml:space="preserve"># Intervals are back-transformed from the log scale </t>
  </si>
  <si>
    <t>lsmeans(lm_dropouts_log, "Treatment") # but we will use the logged means to compare with control because this involves t-tests that also want the variance stabilised so we should keep the origianl transformation.</t>
  </si>
  <si>
    <t>#Treatment    lsmean        SE df  lower.CL  upper.CL</t>
  </si>
  <si>
    <t xml:space="preserve"> BDO       12.424489 0.4187045 26 11.563830 13.285148</t>
  </si>
  <si>
    <t xml:space="preserve"> ESO        3.514513 0.4187045 26  2.653853  4.375172</t>
  </si>
  <si>
    <t xml:space="preserve"> GDO       16.084584 0.4522526 26 15.154966 17.014203</t>
  </si>
  <si>
    <t xml:space="preserve"> ODO        8.727386 0.4522526 26  7.797768  9.657005</t>
  </si>
  <si>
    <t xml:space="preserve"> WDO       16.903937 0.5405452 26 15.792830 18.015043</t>
  </si>
  <si>
    <t xml:space="preserve">Results are averaged over the levels of: Batch </t>
  </si>
  <si>
    <t xml:space="preserve">Results are given on the log (not the response) scale. </t>
  </si>
  <si>
    <t xml:space="preserve">Confidence level used: 0.95 </t>
  </si>
  <si>
    <t># Now do similar procedure to what we did for Fig 1 and 5a to do one-sample t-tests for each fitted mean vs. the control mean of 17.61154</t>
  </si>
  <si>
    <t>tests &lt;- data.frame(lsmeans(lm_dropouts_log, "Treatment"))</t>
  </si>
  <si>
    <t># Add columns calculating the t value, which is (lsmean - 7011.567) /  se</t>
  </si>
  <si>
    <t>tests$t &lt;-((tests$lsmean - 17.61154)/tests$SE)</t>
  </si>
  <si>
    <t>tests$two.t.p.value &lt;-2*(1-(pt(abs(tests$t), tests$df)))</t>
  </si>
  <si>
    <t xml:space="preserve">  Treatment    lsmean        SE df  lower.CL  upper.CL          t two.t.p.value</t>
  </si>
  <si>
    <t>1       BDO 12.424489 0.4187045 26 11.563830 13.285148 -12.388333  2.062572e-12 # &lt;0.001</t>
  </si>
  <si>
    <t>2       ESO  3.514513 0.4187045 26  2.653853  4.375172 -33.668200  0.000000e+00 # &lt;0.001</t>
  </si>
  <si>
    <t>3       GDO 16.084584 0.4522526 26 15.154966 17.014203  -3.376334  2.319017e-03 # 0.002</t>
  </si>
  <si>
    <t>4       ODO  8.727386 0.4522526 26  7.797768  9.657005 -19.644230  0.000000e+00 # &lt;0.001</t>
  </si>
  <si>
    <t>5       WDO 16.903937 0.5405452 26 15.792830 18.015043  -1.309055  2.019678e-01 # 0.202</t>
  </si>
  <si>
    <t>###------ DO DROPOUTS KILL AS MUCH AS FULL ESO? ------###</t>
  </si>
  <si>
    <t>require(multcomp)</t>
  </si>
  <si>
    <t># I need to set the order of hte treatments fo rhte Dunnett's test, as it will other wise compare everything to BDO which is alphabetically first.</t>
  </si>
  <si>
    <t>no_control$Treatment&lt;-factor(no_control$Treatment,levels=c("ESO","ODO","GDO","BDO","WDO"),ordered=TRUE)</t>
  </si>
  <si>
    <t>no_control # check - looks same as before</t>
  </si>
  <si>
    <t>plot(lm_dropouts_log) # check - looks same as before</t>
  </si>
  <si>
    <t>summary.aov(lm_dropouts_log) # check - looks same as before</t>
  </si>
  <si>
    <t>library(multcomp)</t>
  </si>
  <si>
    <t>summary(glht(lm_dropouts_log, mcp(Treatment="Dunnett")))</t>
  </si>
  <si>
    <t xml:space="preserve">#               Estimate Std. Error t value Pr(&gt;|t|)    </t>
  </si>
  <si>
    <t>ODO - ESO == 0    4.694      1.026   4.577 0.000463 ***</t>
  </si>
  <si>
    <t>GDO - ESO == 0   11.757      1.147  10.253  &lt; 1e-04 ***</t>
  </si>
  <si>
    <t>BDO - ESO == 0    8.480      1.026   8.268  &lt; 1e-04 ***</t>
  </si>
  <si>
    <t>WDO - ESO == 0   12.944      1.026  12.621  &lt; 1e-04 ***</t>
  </si>
  <si>
    <t>---</t>
  </si>
  <si>
    <t>Signif. codes:  0 â***â 0.001 â**â 0.01 â*â 0.05 â.â 0.1 â â 1</t>
  </si>
  <si>
    <t>(Adjusted p values reported -- single-step method)</t>
  </si>
  <si>
    <t>if(!require(FSA)){install.packages("FSA")} #doesn't work - maybe try on windows</t>
  </si>
  <si>
    <t>summary(allicin)</t>
  </si>
  <si>
    <t>print(allicin)</t>
  </si>
  <si>
    <t>allicin_df &lt;- data.frame(allicin)</t>
  </si>
  <si>
    <t>print(allicin_df)</t>
  </si>
  <si>
    <t>allicin_treatment &lt;- factor(allicin_df$Treatment)</t>
  </si>
  <si>
    <t>print(allicin_treatment)</t>
  </si>
  <si>
    <t>allicin_cfu &lt;- allicin_df$cfutotal</t>
  </si>
  <si>
    <t>summary(allicin_treatment)</t>
  </si>
  <si>
    <t>summary(allicin_cfu)</t>
  </si>
  <si>
    <t>lm_allicin &lt;- lm(allicin_cfu~allicin_treatment)</t>
  </si>
  <si>
    <t>plot(lm_allicin)</t>
  </si>
  <si>
    <t xml:space="preserve"># not great </t>
  </si>
  <si>
    <t>lm_allicin_log &lt;- lm(log(allicin_cfu)~allicin_treatment)# JFP: lm is used to fit linear models</t>
  </si>
  <si>
    <t xml:space="preserve">plot(lm_allicin_log) </t>
  </si>
  <si>
    <t xml:space="preserve"># This looks a lot better! </t>
  </si>
  <si>
    <t>glm_allicin_gamma &lt;-glm(formula = allicin_cfu~allicin_treatment, family = Gamma)</t>
  </si>
  <si>
    <t>summary(glm_allicin_gamma)</t>
  </si>
  <si>
    <t xml:space="preserve">plot(glm_allicin_gamma) </t>
  </si>
  <si>
    <t xml:space="preserve"># I think looks good too </t>
  </si>
  <si>
    <t>100*(37.9716-1.5028)/37.9716</t>
  </si>
  <si>
    <t># 96.04231% of deviance is explained</t>
  </si>
  <si>
    <t xml:space="preserve"># Trying sqrt transformed data </t>
  </si>
  <si>
    <t>lm_allicin_sqrt &lt;- lm(sqrt(allicin_cfu)~allicin_treatment)# JFP: lm is used to fit linear models</t>
  </si>
  <si>
    <t xml:space="preserve">plot(lm_allicin_sqrt) </t>
  </si>
  <si>
    <t xml:space="preserve"># This is better than raw data, but not as good as the other transformation - shoe horn resid v fit </t>
  </si>
  <si>
    <t>### ----- COMMENTS SO FAR ----- ###</t>
  </si>
  <si>
    <t xml:space="preserve">#Continuing with log transformed model </t>
  </si>
  <si>
    <t>### ----- ANOVA of Log Transformed Data ----- ###</t>
  </si>
  <si>
    <t xml:space="preserve">#Null hyptothesis: </t>
  </si>
  <si>
    <t>#Perform the anova of log transformed model</t>
  </si>
  <si>
    <t>summary.aov(lm_allicin_log)</t>
  </si>
  <si>
    <t>#Results:</t>
  </si>
  <si>
    <t xml:space="preserve">                    Df  Sum Sq Mean Sq F value   Pr(&gt;F)    </t>
  </si>
  <si>
    <t>allicin_treatment   3   72.48  24.160  141       6.97e-08 ***</t>
  </si>
  <si>
    <t xml:space="preserve">Residuals           9   1.54   0.171                     </t>
  </si>
  <si>
    <t xml:space="preserve">  Signif. codes:  0 â***â 0.001 â**â 0.01 â*â 0.05 â.â 0.1 â â 1</t>
  </si>
  <si>
    <t>#Perform the multiple comparisons as sig. differences in strains - only compare each with WT as we don't care about intra-mutant differences</t>
  </si>
  <si>
    <t xml:space="preserve">summary(glht(lm_allicin_log, mcp(allicin_treatment="Dunnett"))) </t>
  </si>
  <si>
    <t xml:space="preserve"># R orders catergories alphabetically - to get around this I called Control --&gt; a_Control </t>
  </si>
  <si>
    <t>Simultaneous Tests for General Linear Hypotheses</t>
  </si>
  <si>
    <t>Multiple Comparisons of Means: Dunnett Contrasts</t>
  </si>
  <si>
    <t>Fit: lm(formula = log(allicin_cfu) ~ allicin_treatment)</t>
  </si>
  <si>
    <t>Linear Hypotheses:</t>
  </si>
  <si>
    <t xml:space="preserve">                                    Estimate Std. Error   t value   Pr(&gt;|t|)    </t>
  </si>
  <si>
    <t xml:space="preserve">Allicin_100ug_ml - a_Control == 0  -0.5657        0.3161   -1.79    0.247    </t>
  </si>
  <si>
    <t>Allicin_300ug_ml - a_Control == 0  -3.1802        0.3161  -10.06   &lt;0.001 ***</t>
  </si>
  <si>
    <t>Allicin_500ug_ml - a_Control == 0  -5.9525        0.3161  -18.83   &lt;0.001 ***</t>
  </si>
  <si>
    <t xml:space="preserve">  ---</t>
  </si>
  <si>
    <t xml:space="preserve">require(stats) </t>
  </si>
  <si>
    <t>require(dunn.test)</t>
  </si>
  <si>
    <t>fig3usa300&lt;-data.frame(fig3usa300)</t>
  </si>
  <si>
    <t>fig3usa300</t>
  </si>
  <si>
    <t>fig3smalto &lt;-data.frame(fig3smalto)</t>
  </si>
  <si>
    <t>fig3smalto</t>
  </si>
  <si>
    <t>### ------- KRUSKAL WALLIS TEST FOR USA300------- ###</t>
  </si>
  <si>
    <t>kruskal.test(cfutotal~Treatment, data=fig3usa300)</t>
  </si>
  <si>
    <t>#</t>
  </si>
  <si>
    <t>data:  cfutotal by Treatment</t>
  </si>
  <si>
    <t>Kruskal-Wallis chi-squared = 15.556, df = 3, p-value = 0.001398</t>
  </si>
  <si>
    <t>At least one group is different from the others - is it just the control vs. treated?</t>
  </si>
  <si>
    <t>dunn.test(fig3usa300$cfutotal, fig3usa300$Treatment, kw=TRUE, method="hochberg")</t>
  </si>
  <si>
    <t xml:space="preserve">#                            Comparison of x by group                            </t>
  </si>
  <si>
    <t xml:space="preserve">                                  (Hochberg)                                   </t>
  </si>
  <si>
    <t>Col Mean-|</t>
  </si>
  <si>
    <t>Row Mean |       BA1b       BA2b       BA3b</t>
  </si>
  <si>
    <t>---------+---------------------------------</t>
  </si>
  <si>
    <t xml:space="preserve">    BA2b |  -1.540902</t>
  </si>
  <si>
    <t xml:space="preserve">         |     0.1850</t>
  </si>
  <si>
    <t xml:space="preserve">         |</t>
  </si>
  <si>
    <t xml:space="preserve">    BA3b |  -2.904008  -1.363105</t>
  </si>
  <si>
    <t xml:space="preserve">         |    0.0092*     0.1728</t>
  </si>
  <si>
    <t xml:space="preserve"> Control |  -3.592778  -2.258317  -1.077833</t>
  </si>
  <si>
    <t xml:space="preserve">         |    0.0010*     0.0479     0.1406</t>
  </si>
  <si>
    <t xml:space="preserve">Is this just too conservative? </t>
  </si>
  <si>
    <t>It does all pairwaise comparisons not just treated vs. control so it gets even MORE conservative by correcting for comaprisons we dont want to do.</t>
  </si>
  <si>
    <t>Why not try an anova and see if it will be okay.?</t>
  </si>
  <si>
    <t>### ------- LINEAR MODEL AND ANOVA FOR USA300------- ###</t>
  </si>
  <si>
    <t>usa300model1&lt;-lm (cfutotal~Treatment, data=fig3usa300)</t>
  </si>
  <si>
    <t xml:space="preserve">par(mfrow=c(2,2)) </t>
  </si>
  <si>
    <t>plot(usa300model1) # Residuals not normal</t>
  </si>
  <si>
    <t>usa300model2&lt;-lm (log(cfutotal)~Treatment, data=fig3usa300)</t>
  </si>
  <si>
    <t>plot(usa300model2) # looks fine</t>
  </si>
  <si>
    <t>summary.aov(usa300model2)</t>
  </si>
  <si>
    <t xml:space="preserve">#             Df Sum Sq Mean Sq F value Pr(&gt;F)    </t>
  </si>
  <si>
    <t>Treatment      3 167.72   55.91    3458 &lt;2e-16 ***</t>
  </si>
  <si>
    <t xml:space="preserve">Residuals   14   0.23    0.02                   </t>
  </si>
  <si>
    <t># Now use multcomp to do a Dunnett's test - each treatment group vs. the control.</t>
  </si>
  <si>
    <t>#Tell R now that it should treat Treatment as ordered, with Control as the first thing</t>
  </si>
  <si>
    <t>fig3usa300$Treatment&lt;-factor(fig3usa300$Treatment,levels=c("Control", "BA1b", "BA2b", "BA3b"),ordered=TRUE)</t>
  </si>
  <si>
    <t>#Then run the model again with the new order</t>
  </si>
  <si>
    <t># And now a Dunnett test in multcomp will use Control as the control level</t>
  </si>
  <si>
    <t>summary(glht(usa300model2, mcp(Treatment="Dunnett")))</t>
  </si>
  <si>
    <t xml:space="preserve"> Simultaneous Tests for General Linear Hypotheses</t>
  </si>
  <si>
    <t>Fit: lm(formula = log(cfutotal) ~ Treatment, data = fig3usa300)</t>
  </si>
  <si>
    <t xml:space="preserve">                    Estimate Std. Error t value Pr(&gt;|t|)    </t>
  </si>
  <si>
    <t>BA1b - Control == 0 -8.99313    0.09286  -96.85   &lt;2e-16 ***</t>
  </si>
  <si>
    <t>BA2b - Control == 0 -7.67075    0.09286  -82.61   &lt;2e-16 ***</t>
  </si>
  <si>
    <t>BA3b - Control == 0 -7.34309    0.09286  -79.08   &lt;2e-16 ***</t>
  </si>
  <si>
    <t># They are all different from the control.</t>
  </si>
  <si>
    <t>### ------- LINEAR MODEL AND ANOVA FOR S MALTOPHILIA------- ###</t>
  </si>
  <si>
    <t>smaltomodel1&lt;-lm (cfutotal~Treatment, data=fig3smalto)</t>
  </si>
  <si>
    <t>plot(smaltomodel1) # Residuals not normal</t>
  </si>
  <si>
    <t>smaltomodel2&lt;-lm (log(cfutotal)~Treatment, data=fig3smalto)</t>
  </si>
  <si>
    <t>plot(smaltomodel2) # fine</t>
  </si>
  <si>
    <t>summary.aov(smaltomodel2)</t>
  </si>
  <si>
    <t xml:space="preserve">#             Df Sum Sq Mean Sq F value   Pr(&gt;F)    </t>
  </si>
  <si>
    <t>Treatment    3 105.54   35.18   87.41 1.87e-06 ***</t>
  </si>
  <si>
    <t xml:space="preserve">Residuals    8   3.22    0.40                     </t>
  </si>
  <si>
    <t>#Tell R now that it should treat Treatment as ordered, with Water as the first thing</t>
  </si>
  <si>
    <t>fig3smalto$Treatment&lt;-factor(fig3smalto$Treatment,levels=c("Water", "BA1a", "BA2a", "BA3a"),ordered=TRUE)</t>
  </si>
  <si>
    <t>summary(glht(smaltomodel2, mcp(Treatment="Dunnett")))</t>
  </si>
  <si>
    <t>Fit: lm(formula = log(cfutotal) ~ Treatment, data = fig3smalto)</t>
  </si>
  <si>
    <t xml:space="preserve">                  Estimate Std. Error t value Pr(&gt;|t|)    </t>
  </si>
  <si>
    <t>BA1a - Water == 0   -7.278      0.518  -14.05   &lt;1e-04 ***</t>
  </si>
  <si>
    <t>BA2a - Water == 0   -6.739      0.518  -13.01   &lt;1e-04 ***</t>
  </si>
  <si>
    <t>BA3a - Water == 0   -6.419      0.518  -12.39   &lt;1e-04 ***</t>
  </si>
  <si>
    <t xml:space="preserve">fig3usa300&lt;- read.csv(file="FILE PATH", header=TRUE, dec=".") </t>
  </si>
  <si>
    <t xml:space="preserve">fig3smalto&lt;- read.csv(file="FILE PATH", header=TRUE, dec=".") </t>
  </si>
  <si>
    <t>fig4newman&lt;-data.frame(fig4newman)</t>
  </si>
  <si>
    <t>fig4newman</t>
  </si>
  <si>
    <t>### ------- LINEAR MODEL AND ANOVA FOR NEWMAN------- ###</t>
  </si>
  <si>
    <t>newmanmodel1&lt;-lm (cfutotal~Treatment, data=fig4newman)</t>
  </si>
  <si>
    <t xml:space="preserve">plot(newmanmodel1) # Residuals not normal. Terrible plot </t>
  </si>
  <si>
    <t>newmanmodel2&lt;-lm (log(cfutotal)~Treatment, data=fig4newman)</t>
  </si>
  <si>
    <t xml:space="preserve">plot(newmanmodel2) # Much better - on outlier (row 9) </t>
  </si>
  <si>
    <t>newmanmodel3&lt;-lm (sqrt(cfutotal)~Treatment, data=fig4newman)</t>
  </si>
  <si>
    <t xml:space="preserve">plot(newmanmodel3) # Worse. </t>
  </si>
  <si>
    <t xml:space="preserve"># Log tranformed gives the best residual plots etc. There is one outlier (row 9). ANOVA and dunnetts test will be performed with and without this outlier to ensure any significance we are seeing is not due to just this outlier. </t>
  </si>
  <si>
    <t>summary.aov(newmanmodel2)</t>
  </si>
  <si>
    <t># H0 there is no significant difference between treatment and controls</t>
  </si>
  <si>
    <t xml:space="preserve">              Df  Sum Sq Mean Sq F value   Pr(&gt;F)    </t>
  </si>
  <si>
    <t>Treatment    3  160.4  53.46   107        8.51e-07 ***</t>
  </si>
  <si>
    <t xml:space="preserve">  Residuals    8  4.0    0.50   </t>
  </si>
  <si>
    <t xml:space="preserve"># As p &lt; 0.005, we have evidence to reject null hypothesis - there is a sig difference between treatment and control. </t>
  </si>
  <si>
    <t>fig4newman$Treatment&lt;-factor(fig4newman$Treatment,levels=c("Water", "BA1a", "BA2a", "BA3a"),ordered=TRUE)</t>
  </si>
  <si>
    <t>newmanmodel2</t>
  </si>
  <si>
    <t>summary(glht(newmanmodel2, mcp(Treatment="Dunnett")))</t>
  </si>
  <si>
    <t>Fit: lm(formula = log(cfutotal) ~ Treatment, data = fig4newman)</t>
  </si>
  <si>
    <t xml:space="preserve">  Estimate Std. Error t value Pr(&gt;|t|)    </t>
  </si>
  <si>
    <t xml:space="preserve">  BA1a - Water == 0   -9.214      0.577  -15.97   &lt;1e-05 ***</t>
  </si>
  <si>
    <t xml:space="preserve">  BA2a - Water == 0   -8.483      0.577  -14.70   &lt;1e-05 ***</t>
  </si>
  <si>
    <t xml:space="preserve">  BA3a - Water == 0   -7.051      0.577  -12.22   &lt;1e-05 ***</t>
  </si>
  <si>
    <t xml:space="preserve">  # make a substet without row 9 and see if we get a different result</t>
  </si>
  <si>
    <t xml:space="preserve">    </t>
  </si>
  <si>
    <t>### ------- LINEAR MODEL AND ANOVA FOR NEWMAN (without outlier) ------- ###</t>
  </si>
  <si>
    <t># CREATE SUBSET WITHOUT OUTLIER (row 9)</t>
  </si>
  <si>
    <t>fig4newman_outlier_removed &lt;- fig4newman[c(1:8,10:12), c(1:2)]</t>
  </si>
  <si>
    <t xml:space="preserve">fig4newman_outlier_removed  </t>
  </si>
  <si>
    <t xml:space="preserve">#CHECK TRANSFORMATIONS </t>
  </si>
  <si>
    <t>newmanmodel_outlier_removed_1&lt;-lm (cfutotal~Treatment, data=fig4newman_outlier_removed)</t>
  </si>
  <si>
    <t>plot(newmanmodel_outlier_removed_1) # Residuals not normal. Awful</t>
  </si>
  <si>
    <t>newmanmodel_outlier_removed_2 &lt;-lm (log(cfutotal)~Treatment, data=fig4newman_outlier_removed)</t>
  </si>
  <si>
    <t xml:space="preserve">plot(newmanmodel_outlier_removed_2) # Better - Now 1-3 are outliers though </t>
  </si>
  <si>
    <t>newmanmodel_outlier_removed_3 &lt;- lm (sqrt(cfutotal)~Treatment, data=fig4newman_outlier_removed)</t>
  </si>
  <si>
    <t xml:space="preserve">plot(newmanmodel_outlier_removed_3) # Worse. </t>
  </si>
  <si>
    <t xml:space="preserve"># Log tranformed gives the best residual plots etc. ANOVA and dunnetts test will be performed with and without this outlier to ensure any significance we are seeing is not due to just this outlier. </t>
  </si>
  <si>
    <t>summary.aov(newmanmodel_outlier_removed_2)</t>
  </si>
  <si>
    <t xml:space="preserve">              Df Sum Sq Mean Sq   F value   Pr(&gt;F)    </t>
  </si>
  <si>
    <t xml:space="preserve">  Treatment    3 162.63   54.21   408.2     3.21e-08 ***</t>
  </si>
  <si>
    <t xml:space="preserve">  Residuals    7   0.93    0.13  </t>
  </si>
  <si>
    <t>fig4newman_outlier_removed$Treatment&lt;-factor(fig4newman_outlier_removed$Treatment,levels=c("Water", "BA1a", "BA2a", "BA3a"),ordered=TRUE)</t>
  </si>
  <si>
    <t>newmanmodel_outlier_removed_2&lt;-lm (log(cfutotal)~Treatment, data=fig4newman_outlier_removed)</t>
  </si>
  <si>
    <t>newmanmodel_outlier_removed_2</t>
  </si>
  <si>
    <t>summary(glht(newmanmodel_outlier_removed_2, mcp(Treatment="Dunnett")))</t>
  </si>
  <si>
    <t>Fit: lm(formula = log(cfutotal) ~ Treatment, data = fig4newman_outlier_removed)</t>
  </si>
  <si>
    <t xml:space="preserve">  Linear Hypotheses:</t>
  </si>
  <si>
    <t xml:space="preserve">                     Estimate Std. Error t value Pr(&gt;|t|)    </t>
  </si>
  <si>
    <t xml:space="preserve">  BA1a - Water == 0  -9.2143     0.2975  -30.97   &lt;1e-07 ***</t>
  </si>
  <si>
    <t xml:space="preserve">  BA2a - Water == 0  -9.1976     0.3327  -27.65   &lt;1e-07 ***</t>
  </si>
  <si>
    <t xml:space="preserve">  BA3a - Water == 0  -7.0515     0.2975  -23.70   &lt;1e-07 ***</t>
  </si>
  <si>
    <t xml:space="preserve">  </t>
  </si>
  <si>
    <t xml:space="preserve">  # They are all different from the control.</t>
  </si>
  <si>
    <t xml:space="preserve">  # Sig difference is still seen - therefore, we know the previous sig differences with the outlier 9 included was due to true differences and not the outlier. </t>
  </si>
  <si>
    <t>fig4usa300&lt;-data.frame(fig4usa300)</t>
  </si>
  <si>
    <t>fig4usa300</t>
  </si>
  <si>
    <t>### ------- LINEAR MODEL AND ANOVA FOR USA300 ------- ###</t>
  </si>
  <si>
    <t>USA300model1&lt;-lm (cfutotal~Treatment, data=fig4usa300)</t>
  </si>
  <si>
    <t>plot(USA300model1) # Residuals not normal</t>
  </si>
  <si>
    <t>USA300model2&lt;-lm (log(cfutotal)~Treatment, data=fig4usa300)</t>
  </si>
  <si>
    <t xml:space="preserve">plot(USA300model2) # Better, normal Q-Q shows outlier in 12 </t>
  </si>
  <si>
    <t>USA300model3&lt;-lm (sqrt(cfutotal)~Treatment, data=fig4usa300)</t>
  </si>
  <si>
    <t xml:space="preserve">plot(USA300model3) # Alright, outlier 1 and 2 </t>
  </si>
  <si>
    <t xml:space="preserve"># COMMENTSL: Log transformed looks good, outlier in row 12. Will test with and without 12 to see if it impacts the results </t>
  </si>
  <si>
    <t>summary.aov(USA300model2)</t>
  </si>
  <si>
    <t xml:space="preserve">            Df Sum Sq Mean Sq   F value   Pr(&gt;F)    </t>
  </si>
  <si>
    <t>Treatment    3  69.00  22.999   130.5     1.81e-10 ***</t>
  </si>
  <si>
    <t xml:space="preserve">  Residuals   14   2.47   0.176                     </t>
  </si>
  <si>
    <t>fig4usa300$Treatment&lt;-factor(fig4usa300$Treatment,levels=c("Water", "BA1a", "BA2b", "BA3b"),ordered=TRUE)</t>
  </si>
  <si>
    <t>USA300model3&lt;-lm (log(cfutotal)~Treatment, data=fig4usa300)</t>
  </si>
  <si>
    <t>USA300model3</t>
  </si>
  <si>
    <t>summary(glht(USA300model3, mcp(Treatment="Dunnett")))</t>
  </si>
  <si>
    <t>Fit: lm(formula = log(cfutotal) ~ Treatment, data = fig4usa300)</t>
  </si>
  <si>
    <t xml:space="preserve">                    Estimate Std. Error   t value Pr(&gt;|t|)    </t>
  </si>
  <si>
    <t xml:space="preserve">  BA1a - Water == 0  -5.1894     0.3066  -16.93   &lt;1e-10 ***</t>
  </si>
  <si>
    <t xml:space="preserve">  BA2b - Water == 0  -5.4204     0.3066  -17.68   &lt;1e-10 ***</t>
  </si>
  <si>
    <t xml:space="preserve">  BA3b - Water == 0  -5.1229     0.3066  -16.71   &lt;1e-10 ***</t>
  </si>
  <si>
    <t>### ------- LINEAR MODEL AND ANOVA FOR USA300 (without outlier 12) ------- ###</t>
  </si>
  <si>
    <t>fig4usa300_outlier_removed &lt;- fig4usa300[c(1:11, 13:18), c(1:2)]</t>
  </si>
  <si>
    <t xml:space="preserve">fig4usa300_outlier_removed  </t>
  </si>
  <si>
    <t xml:space="preserve"># CHECKING IT FITS PARAMETRIC ASSUMPTIONS </t>
  </si>
  <si>
    <t xml:space="preserve">  USA300model1&lt;-lm (cfutotal~Treatment, data=fig4usa300_outlier_removed)</t>
  </si>
  <si>
    <t xml:space="preserve">  par(mfrow=c(2,2)) </t>
  </si>
  <si>
    <t xml:space="preserve">  plot(USA300model1) # Residuals not normal. Awful</t>
  </si>
  <si>
    <t xml:space="preserve">  USA300model2&lt;-lm (log(cfutotal)~Treatment, data=fig4usa300_outlier_removed)</t>
  </si>
  <si>
    <t xml:space="preserve">  plot(USA300model2) # Better, few in Normal Q-Q plot that skew a little </t>
  </si>
  <si>
    <t xml:space="preserve">  USA300model3&lt;-lm (sqrt(cfutotal)~Treatment, data=fig4usa300_outlier_removed)</t>
  </si>
  <si>
    <t xml:space="preserve">  plot(USA300model3) # Alright, outlier 1 </t>
  </si>
  <si>
    <t xml:space="preserve">  summary.aov(USA300model2)</t>
  </si>
  <si>
    <t xml:space="preserve">              Df Sum Sq Mean Sq F value  Pr(&gt;F)    </t>
  </si>
  <si>
    <t xml:space="preserve">  Treatment    3  65.44  21.813   421.3 3.4e-13 ***</t>
  </si>
  <si>
    <t xml:space="preserve">  Residuals   13   0.67   0.052                    </t>
  </si>
  <si>
    <t xml:space="preserve">  # Now use multcomp to do a Dunnett's test - each treatment group vs. the control.</t>
  </si>
  <si>
    <t xml:space="preserve">  #Tell R now that it should treat Treatment as ordered, with Control as the first thing</t>
  </si>
  <si>
    <t xml:space="preserve">  fig4usa300_outlier_removed$Treatment&lt;-factor(fig4usa300_outlier_removed$Treatment,levels=c("Water", "BA1a", "BA2b", "BA3b"),ordered=TRUE)</t>
  </si>
  <si>
    <t xml:space="preserve">  #Then run the model again with the new order</t>
  </si>
  <si>
    <t xml:space="preserve">  USA300model3&lt;-lm (log(cfutotal)~Treatment, data=fig4usa300_outlier_removed)</t>
  </si>
  <si>
    <t xml:space="preserve">  USA300model3</t>
  </si>
  <si>
    <t xml:space="preserve">  # And now a Dunnett test in multcomp will use Control as the control level</t>
  </si>
  <si>
    <t xml:space="preserve">  library(multcomp)</t>
  </si>
  <si>
    <t xml:space="preserve">  summary(glht(USA300model3, mcp(Treatment="Dunnett")))</t>
  </si>
  <si>
    <t xml:space="preserve">  Simultaneous Tests for General Linear Hypotheses</t>
  </si>
  <si>
    <t xml:space="preserve">  Multiple Comparisons of Means: Dunnett Contrasts</t>
  </si>
  <si>
    <t xml:space="preserve">  Fit: lm(formula = log(cfutotal) ~ Treatment, data = fig4usa300_outlier_removed)</t>
  </si>
  <si>
    <t xml:space="preserve">    BA1a - Water == 0  -5.1894     0.1662  -31.23   &lt;2e-16 ***</t>
  </si>
  <si>
    <t xml:space="preserve">    BA2b - Water == 0  -5.1208     0.1738  -29.46   &lt;2e-16 ***</t>
  </si>
  <si>
    <t xml:space="preserve">    BA3b - Water == 0  -5.1229     0.1662  -30.83   &lt;2e-16 ***</t>
  </si>
  <si>
    <t xml:space="preserve">    ---</t>
  </si>
  <si>
    <t xml:space="preserve">    # They are all different from the control without the outlier (row 12). Sig difference was due to difference in treatment and not the outlier. </t>
  </si>
  <si>
    <t>fig4epidermidis&lt;-data.frame(fig4epidermidis)</t>
  </si>
  <si>
    <t>fig4epidermidis</t>
  </si>
  <si>
    <t>epidermidismodel1&lt;-lm (cfutotal~Treatment, data=fig4epidermidis)</t>
  </si>
  <si>
    <t>plot(epidermidismodel1) # Residuals not normal</t>
  </si>
  <si>
    <t>epidermidismodel2&lt;-lm (log(cfutotal)~Treatment, data=fig4epidermidis)</t>
  </si>
  <si>
    <t>plot(epidermidismodel2) # Better, one outlier (15) on the Normal Q-Q and R v L graph</t>
  </si>
  <si>
    <t>epidermidismodel3&lt;-lm (sqrt(cfutotal)~Treatment, data=fig4epidermidis)</t>
  </si>
  <si>
    <t>plot(epidermidismodel3) # bit worse, 15 outlier and and potentially 3</t>
  </si>
  <si>
    <t xml:space="preserve"># COMMENTS: Log transformed looks good, outlier in row 15. Will test with and without 15 to see if it impacts the results </t>
  </si>
  <si>
    <t>summary.aov(epidermidismodel2)</t>
  </si>
  <si>
    <t xml:space="preserve">Df Sum Sq Mean Sq F value  Pr(&gt;F)    </t>
  </si>
  <si>
    <t>Treatment    3  63.86  21.285   60.64 2.9e-08 ***</t>
  </si>
  <si>
    <t xml:space="preserve">  Residuals   14   4.91   0.351</t>
  </si>
  <si>
    <t>fig4epidermidis$Treatment &lt;- factor(fig4epidermidis$Treatment,levels=c("Water", "BA1a", "BA2b", "BA3b"),ordered=TRUE)</t>
  </si>
  <si>
    <t>epidermidismodel2</t>
  </si>
  <si>
    <t>summary(glht(epidermidismodel2, mcp(Treatment="Dunnett")))</t>
  </si>
  <si>
    <t>Fit: lm(formula = log(cfutotal) ~ Treatment, data = fig4epidermidis)</t>
  </si>
  <si>
    <t xml:space="preserve">  BA1a - Water == 0  -5.2531     0.4327  -12.14   &lt;1e-08 ***</t>
  </si>
  <si>
    <t xml:space="preserve">  BA2b - Water == 0  -5.0494     0.4327  -11.67   &lt;1e-08 ***</t>
  </si>
  <si>
    <t xml:space="preserve">  BA3b - Water == 0  -4.7972     0.4327  -11.09   &lt;1e-08 ***</t>
  </si>
  <si>
    <t xml:space="preserve">    # CREATE A SUBSET AND DO IT WITH AND WITHOUT ROW 15 - ANY DIFFERENCES? </t>
  </si>
  <si>
    <t>### ------- LINEAR MODEL AND ANOVA FOR NEWMAN (without outlier 15) ------- ###</t>
  </si>
  <si>
    <t># CREATE SUBSET WITHOUT OUTLIER (row 15)</t>
  </si>
  <si>
    <t>fig4epidermidis_outlier_removed &lt;- fig4epidermidis[c(1:14,16:18), c(1:2)]</t>
  </si>
  <si>
    <t xml:space="preserve">fig4epidermidis_outlier_removed  </t>
  </si>
  <si>
    <t xml:space="preserve">  #CHECK TRANSFORMATIONS </t>
  </si>
  <si>
    <t>epidermidismodel_outlier_removed_1&lt;-lm (cfutotal~Treatment, data=fig4epidermidis_outlier_removed)</t>
  </si>
  <si>
    <t xml:space="preserve">  plot(epidermidismodel_outlier_removed_1) # Residuals not normal. Awful</t>
  </si>
  <si>
    <t xml:space="preserve">  epidermidismodel_outlier_removed_2 &lt;-lm (log(cfutotal)~Treatment, data=fig4epidermidis_outlier_removed)</t>
  </si>
  <si>
    <t xml:space="preserve">  plot(epidermidismodel_outlier_removed_2) # Good </t>
  </si>
  <si>
    <t xml:space="preserve">  epidermidismodel_outlier_removed_3 &lt;- lm (sqrt(cfutotal)~Treatment, data=fig4epidermidis_outlier_removed)</t>
  </si>
  <si>
    <t xml:space="preserve">  plot(epidermidismodel_outlier_removed_3) # Worse, 1 and 3 are outliers now. </t>
  </si>
  <si>
    <t xml:space="preserve">  # Log tranformed gives the best residual plots etc. ANOVA and dunnetts test will be performed with and without this outlier to ensure any significance we are seeing is not due to just this outlier. </t>
  </si>
  <si>
    <t xml:space="preserve">  summary.aov(epidermidismodel_outlier_removed_2)</t>
  </si>
  <si>
    <t xml:space="preserve">  # H0 there is no significant difference between treatment and controls</t>
  </si>
  <si>
    <t xml:space="preserve">               Df Sum Sq Mean Sq   F value   Pr(&gt;F)    </t>
  </si>
  <si>
    <t xml:space="preserve">  Treatment    3  66.38  22.127     326.6   1.74e-12 ***</t>
  </si>
  <si>
    <t xml:space="preserve">  Residuals   13   0.88   0.068     </t>
  </si>
  <si>
    <t xml:space="preserve">  # As p &lt; 0.005, we have evidence to reject null hypothesis - there is a sig difference between treatment and control. </t>
  </si>
  <si>
    <t xml:space="preserve">  fig4epidermidis_outlier_removed$Treatment&lt;-factor(fig4epidermidis_outlier_removed$Treatment,levels=c("Water", "BA1a", "BA2b", "BA3b"),ordered=TRUE)</t>
  </si>
  <si>
    <t xml:space="preserve">  epidermidismodel_outlier_removed_2&lt;-lm (log(cfutotal)~Treatment, data=fig4epidermidis_outlier_removed)</t>
  </si>
  <si>
    <t xml:space="preserve">  epidermidismodel_outlier_removed_2</t>
  </si>
  <si>
    <t xml:space="preserve">  summary(glht(epidermidismodel_outlier_removed_2, mcp(Treatment="Dunnett")))</t>
  </si>
  <si>
    <t xml:space="preserve">  Fit: lm(formula = log(cfutotal) ~ Treatment, data = fig4epidermidis_outlier_removed)</t>
  </si>
  <si>
    <t xml:space="preserve">    Estimate Std. Error t value Pr(&gt;|t|)    </t>
  </si>
  <si>
    <t xml:space="preserve">    BA1a - Water == 0  -5.2531     0.1901  -27.63   &lt;2e-16 ***</t>
  </si>
  <si>
    <t xml:space="preserve">    BA2b - Water == 0  -5.0494     0.1901  -26.56   &lt;2e-16 ***</t>
  </si>
  <si>
    <t xml:space="preserve">    BA3b - Water == 0  -5.2463     0.1988  -26.39   &lt;2e-16 ***</t>
  </si>
  <si>
    <t xml:space="preserve">    # They are all different from the control.</t>
  </si>
  <si>
    <t xml:space="preserve">    # Sig difference is still seen - therefore, we know the previous sig differences with the outlier 9 included was due to true differences and not the outlier. </t>
  </si>
  <si>
    <t>fig4maltophilia&lt;-data.frame(fig4maltophilia)</t>
  </si>
  <si>
    <t>fig4maltophilia</t>
  </si>
  <si>
    <t>kruskal.test(cfutotal~Treatment, data=fig4maltophilia)</t>
  </si>
  <si>
    <t>Kruskal-Wallis chi-squared = 7.6325, df = 3, p-value = 0.05425</t>
  </si>
  <si>
    <t xml:space="preserve"># No one group was sig different from another </t>
  </si>
  <si>
    <t>dunn.test(fig4maltophilia$cfutotal, fig4maltophilia$Treatment, kw=TRUE, method="hochberg")</t>
  </si>
  <si>
    <t xml:space="preserve">  Row Mean |       BA1a       BA2b       BA3b</t>
  </si>
  <si>
    <t xml:space="preserve">  BA2b  |  -0.721485</t>
  </si>
  <si>
    <t xml:space="preserve">        |     0.7059</t>
  </si>
  <si>
    <t xml:space="preserve">        |</t>
  </si>
  <si>
    <t xml:space="preserve">  BA3b  |  -0.598891   0.081331</t>
  </si>
  <si>
    <t xml:space="preserve">        |     0.5492     0.4676</t>
  </si>
  <si>
    <t xml:space="preserve">  Water |  -2.689462  -2.064638  -2.045605</t>
  </si>
  <si>
    <t xml:space="preserve">        |    0.0215*     0.0974     0.0816</t>
  </si>
  <si>
    <t>maltophiliamodel1&lt;-lm (cfutotal~Treatment, data=fig4maltophilia)</t>
  </si>
  <si>
    <t>plot(maltophiliamodel1) # Residuals not normal</t>
  </si>
  <si>
    <t>maltophiliamodel2&lt;-lm (log(cfutotal)~Treatment, data=fig4maltophilia)</t>
  </si>
  <si>
    <t>plot(maltophiliamodel2) # Worse</t>
  </si>
  <si>
    <t># Of these, there is a left hand spread in the raw data (controls grew more). Log transforming will only much this worse as it squashes right side.</t>
  </si>
  <si>
    <t xml:space="preserve">#Of these models the raw data is better </t>
  </si>
  <si>
    <t>summary.aov(maltophiliamodel1)</t>
  </si>
  <si>
    <t xml:space="preserve">            Df    Sum Sq   Mean Sq F value   Pr(&gt;F)    </t>
  </si>
  <si>
    <t>Treatment    3 4.952e+15 1.651e+15   585.8 4.07e-14 ***</t>
  </si>
  <si>
    <t xml:space="preserve">Residuals   13 3.663e+13 2.818e+12  </t>
  </si>
  <si>
    <t>fig4maltophilia$Treatment &lt;- factor(fig4maltophilia$Treatment,levels=c("Water ", "BA1a", "BA2b", "BA3b"),ordered=TRUE)</t>
  </si>
  <si>
    <t>maltophiliamodel1</t>
  </si>
  <si>
    <t>summary(glht(maltophiliamodel1, mcp(Treatment="Dunnett")))</t>
  </si>
  <si>
    <t>Fit: lm(formula = log(cfutotal) ~ Treatment, data = fig4maltophilia)</t>
  </si>
  <si>
    <t xml:space="preserve">  BA1a - Water  == 0 -45402000    1225898  -37.04   &lt;2e-16 ***</t>
  </si>
  <si>
    <t xml:space="preserve">  BA2b - Water  == 0 -44358000    1225898  -36.18   &lt;2e-16 ***</t>
  </si>
  <si>
    <t xml:space="preserve">  BA3b - Water  == 0 -44450000    1282074  -34.67   &lt;2e-16 ***</t>
  </si>
  <si>
    <t>fig4PA14&lt;-data.frame(fig4PA14)</t>
  </si>
  <si>
    <t>fig4PA14</t>
  </si>
  <si>
    <t>### ------- LINEAR MODEL AND ANOVA FOR PA14------- ###</t>
  </si>
  <si>
    <t>PA14model1&lt;-lm (cfutotal~Treatment, data=fig4PA14)</t>
  </si>
  <si>
    <t>plot(PA14model1) # Residuals not normal</t>
  </si>
  <si>
    <t>PA14model2&lt;-lm (log(cfutotal)~Treatment, data=fig4PA14)</t>
  </si>
  <si>
    <t>plot(PA14model2) # does not look fine</t>
  </si>
  <si>
    <t>PA14model3&lt;-lm (sqrt(cfutotal)~Treatment, data=fig4PA14)</t>
  </si>
  <si>
    <t xml:space="preserve">plot(PA14model3) # does not look fine either </t>
  </si>
  <si>
    <t xml:space="preserve">#None of these look good. </t>
  </si>
  <si>
    <t># Comments: data cannot be transformed to fit assumptions of parametric tests Therefore Kruskal-Wallis test will be used</t>
  </si>
  <si>
    <t>### ------- KRUSKAL WALLIS TEST FOR PA14------- ###</t>
  </si>
  <si>
    <t>kruskal.test(cfutotal~Treatment, data=fig4PA14)</t>
  </si>
  <si>
    <t>Kruskal-Wallis chi-squared = 6.882, df = 3, p-value = 0.07576</t>
  </si>
  <si>
    <t xml:space="preserve"># No group was different from another group. No further analysis required. </t>
  </si>
  <si>
    <t>fig4cloacae&lt;-data.frame(fig4cloacae)</t>
  </si>
  <si>
    <t>fig4cloacae</t>
  </si>
  <si>
    <t>### ------- LINEAR MODEL AND ANOVA FOR E. CLOACAE ------- ###</t>
  </si>
  <si>
    <t>cloacaemodel1&lt;-lm (cfutotal~Treatment, data=fig4cloacae)</t>
  </si>
  <si>
    <t>plot(cloacaemodel1) # Residuals not normal</t>
  </si>
  <si>
    <t>cloacaemodel2&lt;-lm (log(cfutotal)~Treatment, data=fig4cloacae)</t>
  </si>
  <si>
    <t>plot(cloacaemodel2) # Better, still not great</t>
  </si>
  <si>
    <t>cloacaemodel3&lt;-lm (sqrt(cfutotal)~Treatment, data=fig4cloacae)</t>
  </si>
  <si>
    <t xml:space="preserve">plot(cloacaemodel3) # does not look fine either </t>
  </si>
  <si>
    <t># Comments: the data cannot be transformed to fit ANOVA assumptions.</t>
  </si>
  <si>
    <t xml:space="preserve"># Kruskal Wallis to be performed instead </t>
  </si>
  <si>
    <t>### ------- KRUSKAL WALLIS TEST FOR E. CLOACAE ------- ###</t>
  </si>
  <si>
    <t>kruskal.test(cfutotal~Treatment, data=fig4cloacae)</t>
  </si>
  <si>
    <t>Kruskal-Wallis chi-squared = 7.7415, df = 3, p-value = 0.05167</t>
  </si>
  <si>
    <t># No group was sig different from another.</t>
  </si>
  <si>
    <t xml:space="preserve">allicin &lt;- read.csv(file="File Path", dec=".") </t>
  </si>
  <si>
    <t xml:space="preserve">DropoutsData&lt;- read.csv(file="File Path", dec=".") </t>
  </si>
  <si>
    <t xml:space="preserve">IndividualData&lt;- read.csv(file="File Path", dec=".") </t>
  </si>
  <si>
    <t xml:space="preserve">fig4maltophilia&lt;- read.csv(file="File Path", header=TRUE, dec=".") </t>
  </si>
  <si>
    <t xml:space="preserve">fig4PA14&lt;- read.csv(file="File Path", header=TRUE, dec=".") </t>
  </si>
  <si>
    <t xml:space="preserve">fig4cloacae&lt;- read.csv(file="File Path", header=TRUE, dec=".") </t>
  </si>
  <si>
    <t xml:space="preserve">fig4epidermidis&lt;- read.csv(file="File Path", header=TRUE, dec=".") </t>
  </si>
  <si>
    <t xml:space="preserve">fig4usa300&lt;- read.csv(file="File Path", header=TRUE, dec=".") </t>
  </si>
  <si>
    <t xml:space="preserve">fig4newman&lt;- read.csv(file="File Path", header=TRUE, dec=".") </t>
  </si>
  <si>
    <t>sascwdata&lt;-read.delim(file="File Path",header=TRUE,sep="", dec=".")</t>
  </si>
  <si>
    <t>Lab Batch Identifier</t>
  </si>
  <si>
    <t>ESL AF</t>
  </si>
  <si>
    <t>ESL P</t>
  </si>
  <si>
    <t>ESL A</t>
  </si>
  <si>
    <t>ESL B</t>
  </si>
  <si>
    <t>ESL C</t>
  </si>
  <si>
    <t>ESL D</t>
  </si>
  <si>
    <t>ESL G</t>
  </si>
  <si>
    <t>ESL I</t>
  </si>
  <si>
    <t>ESL J</t>
  </si>
  <si>
    <t>ESL K</t>
  </si>
  <si>
    <t>ESL L</t>
  </si>
  <si>
    <t>ESL M</t>
  </si>
  <si>
    <t>ESL Q</t>
  </si>
  <si>
    <t>ESL S</t>
  </si>
  <si>
    <t>ESL X</t>
  </si>
  <si>
    <t>Figure 1A ,1B</t>
  </si>
  <si>
    <t>Figure 1A,1B</t>
  </si>
  <si>
    <r>
      <t xml:space="preserve">S. aureus </t>
    </r>
    <r>
      <rPr>
        <b/>
        <sz val="11"/>
        <color rgb="FFFF0000"/>
        <rFont val="Calibri"/>
        <family val="2"/>
        <scheme val="minor"/>
      </rPr>
      <t>USA300</t>
    </r>
  </si>
  <si>
    <t>Various, see below</t>
  </si>
  <si>
    <r>
      <t>Anti-biofilm efficacy of a medieval treatment for bacterial infection requires the combination of multiple ingredients</t>
    </r>
    <r>
      <rPr>
        <b/>
        <sz val="11"/>
        <color rgb="FF000000"/>
        <rFont val="Arial"/>
        <family val="2"/>
      </rPr>
      <t>.</t>
    </r>
    <r>
      <rPr>
        <b/>
        <u/>
        <sz val="14"/>
        <color theme="1"/>
        <rFont val="Calibri"/>
        <family val="2"/>
      </rPr>
      <t xml:space="preserve"> </t>
    </r>
  </si>
  <si>
    <r>
      <t>1</t>
    </r>
    <r>
      <rPr>
        <sz val="11"/>
        <color theme="1"/>
        <rFont val="Calibri"/>
        <family val="2"/>
      </rPr>
      <t xml:space="preserve"> School of Life Sciences, Gibbet Hill Campus, University of Warwick, Coventry, CV4 7AL</t>
    </r>
  </si>
  <si>
    <r>
      <t>2</t>
    </r>
    <r>
      <rPr>
        <sz val="11"/>
        <color theme="1"/>
        <rFont val="Calibri"/>
        <family val="2"/>
      </rPr>
      <t xml:space="preserve"> Warwick Medical School, Gibbet Hill Campus, University of Warwick, Coventry, CV4 7AL</t>
    </r>
  </si>
  <si>
    <r>
      <t xml:space="preserve">3 </t>
    </r>
    <r>
      <rPr>
        <sz val="11"/>
        <color theme="1"/>
        <rFont val="Calibri"/>
        <family val="2"/>
      </rPr>
      <t>Warwick Antimicrobial Screening Facility, School of Life Sciences, Gibbet Hill Campus, University of Warwick, Coventry, CV4 7AL</t>
    </r>
  </si>
  <si>
    <r>
      <t xml:space="preserve">4 </t>
    </r>
    <r>
      <rPr>
        <sz val="11"/>
        <color theme="1"/>
        <rFont val="Calibri"/>
        <family val="2"/>
      </rPr>
      <t>Centre for Analytical Bioscience, Advanced Materials and Healthcare Technologies Division, School of Pharmacy, University of Nottingham, Nottingham NG7 2RD, UK</t>
    </r>
  </si>
  <si>
    <r>
      <t>5</t>
    </r>
    <r>
      <rPr>
        <sz val="11"/>
        <color theme="1"/>
        <rFont val="Calibri"/>
        <family val="2"/>
      </rPr>
      <t xml:space="preserve"> School of English, University of Nottingham, Nottingham NG7 2RD, UK</t>
    </r>
  </si>
  <si>
    <r>
      <t xml:space="preserve">6 </t>
    </r>
    <r>
      <rPr>
        <sz val="11"/>
        <color theme="1"/>
        <rFont val="Calibri"/>
        <family val="2"/>
      </rPr>
      <t>Department of Chemistry, University of Warwick, University of Warwick, Coventry, CV4 7AL</t>
    </r>
  </si>
  <si>
    <r>
      <t>+</t>
    </r>
    <r>
      <rPr>
        <sz val="12"/>
        <color theme="1"/>
        <rFont val="Calibri"/>
        <family val="2"/>
      </rPr>
      <t xml:space="preserve"> These authors contributed equally</t>
    </r>
  </si>
  <si>
    <t xml:space="preserve">* Corresponding authors: </t>
  </si>
  <si>
    <t>JFP (j.furner-pardoe.1@warwick.ac.uk) and FH (f.harrison@warwick.ac.uk)</t>
  </si>
  <si>
    <r>
      <t> </t>
    </r>
    <r>
      <rPr>
        <sz val="10"/>
        <color theme="1"/>
        <rFont val="Arial"/>
        <family val="2"/>
      </rPr>
      <t>Astericks need to be used for corresponding authors – need another symbol for co-first authors</t>
    </r>
  </si>
  <si>
    <r>
      <t>#</t>
    </r>
    <r>
      <rPr>
        <sz val="11"/>
        <color theme="1"/>
        <rFont val="Calibri"/>
        <family val="2"/>
      </rPr>
      <t>Present address: Evotec (U.K.) Ltd., 114 Innovation Drive, Milton Park, Abingdon, Oxfordshire OX14 4RZ, United Kingdom</t>
    </r>
  </si>
  <si>
    <r>
      <t>Jessica Furner-Pardoe</t>
    </r>
    <r>
      <rPr>
        <sz val="8"/>
        <color theme="1"/>
        <rFont val="Arial"/>
        <family val="2"/>
      </rPr>
      <t> </t>
    </r>
    <r>
      <rPr>
        <u/>
        <vertAlign val="superscript"/>
        <sz val="12"/>
        <color theme="1"/>
        <rFont val="Calibri"/>
        <family val="2"/>
      </rPr>
      <t>1,2,+,</t>
    </r>
    <r>
      <rPr>
        <u/>
        <sz val="12"/>
        <color theme="1"/>
        <rFont val="Calibri"/>
        <family val="2"/>
      </rPr>
      <t>*, Blessing O Anonye</t>
    </r>
    <r>
      <rPr>
        <u/>
        <vertAlign val="superscript"/>
        <sz val="12"/>
        <color theme="1"/>
        <rFont val="Calibri"/>
        <family val="2"/>
      </rPr>
      <t>1,+</t>
    </r>
    <r>
      <rPr>
        <u/>
        <sz val="12"/>
        <color theme="1"/>
        <rFont val="Calibri"/>
        <family val="2"/>
      </rPr>
      <t>, Ricky Cain</t>
    </r>
    <r>
      <rPr>
        <u/>
        <vertAlign val="superscript"/>
        <sz val="12"/>
        <color theme="1"/>
        <rFont val="Calibri"/>
        <family val="2"/>
      </rPr>
      <t>1,#</t>
    </r>
    <r>
      <rPr>
        <u/>
        <sz val="12"/>
        <color theme="1"/>
        <rFont val="Calibri"/>
        <family val="2"/>
      </rPr>
      <t>, John Moat</t>
    </r>
    <r>
      <rPr>
        <u/>
        <vertAlign val="superscript"/>
        <sz val="12"/>
        <color theme="1"/>
        <rFont val="Calibri"/>
        <family val="2"/>
      </rPr>
      <t>3</t>
    </r>
    <r>
      <rPr>
        <u/>
        <sz val="12"/>
        <color theme="1"/>
        <rFont val="Calibri"/>
        <family val="2"/>
      </rPr>
      <t>, Catherine A. Ortori</t>
    </r>
    <r>
      <rPr>
        <u/>
        <vertAlign val="superscript"/>
        <sz val="12"/>
        <color theme="1"/>
        <rFont val="Calibri"/>
        <family val="2"/>
      </rPr>
      <t>4</t>
    </r>
    <r>
      <rPr>
        <u/>
        <sz val="12"/>
        <color theme="1"/>
        <rFont val="Calibri"/>
        <family val="2"/>
      </rPr>
      <t>, Christina Lee</t>
    </r>
    <r>
      <rPr>
        <u/>
        <vertAlign val="superscript"/>
        <sz val="11"/>
        <color theme="1"/>
        <rFont val="Calibri"/>
        <family val="2"/>
      </rPr>
      <t>5</t>
    </r>
    <r>
      <rPr>
        <u/>
        <sz val="12"/>
        <color theme="1"/>
        <rFont val="Calibri"/>
        <family val="2"/>
      </rPr>
      <t>,</t>
    </r>
    <r>
      <rPr>
        <i/>
        <u/>
        <sz val="12"/>
        <color theme="1"/>
        <rFont val="Calibri"/>
        <family val="2"/>
      </rPr>
      <t xml:space="preserve"> </t>
    </r>
    <r>
      <rPr>
        <u/>
        <sz val="12"/>
        <color theme="1"/>
        <rFont val="Calibri"/>
        <family val="2"/>
      </rPr>
      <t>David A. Barrett</t>
    </r>
    <r>
      <rPr>
        <u/>
        <vertAlign val="superscript"/>
        <sz val="12"/>
        <color theme="1"/>
        <rFont val="Calibri"/>
        <family val="2"/>
      </rPr>
      <t xml:space="preserve"> 4</t>
    </r>
    <r>
      <rPr>
        <u/>
        <sz val="12"/>
        <color theme="1"/>
        <rFont val="Calibri"/>
        <family val="2"/>
      </rPr>
      <t>, Christophe Corre</t>
    </r>
    <r>
      <rPr>
        <u/>
        <vertAlign val="superscript"/>
        <sz val="11"/>
        <color theme="1"/>
        <rFont val="Calibri"/>
        <family val="2"/>
      </rPr>
      <t xml:space="preserve">1,6 </t>
    </r>
    <r>
      <rPr>
        <u/>
        <sz val="12"/>
        <color theme="1"/>
        <rFont val="Calibri"/>
        <family val="2"/>
      </rPr>
      <t>and Freya Harrison</t>
    </r>
    <r>
      <rPr>
        <u/>
        <vertAlign val="superscript"/>
        <sz val="11"/>
        <color theme="1"/>
        <rFont val="Calibri"/>
        <family val="2"/>
      </rPr>
      <t>1,</t>
    </r>
    <r>
      <rPr>
        <u/>
        <sz val="11"/>
        <color theme="1"/>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</si>
</sst>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_(&quot;£&quot;* \(#,##0.00\);_(&quot;£&quot;* &quot;-&quot;??_);_(@_)"/>
  </numFmts>
  <fonts count="40">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b/>
      <i/>
      <sz val="16"/>
      <color theme="1"/>
      <name val="Calibri"/>
      <family val="2"/>
      <scheme val="minor"/>
    </font>
    <font>
      <sz val="11"/>
      <color rgb="FFFF0000"/>
      <name val="Calibri"/>
      <family val="2"/>
      <scheme val="minor"/>
    </font>
    <font>
      <b/>
      <i/>
      <sz val="11"/>
      <color rgb="FFFF0000"/>
      <name val="Calibri"/>
      <family val="2"/>
      <scheme val="minor"/>
    </font>
    <font>
      <sz val="11"/>
      <color rgb="FF000000"/>
      <name val="Calibri"/>
      <family val="2"/>
    </font>
    <font>
      <b/>
      <sz val="11"/>
      <color rgb="FFFF0000"/>
      <name val="Calibri"/>
      <family val="2"/>
      <scheme val="minor"/>
    </font>
    <font>
      <b/>
      <sz val="11"/>
      <color rgb="FF000000"/>
      <name val="Calibri"/>
      <family val="2"/>
    </font>
    <font>
      <i/>
      <sz val="11"/>
      <color rgb="FFFF0000"/>
      <name val="Calibri"/>
      <family val="2"/>
      <scheme val="minor"/>
    </font>
    <font>
      <sz val="11"/>
      <name val="Calibri"/>
      <family val="2"/>
      <scheme val="minor"/>
    </font>
    <font>
      <sz val="12"/>
      <color rgb="FF000000"/>
      <name val="Calibri"/>
      <family val="2"/>
    </font>
    <font>
      <sz val="12"/>
      <name val="Calibri"/>
      <family val="2"/>
    </font>
    <font>
      <b/>
      <sz val="12"/>
      <name val="Calibri"/>
      <family val="2"/>
      <scheme val="minor"/>
    </font>
    <font>
      <sz val="8"/>
      <name val="Calibri"/>
      <family val="2"/>
      <scheme val="minor"/>
    </font>
    <font>
      <sz val="12"/>
      <color theme="1"/>
      <name val="Calibri"/>
      <family val="2"/>
    </font>
    <font>
      <sz val="10"/>
      <color theme="1"/>
      <name val="CourierNewPSMT"/>
    </font>
    <font>
      <b/>
      <sz val="12"/>
      <color theme="1"/>
      <name val="Calibri"/>
      <family val="2"/>
    </font>
    <font>
      <b/>
      <sz val="12"/>
      <color theme="1"/>
      <name val="Calibri"/>
      <family val="2"/>
    </font>
    <font>
      <i/>
      <sz val="12"/>
      <color theme="1"/>
      <name val="Calibri"/>
      <family val="2"/>
      <scheme val="minor"/>
    </font>
    <font>
      <b/>
      <sz val="14"/>
      <color theme="1"/>
      <name val="Calibri"/>
      <family val="2"/>
      <scheme val="minor"/>
    </font>
    <font>
      <b/>
      <i/>
      <sz val="11"/>
      <color rgb="FFFF0000"/>
      <name val="Calibri (Body)_x0000_"/>
    </font>
    <font>
      <b/>
      <u/>
      <sz val="14"/>
      <color theme="1"/>
      <name val="Calibri"/>
      <family val="2"/>
    </font>
    <font>
      <b/>
      <sz val="11"/>
      <color rgb="FF000000"/>
      <name val="Arial"/>
      <family val="2"/>
    </font>
    <font>
      <u/>
      <sz val="12"/>
      <color theme="1"/>
      <name val="Calibri"/>
      <family val="2"/>
    </font>
    <font>
      <sz val="8"/>
      <color theme="1"/>
      <name val="Arial"/>
      <family val="2"/>
    </font>
    <font>
      <u/>
      <vertAlign val="superscript"/>
      <sz val="12"/>
      <color theme="1"/>
      <name val="Calibri"/>
      <family val="2"/>
    </font>
    <font>
      <u/>
      <vertAlign val="superscript"/>
      <sz val="11"/>
      <color theme="1"/>
      <name val="Calibri"/>
      <family val="2"/>
    </font>
    <font>
      <i/>
      <u/>
      <sz val="12"/>
      <color theme="1"/>
      <name val="Calibri"/>
      <family val="2"/>
    </font>
    <font>
      <u/>
      <sz val="11"/>
      <color theme="1"/>
      <name val="Calibri"/>
      <family val="2"/>
    </font>
    <font>
      <sz val="10"/>
      <color theme="1"/>
      <name val="Arial"/>
      <family val="2"/>
    </font>
    <font>
      <vertAlign val="superscript"/>
      <sz val="11"/>
      <color theme="1"/>
      <name val="Calibri"/>
      <family val="2"/>
    </font>
    <font>
      <sz val="11"/>
      <color theme="1"/>
      <name val="Calibri"/>
      <family val="2"/>
    </font>
    <font>
      <vertAlign val="superscript"/>
      <sz val="9"/>
      <color rgb="FF000000"/>
      <name val="Arial"/>
      <family val="2"/>
    </font>
    <font>
      <vertAlign val="superscript"/>
      <sz val="12"/>
      <color theme="1"/>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rgb="FFE7E6E6"/>
        <bgColor rgb="FF000000"/>
      </patternFill>
    </fill>
    <fill>
      <patternFill patternType="solid">
        <fgColor theme="6" tint="0.79998168889431442"/>
        <bgColor indexed="64"/>
      </patternFill>
    </fill>
  </fills>
  <borders count="36">
    <border>
      <left/>
      <right/>
      <top/>
      <bottom/>
      <diagonal/>
    </border>
    <border>
      <left style="thin">
        <color auto="1"/>
      </left>
      <right/>
      <top/>
      <bottom/>
      <diagonal/>
    </border>
    <border>
      <left style="thin">
        <color auto="1"/>
      </left>
      <right/>
      <top/>
      <bottom style="thin">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right style="thin">
        <color auto="1"/>
      </right>
      <top/>
      <bottom style="medium">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medium">
        <color auto="1"/>
      </right>
      <top style="medium">
        <color auto="1"/>
      </top>
      <bottom style="double">
        <color auto="1"/>
      </bottom>
      <diagonal/>
    </border>
    <border>
      <left style="thin">
        <color auto="1"/>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thin">
        <color auto="1"/>
      </top>
      <bottom/>
      <diagonal/>
    </border>
    <border>
      <left style="thin">
        <color auto="1"/>
      </left>
      <right style="thin">
        <color auto="1"/>
      </right>
      <top/>
      <bottom style="medium">
        <color auto="1"/>
      </bottom>
      <diagonal/>
    </border>
    <border>
      <left/>
      <right style="medium">
        <color auto="1"/>
      </right>
      <top/>
      <bottom style="thin">
        <color auto="1"/>
      </bottom>
      <diagonal/>
    </border>
    <border>
      <left style="medium">
        <color auto="1"/>
      </left>
      <right/>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bottom/>
      <diagonal/>
    </border>
    <border>
      <left style="medium">
        <color auto="1"/>
      </left>
      <right style="medium">
        <color auto="1"/>
      </right>
      <top/>
      <bottom style="medium">
        <color auto="1"/>
      </bottom>
      <diagonal/>
    </border>
    <border>
      <left style="thin">
        <color auto="1"/>
      </left>
      <right style="medium">
        <color auto="1"/>
      </right>
      <top/>
      <bottom style="medium">
        <color auto="1"/>
      </bottom>
      <diagonal/>
    </border>
  </borders>
  <cellStyleXfs count="7">
    <xf numFmtId="0" fontId="0" fillId="0" borderId="0"/>
    <xf numFmtId="0" fontId="2" fillId="0" borderId="0"/>
    <xf numFmtId="9" fontId="1" fillId="0" borderId="0" applyFont="0" applyFill="0" applyBorder="0" applyAlignment="0" applyProtection="0"/>
    <xf numFmtId="0" fontId="5" fillId="0" borderId="0"/>
    <xf numFmtId="164" fontId="5" fillId="0" borderId="0" applyFont="0" applyFill="0" applyBorder="0" applyAlignment="0" applyProtection="0"/>
    <xf numFmtId="0" fontId="5" fillId="0" borderId="0"/>
    <xf numFmtId="0" fontId="16" fillId="0" borderId="0"/>
  </cellStyleXfs>
  <cellXfs count="183">
    <xf numFmtId="0" fontId="0" fillId="0" borderId="0" xfId="0"/>
    <xf numFmtId="0" fontId="4" fillId="0" borderId="0" xfId="1" applyFont="1" applyFill="1"/>
    <xf numFmtId="0" fontId="4" fillId="0" borderId="0" xfId="1" applyFont="1"/>
    <xf numFmtId="0" fontId="2" fillId="0" borderId="0" xfId="1"/>
    <xf numFmtId="0" fontId="2" fillId="0" borderId="0" xfId="1" applyFill="1"/>
    <xf numFmtId="11" fontId="0" fillId="0" borderId="0" xfId="0" applyNumberFormat="1"/>
    <xf numFmtId="0" fontId="3" fillId="0" borderId="0" xfId="0" applyFont="1"/>
    <xf numFmtId="11" fontId="3" fillId="2" borderId="0" xfId="0" applyNumberFormat="1" applyFont="1" applyFill="1"/>
    <xf numFmtId="0" fontId="3" fillId="2" borderId="0" xfId="0" applyFont="1" applyFill="1"/>
    <xf numFmtId="11" fontId="0" fillId="2" borderId="0" xfId="0" applyNumberFormat="1" applyFont="1" applyFill="1"/>
    <xf numFmtId="0" fontId="6" fillId="0" borderId="0" xfId="1" applyFont="1" applyBorder="1" applyAlignment="1">
      <alignment horizontal="center"/>
    </xf>
    <xf numFmtId="0" fontId="6" fillId="0" borderId="0" xfId="1" applyFont="1" applyFill="1" applyBorder="1" applyAlignment="1">
      <alignment horizontal="center"/>
    </xf>
    <xf numFmtId="0" fontId="0" fillId="0" borderId="0" xfId="0" applyBorder="1"/>
    <xf numFmtId="0" fontId="0" fillId="3" borderId="0" xfId="0" applyFill="1" applyBorder="1" applyAlignment="1">
      <alignment horizontal="center"/>
    </xf>
    <xf numFmtId="0" fontId="5" fillId="3" borderId="0" xfId="3" applyFill="1" applyBorder="1" applyAlignment="1">
      <alignment horizontal="center"/>
    </xf>
    <xf numFmtId="0" fontId="5" fillId="3" borderId="6" xfId="3" applyFill="1" applyBorder="1" applyAlignment="1">
      <alignment horizontal="center"/>
    </xf>
    <xf numFmtId="0" fontId="0" fillId="3" borderId="6" xfId="0" applyFill="1" applyBorder="1" applyAlignment="1">
      <alignment horizontal="center"/>
    </xf>
    <xf numFmtId="0" fontId="0" fillId="2" borderId="0" xfId="0" applyFill="1" applyBorder="1" applyAlignment="1">
      <alignment horizontal="center"/>
    </xf>
    <xf numFmtId="0" fontId="0" fillId="2" borderId="3" xfId="0" applyFill="1" applyBorder="1" applyAlignment="1">
      <alignment horizontal="center"/>
    </xf>
    <xf numFmtId="0" fontId="5" fillId="2" borderId="3" xfId="3" applyFill="1" applyBorder="1" applyAlignment="1">
      <alignment horizontal="center"/>
    </xf>
    <xf numFmtId="0" fontId="5" fillId="2" borderId="0" xfId="3" applyFill="1" applyBorder="1" applyAlignment="1">
      <alignment horizontal="center"/>
    </xf>
    <xf numFmtId="0" fontId="5" fillId="2" borderId="5" xfId="3" applyFill="1" applyBorder="1" applyAlignment="1">
      <alignment horizontal="center"/>
    </xf>
    <xf numFmtId="0" fontId="5" fillId="2" borderId="6" xfId="3" applyFill="1" applyBorder="1" applyAlignment="1">
      <alignment horizontal="center"/>
    </xf>
    <xf numFmtId="0" fontId="0" fillId="2" borderId="6" xfId="0" applyFill="1" applyBorder="1" applyAlignment="1">
      <alignment horizontal="center"/>
    </xf>
    <xf numFmtId="0" fontId="0" fillId="3" borderId="4" xfId="0" applyFill="1" applyBorder="1" applyAlignment="1">
      <alignment horizontal="center"/>
    </xf>
    <xf numFmtId="0" fontId="5" fillId="3" borderId="4" xfId="3" applyFill="1" applyBorder="1" applyAlignment="1">
      <alignment horizontal="center"/>
    </xf>
    <xf numFmtId="0" fontId="0" fillId="3" borderId="7" xfId="0" applyFill="1" applyBorder="1" applyAlignment="1">
      <alignment horizontal="center"/>
    </xf>
    <xf numFmtId="0" fontId="0" fillId="2" borderId="11" xfId="0" applyFill="1" applyBorder="1" applyAlignment="1">
      <alignment horizontal="center"/>
    </xf>
    <xf numFmtId="0" fontId="0" fillId="2" borderId="14" xfId="0" applyFill="1" applyBorder="1" applyAlignment="1">
      <alignment horizontal="center"/>
    </xf>
    <xf numFmtId="0" fontId="5" fillId="2" borderId="11" xfId="3" applyFill="1" applyBorder="1" applyAlignment="1">
      <alignment horizontal="center"/>
    </xf>
    <xf numFmtId="0" fontId="0" fillId="3" borderId="1" xfId="0" applyFill="1" applyBorder="1" applyAlignment="1">
      <alignment horizontal="center"/>
    </xf>
    <xf numFmtId="0" fontId="0" fillId="3" borderId="11" xfId="0" applyFill="1" applyBorder="1" applyAlignment="1">
      <alignment horizontal="center"/>
    </xf>
    <xf numFmtId="0" fontId="5" fillId="3" borderId="1" xfId="3" applyFill="1" applyBorder="1" applyAlignment="1">
      <alignment horizontal="center"/>
    </xf>
    <xf numFmtId="0" fontId="5" fillId="3" borderId="11" xfId="3" applyFill="1" applyBorder="1" applyAlignment="1">
      <alignment horizontal="center"/>
    </xf>
    <xf numFmtId="0" fontId="5" fillId="2" borderId="14" xfId="3" applyFill="1" applyBorder="1" applyAlignment="1">
      <alignment horizontal="center"/>
    </xf>
    <xf numFmtId="0" fontId="5" fillId="3" borderId="18" xfId="3" applyFill="1" applyBorder="1" applyAlignment="1">
      <alignment horizontal="center"/>
    </xf>
    <xf numFmtId="0" fontId="5" fillId="3" borderId="14" xfId="3" applyFill="1" applyBorder="1" applyAlignment="1">
      <alignment horizontal="center"/>
    </xf>
    <xf numFmtId="0" fontId="0" fillId="2" borderId="20" xfId="0" applyFill="1" applyBorder="1" applyAlignment="1">
      <alignment horizontal="center"/>
    </xf>
    <xf numFmtId="0" fontId="0" fillId="2" borderId="5" xfId="0" applyFill="1" applyBorder="1" applyAlignment="1">
      <alignment horizontal="center"/>
    </xf>
    <xf numFmtId="0" fontId="0" fillId="2" borderId="23" xfId="0" applyFill="1" applyBorder="1" applyAlignment="1">
      <alignment horizontal="center"/>
    </xf>
    <xf numFmtId="0" fontId="0" fillId="3" borderId="18" xfId="0" applyFill="1" applyBorder="1" applyAlignment="1">
      <alignment horizontal="center"/>
    </xf>
    <xf numFmtId="0" fontId="0" fillId="3" borderId="14" xfId="0" applyFill="1" applyBorder="1" applyAlignment="1">
      <alignment horizontal="center"/>
    </xf>
    <xf numFmtId="0" fontId="0" fillId="2" borderId="25" xfId="0" applyFill="1" applyBorder="1" applyAlignment="1">
      <alignment horizontal="center"/>
    </xf>
    <xf numFmtId="0" fontId="0" fillId="2" borderId="12" xfId="0" applyFill="1" applyBorder="1" applyAlignment="1">
      <alignment horizontal="center"/>
    </xf>
    <xf numFmtId="0" fontId="0" fillId="2" borderId="13" xfId="0" applyFill="1" applyBorder="1" applyAlignment="1">
      <alignment horizontal="center"/>
    </xf>
    <xf numFmtId="0" fontId="0" fillId="3" borderId="2"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9" fillId="0" borderId="0" xfId="3" applyFont="1" applyFill="1"/>
    <xf numFmtId="0" fontId="5" fillId="0" borderId="0" xfId="3" applyFill="1"/>
    <xf numFmtId="0" fontId="5" fillId="0" borderId="0" xfId="3" applyFont="1" applyFill="1"/>
    <xf numFmtId="11" fontId="5" fillId="0" borderId="0" xfId="3" applyNumberFormat="1" applyFill="1"/>
    <xf numFmtId="0" fontId="11" fillId="0" borderId="0" xfId="1" applyFont="1" applyFill="1"/>
    <xf numFmtId="11" fontId="11" fillId="0" borderId="0" xfId="1" applyNumberFormat="1" applyFont="1" applyFill="1"/>
    <xf numFmtId="0" fontId="10" fillId="0" borderId="0" xfId="3" applyFont="1" applyFill="1"/>
    <xf numFmtId="0" fontId="12" fillId="0" borderId="0" xfId="3" applyFont="1" applyFill="1"/>
    <xf numFmtId="0" fontId="13" fillId="0" borderId="0" xfId="1" applyFont="1" applyFill="1"/>
    <xf numFmtId="11" fontId="17" fillId="0" borderId="0" xfId="1" applyNumberFormat="1" applyFont="1" applyFill="1"/>
    <xf numFmtId="0" fontId="0" fillId="0" borderId="0" xfId="0" applyAlignment="1">
      <alignment horizontal="left"/>
    </xf>
    <xf numFmtId="0" fontId="10" fillId="0" borderId="0" xfId="3" applyFont="1" applyFill="1" applyAlignment="1">
      <alignment horizontal="left"/>
    </xf>
    <xf numFmtId="0" fontId="5" fillId="0" borderId="0" xfId="3" applyFill="1" applyAlignment="1">
      <alignment horizontal="left"/>
    </xf>
    <xf numFmtId="0" fontId="11" fillId="0" borderId="0" xfId="1" applyFont="1" applyFill="1" applyAlignment="1">
      <alignment horizontal="left"/>
    </xf>
    <xf numFmtId="11" fontId="11" fillId="0" borderId="0" xfId="1" applyNumberFormat="1" applyFont="1" applyFill="1" applyAlignment="1">
      <alignment horizontal="left"/>
    </xf>
    <xf numFmtId="11" fontId="11" fillId="5" borderId="0" xfId="1" applyNumberFormat="1" applyFont="1" applyFill="1" applyAlignment="1">
      <alignment horizontal="left"/>
    </xf>
    <xf numFmtId="0" fontId="15" fillId="0" borderId="0" xfId="3" applyFont="1" applyAlignment="1">
      <alignment horizontal="left"/>
    </xf>
    <xf numFmtId="11" fontId="17" fillId="0" borderId="0" xfId="1" applyNumberFormat="1" applyFont="1" applyFill="1" applyAlignment="1">
      <alignment horizontal="left"/>
    </xf>
    <xf numFmtId="11" fontId="17" fillId="5" borderId="0" xfId="1" applyNumberFormat="1" applyFont="1" applyFill="1"/>
    <xf numFmtId="11" fontId="17" fillId="4" borderId="0" xfId="1" applyNumberFormat="1" applyFont="1" applyFill="1"/>
    <xf numFmtId="0" fontId="18" fillId="0" borderId="0" xfId="1" applyFont="1" applyFill="1"/>
    <xf numFmtId="0" fontId="18" fillId="0" borderId="0" xfId="1" applyFont="1" applyFill="1" applyAlignment="1">
      <alignment horizontal="left"/>
    </xf>
    <xf numFmtId="0" fontId="3" fillId="0" borderId="0" xfId="0" applyFont="1" applyAlignment="1">
      <alignment horizontal="left"/>
    </xf>
    <xf numFmtId="0" fontId="4" fillId="0" borderId="0" xfId="1" applyFont="1" applyFill="1" applyAlignment="1">
      <alignment horizontal="left"/>
    </xf>
    <xf numFmtId="11" fontId="17" fillId="4" borderId="0" xfId="1" applyNumberFormat="1" applyFont="1" applyFill="1" applyAlignment="1">
      <alignment horizontal="left"/>
    </xf>
    <xf numFmtId="0" fontId="4" fillId="4" borderId="0" xfId="1" applyFont="1" applyFill="1" applyAlignment="1">
      <alignment horizontal="left"/>
    </xf>
    <xf numFmtId="10" fontId="4" fillId="0" borderId="0" xfId="1" applyNumberFormat="1" applyFont="1" applyFill="1" applyAlignment="1">
      <alignment horizontal="left"/>
    </xf>
    <xf numFmtId="0" fontId="16" fillId="4" borderId="0" xfId="1" applyFont="1" applyFill="1" applyAlignment="1">
      <alignment horizontal="left"/>
    </xf>
    <xf numFmtId="0" fontId="4" fillId="0" borderId="0" xfId="1" applyFont="1" applyAlignment="1">
      <alignment horizontal="left"/>
    </xf>
    <xf numFmtId="0" fontId="16" fillId="0" borderId="0" xfId="1" applyFont="1" applyFill="1" applyAlignment="1">
      <alignment horizontal="left"/>
    </xf>
    <xf numFmtId="0" fontId="17" fillId="0" borderId="0" xfId="1" applyFont="1" applyFill="1" applyAlignment="1">
      <alignment horizontal="left"/>
    </xf>
    <xf numFmtId="0" fontId="2" fillId="0" borderId="0" xfId="1" applyAlignment="1">
      <alignment horizontal="left"/>
    </xf>
    <xf numFmtId="11" fontId="16" fillId="0" borderId="0" xfId="1" applyNumberFormat="1" applyFont="1" applyFill="1" applyAlignment="1">
      <alignment horizontal="left"/>
    </xf>
    <xf numFmtId="0" fontId="2" fillId="0" borderId="0" xfId="1" applyFill="1" applyAlignment="1">
      <alignment horizontal="left"/>
    </xf>
    <xf numFmtId="0" fontId="3" fillId="2" borderId="0" xfId="0" applyFont="1" applyFill="1" applyAlignment="1">
      <alignment horizontal="center"/>
    </xf>
    <xf numFmtId="11" fontId="0" fillId="0" borderId="1" xfId="3" applyNumberFormat="1" applyFont="1" applyFill="1" applyBorder="1" applyAlignment="1">
      <alignment vertical="center"/>
    </xf>
    <xf numFmtId="0" fontId="0" fillId="0" borderId="1" xfId="3" applyNumberFormat="1" applyFont="1" applyFill="1" applyBorder="1" applyAlignment="1">
      <alignment vertical="center"/>
    </xf>
    <xf numFmtId="11" fontId="0" fillId="0" borderId="1" xfId="0" applyNumberFormat="1" applyFont="1" applyFill="1" applyBorder="1" applyAlignment="1">
      <alignment vertical="center"/>
    </xf>
    <xf numFmtId="11" fontId="0" fillId="0" borderId="28" xfId="0" applyNumberFormat="1" applyFont="1" applyBorder="1" applyAlignment="1">
      <alignment vertical="center"/>
    </xf>
    <xf numFmtId="0" fontId="3" fillId="0" borderId="18" xfId="0" applyNumberFormat="1" applyFont="1" applyFill="1" applyBorder="1" applyAlignment="1">
      <alignment horizontal="center" vertical="center"/>
    </xf>
    <xf numFmtId="11" fontId="0" fillId="0" borderId="33" xfId="3" applyNumberFormat="1" applyFont="1" applyFill="1" applyBorder="1" applyAlignment="1">
      <alignment vertical="center"/>
    </xf>
    <xf numFmtId="11" fontId="0" fillId="0" borderId="33" xfId="0" applyNumberFormat="1" applyFont="1" applyFill="1" applyBorder="1" applyAlignment="1">
      <alignment vertical="center"/>
    </xf>
    <xf numFmtId="11" fontId="0" fillId="0" borderId="28" xfId="0" applyNumberFormat="1" applyFont="1" applyFill="1" applyBorder="1" applyAlignment="1">
      <alignment vertical="center"/>
    </xf>
    <xf numFmtId="11" fontId="0" fillId="0" borderId="28" xfId="3" applyNumberFormat="1" applyFont="1" applyFill="1" applyBorder="1" applyAlignment="1">
      <alignment vertical="center"/>
    </xf>
    <xf numFmtId="0" fontId="0" fillId="0" borderId="1" xfId="3" applyFont="1" applyFill="1" applyBorder="1" applyAlignment="1">
      <alignment vertical="center"/>
    </xf>
    <xf numFmtId="11" fontId="0" fillId="0" borderId="28" xfId="5" applyNumberFormat="1" applyFont="1" applyBorder="1" applyAlignment="1">
      <alignment vertical="center"/>
    </xf>
    <xf numFmtId="11" fontId="20" fillId="0" borderId="28" xfId="6" applyNumberFormat="1" applyFont="1" applyBorder="1" applyAlignment="1">
      <alignment vertical="center"/>
    </xf>
    <xf numFmtId="11" fontId="0" fillId="0" borderId="35" xfId="0" applyNumberFormat="1" applyFont="1" applyFill="1" applyBorder="1" applyAlignment="1">
      <alignment horizontal="center" vertical="center"/>
    </xf>
    <xf numFmtId="0" fontId="3" fillId="0" borderId="23" xfId="0" applyNumberFormat="1" applyFont="1" applyFill="1" applyBorder="1" applyAlignment="1">
      <alignment horizontal="center" vertical="center"/>
    </xf>
    <xf numFmtId="0" fontId="0" fillId="0" borderId="0" xfId="0" applyNumberFormat="1"/>
    <xf numFmtId="11" fontId="3" fillId="6" borderId="0" xfId="0" applyNumberFormat="1" applyFont="1" applyFill="1"/>
    <xf numFmtId="0" fontId="3" fillId="6" borderId="0" xfId="0" applyFont="1" applyFill="1"/>
    <xf numFmtId="0" fontId="0" fillId="0" borderId="0" xfId="0" applyFont="1"/>
    <xf numFmtId="11" fontId="0" fillId="6" borderId="0" xfId="0" applyNumberFormat="1" applyFont="1" applyFill="1"/>
    <xf numFmtId="0" fontId="0" fillId="6" borderId="0" xfId="0" applyFont="1" applyFill="1"/>
    <xf numFmtId="0" fontId="0" fillId="2" borderId="0" xfId="0" applyFont="1" applyFill="1"/>
    <xf numFmtId="0" fontId="0" fillId="0" borderId="0" xfId="0" applyFont="1" applyFill="1"/>
    <xf numFmtId="0" fontId="0" fillId="0" borderId="23" xfId="0" applyNumberFormat="1" applyFont="1" applyFill="1" applyBorder="1" applyAlignment="1">
      <alignment horizontal="center" vertical="center"/>
    </xf>
    <xf numFmtId="0" fontId="0" fillId="0" borderId="35" xfId="0" applyNumberFormat="1" applyFont="1" applyFill="1" applyBorder="1" applyAlignment="1">
      <alignment horizontal="center" vertical="center"/>
    </xf>
    <xf numFmtId="0" fontId="21" fillId="0" borderId="0" xfId="0" applyFont="1"/>
    <xf numFmtId="11" fontId="21" fillId="0" borderId="0" xfId="0" applyNumberFormat="1" applyFont="1"/>
    <xf numFmtId="2" fontId="0" fillId="0" borderId="0" xfId="0" applyNumberFormat="1"/>
    <xf numFmtId="0" fontId="20" fillId="0" borderId="0" xfId="0" applyFont="1"/>
    <xf numFmtId="0" fontId="22" fillId="0" borderId="0" xfId="0" applyFont="1"/>
    <xf numFmtId="1" fontId="20" fillId="0" borderId="0" xfId="0" applyNumberFormat="1" applyFont="1"/>
    <xf numFmtId="0" fontId="0" fillId="0" borderId="0" xfId="0" applyAlignment="1">
      <alignment horizontal="right"/>
    </xf>
    <xf numFmtId="11" fontId="3" fillId="0" borderId="0" xfId="0" applyNumberFormat="1" applyFont="1"/>
    <xf numFmtId="11" fontId="0" fillId="0" borderId="0" xfId="0" applyNumberFormat="1" applyFont="1"/>
    <xf numFmtId="2" fontId="0" fillId="0" borderId="0" xfId="0" applyNumberFormat="1" applyFont="1"/>
    <xf numFmtId="1" fontId="0" fillId="0" borderId="0" xfId="0" applyNumberFormat="1"/>
    <xf numFmtId="1" fontId="22" fillId="0" borderId="0" xfId="0" applyNumberFormat="1" applyFont="1"/>
    <xf numFmtId="1" fontId="0" fillId="0" borderId="0" xfId="0" applyNumberFormat="1" applyFont="1"/>
    <xf numFmtId="11" fontId="4" fillId="0" borderId="0" xfId="1" applyNumberFormat="1" applyFont="1"/>
    <xf numFmtId="0" fontId="3" fillId="0" borderId="0" xfId="0" applyFont="1" applyAlignment="1">
      <alignment horizontal="center" vertical="center"/>
    </xf>
    <xf numFmtId="11" fontId="3" fillId="0" borderId="0" xfId="0" applyNumberFormat="1" applyFont="1" applyAlignment="1">
      <alignment horizontal="center" vertical="center"/>
    </xf>
    <xf numFmtId="11" fontId="20" fillId="0" borderId="0" xfId="0" applyNumberFormat="1" applyFont="1" applyAlignment="1">
      <alignment horizontal="right"/>
    </xf>
    <xf numFmtId="1" fontId="20" fillId="0" borderId="0" xfId="0" applyNumberFormat="1" applyFont="1" applyAlignment="1">
      <alignment horizontal="right"/>
    </xf>
    <xf numFmtId="11" fontId="4" fillId="0" borderId="0" xfId="1" applyNumberFormat="1" applyFont="1" applyAlignment="1">
      <alignment horizontal="right"/>
    </xf>
    <xf numFmtId="0" fontId="4" fillId="0" borderId="0" xfId="1" applyFont="1" applyAlignment="1">
      <alignment horizontal="right"/>
    </xf>
    <xf numFmtId="11" fontId="0" fillId="0" borderId="0" xfId="0" applyNumberFormat="1" applyAlignment="1">
      <alignment horizontal="right"/>
    </xf>
    <xf numFmtId="1" fontId="0" fillId="0" borderId="0" xfId="0" applyNumberFormat="1" applyAlignment="1">
      <alignment horizontal="right"/>
    </xf>
    <xf numFmtId="0" fontId="0" fillId="0" borderId="0" xfId="0" applyAlignment="1">
      <alignment horizontal="right" vertical="center"/>
    </xf>
    <xf numFmtId="0" fontId="24" fillId="0" borderId="0" xfId="0" applyFont="1"/>
    <xf numFmtId="0" fontId="0" fillId="4" borderId="0" xfId="0" applyFill="1"/>
    <xf numFmtId="0" fontId="25" fillId="0" borderId="0" xfId="0" applyFont="1"/>
    <xf numFmtId="0" fontId="26" fillId="0" borderId="0" xfId="3" applyFont="1" applyFill="1"/>
    <xf numFmtId="0" fontId="0" fillId="0" borderId="0" xfId="0" applyFill="1"/>
    <xf numFmtId="0" fontId="0" fillId="0" borderId="0" xfId="0" applyFill="1" applyAlignment="1">
      <alignment horizontal="left"/>
    </xf>
    <xf numFmtId="0" fontId="27" fillId="0" borderId="0" xfId="0" applyFont="1" applyAlignment="1">
      <alignment vertical="center"/>
    </xf>
    <xf numFmtId="0" fontId="20" fillId="0" borderId="0" xfId="0" applyFont="1" applyAlignment="1">
      <alignment vertical="center"/>
    </xf>
    <xf numFmtId="0" fontId="29" fillId="0" borderId="0" xfId="0" applyFont="1" applyAlignment="1">
      <alignment vertical="center"/>
    </xf>
    <xf numFmtId="0" fontId="36" fillId="0" borderId="0" xfId="0" applyFont="1" applyAlignment="1">
      <alignment vertical="center"/>
    </xf>
    <xf numFmtId="0" fontId="38" fillId="0" borderId="0" xfId="0" applyFont="1" applyAlignment="1">
      <alignment vertical="center"/>
    </xf>
    <xf numFmtId="0" fontId="37" fillId="0" borderId="0" xfId="0" applyFont="1" applyAlignment="1">
      <alignment vertical="center"/>
    </xf>
    <xf numFmtId="0" fontId="39" fillId="0" borderId="0" xfId="0" applyFont="1" applyAlignment="1">
      <alignment vertical="center"/>
    </xf>
    <xf numFmtId="0" fontId="30" fillId="0" borderId="0" xfId="0" applyFont="1" applyAlignment="1">
      <alignment vertical="center"/>
    </xf>
    <xf numFmtId="0" fontId="3" fillId="0" borderId="0" xfId="0" applyFont="1" applyAlignment="1">
      <alignment horizontal="center"/>
    </xf>
    <xf numFmtId="0" fontId="3" fillId="6" borderId="0" xfId="0" applyFont="1" applyFill="1" applyAlignment="1">
      <alignment horizontal="center"/>
    </xf>
    <xf numFmtId="0" fontId="3" fillId="2" borderId="0" xfId="0" applyFont="1" applyFill="1" applyAlignment="1">
      <alignment horizontal="center"/>
    </xf>
    <xf numFmtId="11" fontId="3" fillId="0" borderId="30" xfId="0" applyNumberFormat="1" applyFont="1" applyFill="1" applyBorder="1" applyAlignment="1">
      <alignment horizontal="center" vertical="center"/>
    </xf>
    <xf numFmtId="11" fontId="3" fillId="0" borderId="31" xfId="0" applyNumberFormat="1" applyFont="1" applyFill="1" applyBorder="1" applyAlignment="1">
      <alignment horizontal="center" vertical="center"/>
    </xf>
    <xf numFmtId="11" fontId="3" fillId="0" borderId="32" xfId="0" applyNumberFormat="1" applyFont="1" applyFill="1" applyBorder="1" applyAlignment="1">
      <alignment horizontal="center" vertical="center"/>
    </xf>
    <xf numFmtId="11" fontId="3" fillId="0" borderId="29" xfId="0" applyNumberFormat="1" applyFont="1" applyBorder="1" applyAlignment="1">
      <alignment horizontal="center" vertical="center" wrapText="1"/>
    </xf>
    <xf numFmtId="11" fontId="3" fillId="0" borderId="34" xfId="0" applyNumberFormat="1" applyFont="1" applyBorder="1" applyAlignment="1">
      <alignment horizontal="center" vertical="center" wrapText="1"/>
    </xf>
    <xf numFmtId="11" fontId="3" fillId="0" borderId="29" xfId="0" applyNumberFormat="1" applyFont="1" applyBorder="1" applyAlignment="1">
      <alignment horizontal="center" vertical="center"/>
    </xf>
    <xf numFmtId="11" fontId="3" fillId="0" borderId="34" xfId="0" applyNumberFormat="1" applyFont="1" applyBorder="1" applyAlignment="1">
      <alignment horizontal="center" vertical="center"/>
    </xf>
    <xf numFmtId="0" fontId="7" fillId="0" borderId="15" xfId="0" applyFont="1" applyBorder="1" applyAlignment="1">
      <alignment horizontal="center"/>
    </xf>
    <xf numFmtId="0" fontId="7" fillId="0" borderId="16" xfId="0" applyFont="1" applyBorder="1" applyAlignment="1">
      <alignment horizontal="center"/>
    </xf>
    <xf numFmtId="0" fontId="7" fillId="0" borderId="17" xfId="0" applyFont="1" applyBorder="1" applyAlignment="1">
      <alignment horizontal="center"/>
    </xf>
    <xf numFmtId="9" fontId="3" fillId="2" borderId="3" xfId="2" applyFont="1" applyFill="1" applyBorder="1" applyAlignment="1">
      <alignment horizontal="center"/>
    </xf>
    <xf numFmtId="9" fontId="3" fillId="2" borderId="0" xfId="2" applyFont="1" applyFill="1" applyBorder="1" applyAlignment="1">
      <alignment horizontal="center"/>
    </xf>
    <xf numFmtId="9" fontId="3" fillId="2" borderId="11" xfId="2" applyFont="1" applyFill="1" applyBorder="1" applyAlignment="1">
      <alignment horizontal="center"/>
    </xf>
    <xf numFmtId="9" fontId="3" fillId="3" borderId="2" xfId="2" applyFont="1" applyFill="1" applyBorder="1" applyAlignment="1">
      <alignment horizontal="center"/>
    </xf>
    <xf numFmtId="9" fontId="3" fillId="3" borderId="12" xfId="2" applyFont="1" applyFill="1" applyBorder="1" applyAlignment="1">
      <alignment horizontal="center"/>
    </xf>
    <xf numFmtId="9" fontId="3" fillId="3" borderId="24" xfId="2" applyFont="1" applyFill="1" applyBorder="1" applyAlignment="1">
      <alignment horizontal="center"/>
    </xf>
    <xf numFmtId="9" fontId="3" fillId="2" borderId="25" xfId="2" applyFont="1" applyFill="1" applyBorder="1" applyAlignment="1">
      <alignment horizontal="center"/>
    </xf>
    <xf numFmtId="9" fontId="3" fillId="2" borderId="12" xfId="2" applyFont="1" applyFill="1" applyBorder="1" applyAlignment="1">
      <alignment horizontal="center"/>
    </xf>
    <xf numFmtId="9" fontId="3" fillId="2" borderId="13" xfId="2" applyFont="1" applyFill="1" applyBorder="1" applyAlignment="1">
      <alignment horizontal="center"/>
    </xf>
    <xf numFmtId="0" fontId="0" fillId="2" borderId="22"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9" xfId="0" applyFill="1" applyBorder="1" applyAlignment="1">
      <alignment horizontal="center" vertical="center"/>
    </xf>
    <xf numFmtId="0" fontId="0" fillId="2" borderId="21" xfId="0" applyFill="1" applyBorder="1" applyAlignment="1">
      <alignment horizontal="center" vertical="center"/>
    </xf>
    <xf numFmtId="0" fontId="0" fillId="3" borderId="8"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0" fillId="3" borderId="26" xfId="0" applyFill="1" applyBorder="1" applyAlignment="1">
      <alignment horizontal="center" vertical="center"/>
    </xf>
    <xf numFmtId="0" fontId="0" fillId="3" borderId="27" xfId="0" applyFill="1" applyBorder="1" applyAlignment="1">
      <alignment horizontal="center" vertical="center"/>
    </xf>
    <xf numFmtId="0" fontId="22" fillId="0" borderId="0" xfId="0" applyFont="1" applyAlignment="1">
      <alignment horizontal="center"/>
    </xf>
    <xf numFmtId="0" fontId="22" fillId="0" borderId="0" xfId="0" applyFont="1" applyAlignment="1">
      <alignment horizontal="center" vertical="center"/>
    </xf>
    <xf numFmtId="11" fontId="22" fillId="0" borderId="0" xfId="0" applyNumberFormat="1" applyFont="1" applyAlignment="1">
      <alignment horizontal="center" vertical="center"/>
    </xf>
    <xf numFmtId="1" fontId="23" fillId="0" borderId="0" xfId="0" applyNumberFormat="1" applyFont="1" applyAlignment="1">
      <alignment horizontal="center" vertical="center" wrapText="1"/>
    </xf>
    <xf numFmtId="1" fontId="22" fillId="0" borderId="0" xfId="0" applyNumberFormat="1" applyFont="1" applyAlignment="1">
      <alignment horizontal="center" vertical="center" wrapText="1"/>
    </xf>
    <xf numFmtId="0" fontId="23" fillId="0" borderId="0" xfId="0" applyFont="1" applyAlignment="1">
      <alignment horizontal="center" vertical="center" wrapText="1"/>
    </xf>
    <xf numFmtId="0" fontId="22" fillId="0" borderId="0" xfId="0" applyFont="1" applyAlignment="1">
      <alignment horizontal="center" vertical="center" wrapText="1"/>
    </xf>
  </cellXfs>
  <cellStyles count="7">
    <cellStyle name="Currency 2" xfId="4" xr:uid="{00000000-0005-0000-0000-000000000000}"/>
    <cellStyle name="Normal" xfId="0" builtinId="0"/>
    <cellStyle name="Normal 2" xfId="1" xr:uid="{00000000-0005-0000-0000-000002000000}"/>
    <cellStyle name="Normal 2 2" xfId="3" xr:uid="{00000000-0005-0000-0000-000003000000}"/>
    <cellStyle name="Normal 2 2 2" xfId="5" xr:uid="{00000000-0005-0000-0000-000004000000}"/>
    <cellStyle name="Normal 4" xfId="6" xr:uid="{00000000-0005-0000-0000-000005000000}"/>
    <cellStyle name="Percent" xfId="2" builtinId="5"/>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317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'Fig S1A (Allicin Calibration)'!$A$2:$A$21</c:f>
              <c:numCache>
                <c:formatCode>General</c:formatCode>
                <c:ptCount val="20"/>
                <c:pt idx="0">
                  <c:v>0.5</c:v>
                </c:pt>
                <c:pt idx="1">
                  <c:v>1</c:v>
                </c:pt>
                <c:pt idx="2">
                  <c:v>2</c:v>
                </c:pt>
                <c:pt idx="3">
                  <c:v>4</c:v>
                </c:pt>
                <c:pt idx="4">
                  <c:v>4</c:v>
                </c:pt>
                <c:pt idx="5">
                  <c:v>8</c:v>
                </c:pt>
                <c:pt idx="6">
                  <c:v>16</c:v>
                </c:pt>
                <c:pt idx="7">
                  <c:v>32</c:v>
                </c:pt>
                <c:pt idx="8">
                  <c:v>64</c:v>
                </c:pt>
                <c:pt idx="9">
                  <c:v>128</c:v>
                </c:pt>
                <c:pt idx="10">
                  <c:v>256</c:v>
                </c:pt>
                <c:pt idx="11">
                  <c:v>512</c:v>
                </c:pt>
                <c:pt idx="12">
                  <c:v>8</c:v>
                </c:pt>
                <c:pt idx="13">
                  <c:v>16</c:v>
                </c:pt>
                <c:pt idx="14">
                  <c:v>32</c:v>
                </c:pt>
                <c:pt idx="15">
                  <c:v>64</c:v>
                </c:pt>
                <c:pt idx="16">
                  <c:v>128</c:v>
                </c:pt>
                <c:pt idx="17">
                  <c:v>256</c:v>
                </c:pt>
                <c:pt idx="18">
                  <c:v>512</c:v>
                </c:pt>
                <c:pt idx="19">
                  <c:v>750</c:v>
                </c:pt>
              </c:numCache>
            </c:numRef>
          </c:xVal>
          <c:yVal>
            <c:numRef>
              <c:f>'Fig S1A (Allicin Calibration)'!$B$2:$B$21</c:f>
              <c:numCache>
                <c:formatCode>General</c:formatCode>
                <c:ptCount val="20"/>
                <c:pt idx="0">
                  <c:v>7.7551800000000002</c:v>
                </c:pt>
                <c:pt idx="1">
                  <c:v>6.5637400000000001</c:v>
                </c:pt>
                <c:pt idx="2">
                  <c:v>13.94125</c:v>
                </c:pt>
                <c:pt idx="3">
                  <c:v>20.72588</c:v>
                </c:pt>
                <c:pt idx="4">
                  <c:v>15.69154</c:v>
                </c:pt>
                <c:pt idx="5">
                  <c:v>37.709220000000002</c:v>
                </c:pt>
                <c:pt idx="6">
                  <c:v>107.62688</c:v>
                </c:pt>
                <c:pt idx="7">
                  <c:v>228.13701</c:v>
                </c:pt>
                <c:pt idx="8">
                  <c:v>1380.85547</c:v>
                </c:pt>
                <c:pt idx="9">
                  <c:v>2788.4350599999998</c:v>
                </c:pt>
                <c:pt idx="10">
                  <c:v>6449.8271500000001</c:v>
                </c:pt>
                <c:pt idx="11">
                  <c:v>12423.9</c:v>
                </c:pt>
                <c:pt idx="12">
                  <c:v>142.10613000000001</c:v>
                </c:pt>
                <c:pt idx="13">
                  <c:v>324.60716500000001</c:v>
                </c:pt>
                <c:pt idx="14">
                  <c:v>836.66983000000005</c:v>
                </c:pt>
                <c:pt idx="15">
                  <c:v>1569.1796850000001</c:v>
                </c:pt>
                <c:pt idx="16">
                  <c:v>3383.9602049999999</c:v>
                </c:pt>
                <c:pt idx="17">
                  <c:v>7124.4638649999997</c:v>
                </c:pt>
                <c:pt idx="18">
                  <c:v>13697.25</c:v>
                </c:pt>
                <c:pt idx="19">
                  <c:v>20196.75</c:v>
                </c:pt>
              </c:numCache>
            </c:numRef>
          </c:yVal>
          <c:smooth val="0"/>
          <c:extLst>
            <c:ext xmlns:c16="http://schemas.microsoft.com/office/drawing/2014/chart" uri="{C3380CC4-5D6E-409C-BE32-E72D297353CC}">
              <c16:uniqueId val="{00000001-6A9F-4294-BC09-EEBB451ACF28}"/>
            </c:ext>
          </c:extLst>
        </c:ser>
        <c:dLbls>
          <c:showLegendKey val="0"/>
          <c:showVal val="0"/>
          <c:showCatName val="0"/>
          <c:showSerName val="0"/>
          <c:showPercent val="0"/>
          <c:showBubbleSize val="0"/>
        </c:dLbls>
        <c:axId val="-2095193376"/>
        <c:axId val="-2095224528"/>
      </c:scatterChart>
      <c:valAx>
        <c:axId val="-209519337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Concentration (ug/ml)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5224528"/>
        <c:crossesAt val="0"/>
        <c:crossBetween val="midCat"/>
      </c:valAx>
      <c:valAx>
        <c:axId val="-2095224528"/>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Peak Area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95193376"/>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698500</xdr:colOff>
      <xdr:row>5</xdr:row>
      <xdr:rowOff>57150</xdr:rowOff>
    </xdr:from>
    <xdr:to>
      <xdr:col>9</xdr:col>
      <xdr:colOff>317500</xdr:colOff>
      <xdr:row>18</xdr:row>
      <xdr:rowOff>158750</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8CC56-7871-514B-92CE-530A6D941311}">
  <dimension ref="A1:A17"/>
  <sheetViews>
    <sheetView tabSelected="1" workbookViewId="0">
      <selection activeCell="E10" sqref="E10"/>
    </sheetView>
  </sheetViews>
  <sheetFormatPr defaultColWidth="11" defaultRowHeight="15.75"/>
  <sheetData>
    <row r="1" spans="1:1" ht="18.75">
      <c r="A1" s="136" t="s">
        <v>1102</v>
      </c>
    </row>
    <row r="2" spans="1:1">
      <c r="A2" s="137"/>
    </row>
    <row r="3" spans="1:1" ht="18">
      <c r="A3" s="138" t="s">
        <v>1114</v>
      </c>
    </row>
    <row r="4" spans="1:1">
      <c r="A4" s="137"/>
    </row>
    <row r="5" spans="1:1" ht="17.25">
      <c r="A5" s="139" t="s">
        <v>1103</v>
      </c>
    </row>
    <row r="6" spans="1:1" ht="17.25">
      <c r="A6" s="139" t="s">
        <v>1104</v>
      </c>
    </row>
    <row r="7" spans="1:1" ht="17.25">
      <c r="A7" s="139" t="s">
        <v>1105</v>
      </c>
    </row>
    <row r="8" spans="1:1" ht="17.25">
      <c r="A8" s="139" t="s">
        <v>1106</v>
      </c>
    </row>
    <row r="9" spans="1:1" ht="17.25">
      <c r="A9" s="139" t="s">
        <v>1107</v>
      </c>
    </row>
    <row r="10" spans="1:1" ht="17.25">
      <c r="A10" s="139" t="s">
        <v>1108</v>
      </c>
    </row>
    <row r="11" spans="1:1">
      <c r="A11" s="140" t="s">
        <v>1113</v>
      </c>
    </row>
    <row r="12" spans="1:1">
      <c r="A12" s="141"/>
    </row>
    <row r="13" spans="1:1" ht="18">
      <c r="A13" s="142" t="s">
        <v>1109</v>
      </c>
    </row>
    <row r="14" spans="1:1">
      <c r="A14" s="137"/>
    </row>
    <row r="15" spans="1:1">
      <c r="A15" s="137" t="s">
        <v>1110</v>
      </c>
    </row>
    <row r="16" spans="1:1">
      <c r="A16" s="137" t="s">
        <v>1111</v>
      </c>
    </row>
    <row r="17" spans="1:1">
      <c r="A17" s="143" t="s">
        <v>1112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80"/>
  <sheetViews>
    <sheetView workbookViewId="0">
      <selection activeCell="F14" sqref="F14"/>
    </sheetView>
  </sheetViews>
  <sheetFormatPr defaultColWidth="11" defaultRowHeight="15.75"/>
  <sheetData>
    <row r="1" spans="1:14">
      <c r="A1" s="55" t="s">
        <v>128</v>
      </c>
      <c r="D1" s="55" t="s">
        <v>130</v>
      </c>
      <c r="G1" s="54" t="s">
        <v>367</v>
      </c>
      <c r="J1" s="50" t="s">
        <v>132</v>
      </c>
      <c r="M1" s="54" t="s">
        <v>120</v>
      </c>
    </row>
    <row r="2" spans="1:14">
      <c r="A2" s="49" t="s">
        <v>37</v>
      </c>
      <c r="B2" s="52" t="s">
        <v>129</v>
      </c>
      <c r="D2" s="49" t="s">
        <v>37</v>
      </c>
      <c r="E2" s="52" t="s">
        <v>131</v>
      </c>
      <c r="F2" s="49"/>
      <c r="G2" s="49" t="s">
        <v>37</v>
      </c>
      <c r="H2" t="s">
        <v>16</v>
      </c>
      <c r="I2" s="134"/>
      <c r="J2" s="49" t="s">
        <v>37</v>
      </c>
      <c r="K2" s="52" t="s">
        <v>131</v>
      </c>
      <c r="M2" s="49" t="s">
        <v>37</v>
      </c>
      <c r="N2" s="52" t="s">
        <v>16</v>
      </c>
    </row>
    <row r="3" spans="1:14">
      <c r="A3" s="49" t="s">
        <v>229</v>
      </c>
      <c r="B3" s="52">
        <v>3978</v>
      </c>
      <c r="D3" s="49" t="s">
        <v>115</v>
      </c>
      <c r="E3" s="53">
        <v>157481.99999999997</v>
      </c>
      <c r="F3" s="49"/>
      <c r="G3" s="49" t="s">
        <v>115</v>
      </c>
      <c r="H3" s="5">
        <v>132444</v>
      </c>
      <c r="I3" s="134"/>
      <c r="J3" s="49" t="s">
        <v>115</v>
      </c>
      <c r="K3" s="53">
        <v>21.666</v>
      </c>
      <c r="M3" s="49" t="s">
        <v>229</v>
      </c>
      <c r="N3" s="53">
        <v>21.667000000000002</v>
      </c>
    </row>
    <row r="4" spans="1:14">
      <c r="A4" s="49" t="s">
        <v>229</v>
      </c>
      <c r="B4" s="52">
        <v>5629</v>
      </c>
      <c r="D4" s="49" t="s">
        <v>115</v>
      </c>
      <c r="E4" s="53">
        <v>124020</v>
      </c>
      <c r="F4" s="49"/>
      <c r="G4" s="49" t="s">
        <v>115</v>
      </c>
      <c r="H4" s="5">
        <v>71604.000000000015</v>
      </c>
      <c r="J4" s="49" t="s">
        <v>115</v>
      </c>
      <c r="K4" s="53">
        <v>21.666</v>
      </c>
      <c r="M4" s="49" t="s">
        <v>229</v>
      </c>
      <c r="N4" s="53">
        <v>21.667000000000002</v>
      </c>
    </row>
    <row r="5" spans="1:14">
      <c r="A5" s="49" t="s">
        <v>229</v>
      </c>
      <c r="B5" s="52">
        <v>1820</v>
      </c>
      <c r="D5" s="49" t="s">
        <v>115</v>
      </c>
      <c r="E5" s="53">
        <v>141804</v>
      </c>
      <c r="F5" s="49"/>
      <c r="G5" s="49" t="s">
        <v>115</v>
      </c>
      <c r="H5" s="5">
        <v>107640</v>
      </c>
      <c r="J5" s="49" t="s">
        <v>115</v>
      </c>
      <c r="K5" s="53">
        <v>21.666</v>
      </c>
      <c r="M5" s="49" t="s">
        <v>229</v>
      </c>
      <c r="N5" s="53">
        <v>21.667000000000002</v>
      </c>
    </row>
    <row r="6" spans="1:14">
      <c r="A6" s="49" t="s">
        <v>230</v>
      </c>
      <c r="B6" s="52">
        <v>3679</v>
      </c>
      <c r="D6" s="49" t="s">
        <v>115</v>
      </c>
      <c r="E6" s="53">
        <v>74880</v>
      </c>
      <c r="F6" s="49"/>
      <c r="G6" s="49" t="s">
        <v>115</v>
      </c>
      <c r="H6" s="5">
        <v>122382</v>
      </c>
      <c r="J6" s="49" t="s">
        <v>115</v>
      </c>
      <c r="K6" s="53">
        <v>21.666</v>
      </c>
      <c r="M6" s="49" t="s">
        <v>229</v>
      </c>
      <c r="N6" s="53">
        <v>21.667000000000002</v>
      </c>
    </row>
    <row r="7" spans="1:14">
      <c r="A7" s="49" t="s">
        <v>230</v>
      </c>
      <c r="B7" s="52">
        <v>3328</v>
      </c>
      <c r="D7" s="49" t="s">
        <v>115</v>
      </c>
      <c r="E7" s="53">
        <v>78624.000000000015</v>
      </c>
      <c r="F7" s="49"/>
      <c r="G7" s="49" t="s">
        <v>115</v>
      </c>
      <c r="H7" s="5">
        <v>54522.000000000007</v>
      </c>
      <c r="J7" s="49" t="s">
        <v>115</v>
      </c>
      <c r="K7" s="53">
        <v>21.666</v>
      </c>
      <c r="M7" s="49" t="s">
        <v>229</v>
      </c>
      <c r="N7" s="53">
        <v>21.667000000000002</v>
      </c>
    </row>
    <row r="8" spans="1:14">
      <c r="A8" s="49" t="s">
        <v>230</v>
      </c>
      <c r="B8" s="52">
        <v>29873.999999999996</v>
      </c>
      <c r="D8" s="49" t="s">
        <v>230</v>
      </c>
      <c r="E8" s="53">
        <v>150461.99999999997</v>
      </c>
      <c r="F8" s="49"/>
      <c r="G8" s="49" t="s">
        <v>230</v>
      </c>
      <c r="H8" s="5">
        <v>165204</v>
      </c>
      <c r="J8" s="49" t="s">
        <v>230</v>
      </c>
      <c r="K8" s="53">
        <v>21.666</v>
      </c>
      <c r="M8" s="49" t="s">
        <v>230</v>
      </c>
      <c r="N8" s="53">
        <v>21.667000000000002</v>
      </c>
    </row>
    <row r="9" spans="1:14">
      <c r="A9" s="49" t="s">
        <v>231</v>
      </c>
      <c r="B9" s="52">
        <v>20748.000000000004</v>
      </c>
      <c r="D9" s="49" t="s">
        <v>230</v>
      </c>
      <c r="E9" s="53">
        <v>109980</v>
      </c>
      <c r="F9" s="49"/>
      <c r="G9" s="49" t="s">
        <v>230</v>
      </c>
      <c r="H9" s="5">
        <v>98982</v>
      </c>
      <c r="J9" s="49" t="s">
        <v>230</v>
      </c>
      <c r="K9" s="53">
        <v>21.666</v>
      </c>
      <c r="M9" s="49" t="s">
        <v>230</v>
      </c>
      <c r="N9" s="53">
        <v>21.667000000000002</v>
      </c>
    </row>
    <row r="10" spans="1:14">
      <c r="A10" s="49" t="s">
        <v>231</v>
      </c>
      <c r="B10" s="52">
        <v>30653.999999999996</v>
      </c>
      <c r="D10" s="49" t="s">
        <v>230</v>
      </c>
      <c r="E10" s="53">
        <v>107640</v>
      </c>
      <c r="F10" s="49"/>
      <c r="G10" s="49" t="s">
        <v>230</v>
      </c>
      <c r="H10" s="5">
        <v>107640</v>
      </c>
      <c r="J10" s="49" t="s">
        <v>230</v>
      </c>
      <c r="K10" s="53">
        <v>21.666</v>
      </c>
      <c r="M10" s="49" t="s">
        <v>230</v>
      </c>
      <c r="N10" s="53">
        <v>21.667000000000002</v>
      </c>
    </row>
    <row r="11" spans="1:14">
      <c r="A11" s="49" t="s">
        <v>231</v>
      </c>
      <c r="B11" s="52">
        <v>42120</v>
      </c>
      <c r="D11" s="49" t="s">
        <v>230</v>
      </c>
      <c r="E11" s="53">
        <v>26442</v>
      </c>
      <c r="F11" s="49"/>
      <c r="G11" s="49" t="s">
        <v>230</v>
      </c>
      <c r="H11" s="5">
        <v>94302</v>
      </c>
      <c r="J11" s="49" t="s">
        <v>230</v>
      </c>
      <c r="K11" s="53">
        <v>21.666</v>
      </c>
      <c r="M11" s="49" t="s">
        <v>230</v>
      </c>
      <c r="N11" s="53">
        <v>21.667000000000002</v>
      </c>
    </row>
    <row r="12" spans="1:14">
      <c r="A12" s="49" t="s">
        <v>118</v>
      </c>
      <c r="B12" s="52">
        <v>33662304</v>
      </c>
      <c r="D12" s="49" t="s">
        <v>230</v>
      </c>
      <c r="E12" s="53">
        <v>109044.00000000001</v>
      </c>
      <c r="F12" s="49"/>
      <c r="G12" s="49" t="s">
        <v>230</v>
      </c>
      <c r="H12" s="5">
        <v>113022</v>
      </c>
      <c r="J12" s="49" t="s">
        <v>230</v>
      </c>
      <c r="K12" s="53">
        <v>21.666</v>
      </c>
      <c r="M12" s="49" t="s">
        <v>230</v>
      </c>
      <c r="N12" s="53">
        <v>21.667000000000002</v>
      </c>
    </row>
    <row r="13" spans="1:14">
      <c r="A13" s="49" t="s">
        <v>118</v>
      </c>
      <c r="B13" s="52">
        <v>33662304</v>
      </c>
      <c r="D13" s="49" t="s">
        <v>231</v>
      </c>
      <c r="E13" s="53">
        <v>122382</v>
      </c>
      <c r="F13" s="49"/>
      <c r="G13" s="49" t="s">
        <v>231</v>
      </c>
      <c r="H13" s="5">
        <v>113022</v>
      </c>
      <c r="J13" s="49" t="s">
        <v>231</v>
      </c>
      <c r="K13" s="53">
        <v>21.666</v>
      </c>
      <c r="M13" s="49" t="s">
        <v>231</v>
      </c>
      <c r="N13" s="53">
        <v>21.667000000000002</v>
      </c>
    </row>
    <row r="14" spans="1:14">
      <c r="A14" s="49" t="s">
        <v>118</v>
      </c>
      <c r="B14" s="52">
        <v>36391680</v>
      </c>
      <c r="D14" s="49" t="s">
        <v>231</v>
      </c>
      <c r="E14" s="53">
        <v>143441.99999999997</v>
      </c>
      <c r="F14" s="49"/>
      <c r="G14" s="49" t="s">
        <v>231</v>
      </c>
      <c r="H14" s="5">
        <v>879840</v>
      </c>
      <c r="J14" s="49" t="s">
        <v>231</v>
      </c>
      <c r="K14" s="53">
        <v>21.666</v>
      </c>
      <c r="M14" s="49" t="s">
        <v>231</v>
      </c>
      <c r="N14" s="53">
        <v>21.667000000000002</v>
      </c>
    </row>
    <row r="15" spans="1:14">
      <c r="D15" s="49" t="s">
        <v>231</v>
      </c>
      <c r="E15" s="53">
        <v>117702</v>
      </c>
      <c r="F15" s="49"/>
      <c r="G15" s="49" t="s">
        <v>231</v>
      </c>
      <c r="H15" s="5">
        <v>92664.000000000015</v>
      </c>
      <c r="J15" s="49" t="s">
        <v>231</v>
      </c>
      <c r="K15" s="53">
        <v>21.666</v>
      </c>
      <c r="M15" s="49" t="s">
        <v>231</v>
      </c>
      <c r="N15" s="53">
        <v>21.667000000000002</v>
      </c>
    </row>
    <row r="16" spans="1:14">
      <c r="D16" s="49" t="s">
        <v>231</v>
      </c>
      <c r="E16" s="53">
        <v>88920</v>
      </c>
      <c r="F16" s="49"/>
      <c r="G16" s="49" t="s">
        <v>231</v>
      </c>
      <c r="H16" s="5">
        <v>98280</v>
      </c>
      <c r="J16" s="49" t="s">
        <v>231</v>
      </c>
      <c r="K16" s="53">
        <v>21.666</v>
      </c>
      <c r="M16" s="49" t="s">
        <v>231</v>
      </c>
      <c r="N16" s="53">
        <v>21.667000000000002</v>
      </c>
    </row>
    <row r="17" spans="1:14">
      <c r="D17" s="49" t="s">
        <v>231</v>
      </c>
      <c r="E17" s="53">
        <v>124020</v>
      </c>
      <c r="F17" s="49"/>
      <c r="G17" s="49" t="s">
        <v>231</v>
      </c>
      <c r="H17" s="5">
        <v>73242</v>
      </c>
      <c r="J17" s="49" t="s">
        <v>231</v>
      </c>
      <c r="K17" s="53">
        <v>21.666</v>
      </c>
      <c r="M17" s="49" t="s">
        <v>231</v>
      </c>
      <c r="N17" s="53">
        <v>21.667000000000002</v>
      </c>
    </row>
    <row r="18" spans="1:14">
      <c r="D18" s="51" t="s">
        <v>118</v>
      </c>
      <c r="E18" s="53">
        <v>18347472</v>
      </c>
      <c r="F18" s="51"/>
      <c r="G18" s="49" t="s">
        <v>118</v>
      </c>
      <c r="H18" s="5">
        <v>16174080</v>
      </c>
      <c r="J18" s="49" t="s">
        <v>118</v>
      </c>
      <c r="K18" s="53">
        <v>5711472</v>
      </c>
      <c r="M18" s="49" t="s">
        <v>118</v>
      </c>
      <c r="N18" s="53">
        <v>135255744</v>
      </c>
    </row>
    <row r="19" spans="1:14">
      <c r="D19" s="51" t="s">
        <v>118</v>
      </c>
      <c r="E19" s="53">
        <v>20723040</v>
      </c>
      <c r="F19" s="51"/>
      <c r="G19" s="49" t="s">
        <v>118</v>
      </c>
      <c r="H19" s="5">
        <v>17842032</v>
      </c>
      <c r="J19" s="49" t="s">
        <v>118</v>
      </c>
      <c r="K19" s="53">
        <v>21228480</v>
      </c>
      <c r="M19" s="49" t="s">
        <v>118</v>
      </c>
      <c r="N19" s="53">
        <v>115240320</v>
      </c>
    </row>
    <row r="20" spans="1:14">
      <c r="D20" s="51" t="s">
        <v>118</v>
      </c>
      <c r="E20" s="53">
        <v>20369232</v>
      </c>
      <c r="F20" s="51"/>
      <c r="G20" s="49" t="s">
        <v>118</v>
      </c>
      <c r="H20" s="5">
        <v>19206720</v>
      </c>
      <c r="J20" s="49" t="s">
        <v>118</v>
      </c>
      <c r="K20" s="53">
        <v>6065280</v>
      </c>
      <c r="M20" s="49" t="s">
        <v>118</v>
      </c>
      <c r="N20" s="53">
        <v>133436160</v>
      </c>
    </row>
    <row r="23" spans="1:14">
      <c r="A23" s="134"/>
      <c r="B23" s="134"/>
      <c r="C23" s="134"/>
      <c r="D23" s="134"/>
      <c r="E23" s="134"/>
      <c r="F23" s="134"/>
      <c r="G23" s="134"/>
    </row>
    <row r="24" spans="1:14">
      <c r="A24" s="134"/>
      <c r="B24" s="134"/>
      <c r="C24" s="134"/>
      <c r="D24" s="134"/>
      <c r="E24" s="134"/>
      <c r="F24" s="134"/>
      <c r="G24" s="134"/>
    </row>
    <row r="37" spans="4:7">
      <c r="D37" s="51"/>
    </row>
    <row r="40" spans="4:7">
      <c r="F40" s="49"/>
    </row>
    <row r="41" spans="4:7">
      <c r="F41" s="49"/>
      <c r="G41" s="5"/>
    </row>
    <row r="42" spans="4:7">
      <c r="F42" s="49"/>
      <c r="G42" s="5"/>
    </row>
    <row r="43" spans="4:7">
      <c r="F43" s="49"/>
      <c r="G43" s="5"/>
    </row>
    <row r="44" spans="4:7">
      <c r="F44" s="49"/>
      <c r="G44" s="5"/>
    </row>
    <row r="45" spans="4:7">
      <c r="F45" s="49"/>
      <c r="G45" s="5"/>
    </row>
    <row r="46" spans="4:7">
      <c r="F46" s="49"/>
      <c r="G46" s="5"/>
    </row>
    <row r="47" spans="4:7">
      <c r="F47" s="49"/>
      <c r="G47" s="5"/>
    </row>
    <row r="48" spans="4:7">
      <c r="F48" s="49"/>
      <c r="G48" s="5"/>
    </row>
    <row r="49" spans="6:7">
      <c r="F49" s="49"/>
      <c r="G49" s="5"/>
    </row>
    <row r="50" spans="6:7">
      <c r="F50" s="49"/>
      <c r="G50" s="5"/>
    </row>
    <row r="51" spans="6:7">
      <c r="F51" s="49"/>
      <c r="G51" s="5"/>
    </row>
    <row r="52" spans="6:7">
      <c r="F52" s="49"/>
      <c r="G52" s="5"/>
    </row>
    <row r="53" spans="6:7">
      <c r="F53" s="49"/>
      <c r="G53" s="5"/>
    </row>
    <row r="54" spans="6:7">
      <c r="F54" s="49"/>
      <c r="G54" s="5"/>
    </row>
    <row r="55" spans="6:7">
      <c r="F55" s="49"/>
      <c r="G55" s="5"/>
    </row>
    <row r="56" spans="6:7">
      <c r="F56" s="49"/>
      <c r="G56" s="5"/>
    </row>
    <row r="57" spans="6:7">
      <c r="F57" s="49"/>
      <c r="G57" s="5"/>
    </row>
    <row r="63" spans="6:7">
      <c r="F63" s="49"/>
      <c r="G63" s="52"/>
    </row>
    <row r="64" spans="6:7">
      <c r="F64" s="49"/>
      <c r="G64" s="53"/>
    </row>
    <row r="65" spans="6:7">
      <c r="F65" s="49"/>
      <c r="G65" s="53"/>
    </row>
    <row r="66" spans="6:7">
      <c r="F66" s="49"/>
      <c r="G66" s="53"/>
    </row>
    <row r="67" spans="6:7">
      <c r="F67" s="49"/>
      <c r="G67" s="53"/>
    </row>
    <row r="68" spans="6:7">
      <c r="F68" s="49"/>
      <c r="G68" s="53"/>
    </row>
    <row r="69" spans="6:7">
      <c r="F69" s="49"/>
      <c r="G69" s="53"/>
    </row>
    <row r="70" spans="6:7">
      <c r="F70" s="49"/>
      <c r="G70" s="53"/>
    </row>
    <row r="71" spans="6:7">
      <c r="F71" s="49"/>
      <c r="G71" s="53"/>
    </row>
    <row r="72" spans="6:7">
      <c r="F72" s="49"/>
      <c r="G72" s="53"/>
    </row>
    <row r="73" spans="6:7">
      <c r="F73" s="49"/>
      <c r="G73" s="53"/>
    </row>
    <row r="74" spans="6:7">
      <c r="F74" s="49"/>
      <c r="G74" s="53"/>
    </row>
    <row r="75" spans="6:7">
      <c r="F75" s="49"/>
      <c r="G75" s="53"/>
    </row>
    <row r="76" spans="6:7">
      <c r="F76" s="49"/>
      <c r="G76" s="53"/>
    </row>
    <row r="77" spans="6:7">
      <c r="F77" s="49"/>
      <c r="G77" s="53"/>
    </row>
    <row r="78" spans="6:7">
      <c r="F78" s="49"/>
      <c r="G78" s="53"/>
    </row>
    <row r="79" spans="6:7">
      <c r="F79" s="49"/>
      <c r="G79" s="53"/>
    </row>
    <row r="80" spans="6:7">
      <c r="F80" s="49"/>
      <c r="G80" s="53"/>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81CEE-A15E-4757-A3FF-26422BBAA41E}">
  <dimension ref="A1:B365"/>
  <sheetViews>
    <sheetView topLeftCell="A183" workbookViewId="0">
      <selection activeCell="M18" sqref="M18"/>
    </sheetView>
  </sheetViews>
  <sheetFormatPr defaultColWidth="8.875" defaultRowHeight="15.75"/>
  <sheetData>
    <row r="1" spans="1:1">
      <c r="A1" s="130" t="s">
        <v>515</v>
      </c>
    </row>
    <row r="4" spans="1:1">
      <c r="A4" s="6" t="s">
        <v>513</v>
      </c>
    </row>
    <row r="6" spans="1:1">
      <c r="A6" t="s">
        <v>781</v>
      </c>
    </row>
    <row r="7" spans="1:1">
      <c r="A7" t="s">
        <v>782</v>
      </c>
    </row>
    <row r="8" spans="1:1">
      <c r="A8" t="s">
        <v>716</v>
      </c>
    </row>
    <row r="10" spans="1:1">
      <c r="A10" t="s">
        <v>507</v>
      </c>
    </row>
    <row r="11" spans="1:1">
      <c r="A11" t="s">
        <v>1080</v>
      </c>
    </row>
    <row r="12" spans="1:1">
      <c r="A12" t="s">
        <v>851</v>
      </c>
    </row>
    <row r="13" spans="1:1">
      <c r="A13" t="s">
        <v>852</v>
      </c>
    </row>
    <row r="15" spans="1:1">
      <c r="A15" t="s">
        <v>853</v>
      </c>
    </row>
    <row r="17" spans="1:1">
      <c r="A17" t="s">
        <v>854</v>
      </c>
    </row>
    <row r="18" spans="1:1">
      <c r="A18" t="s">
        <v>811</v>
      </c>
    </row>
    <row r="19" spans="1:1">
      <c r="A19" t="s">
        <v>855</v>
      </c>
    </row>
    <row r="21" spans="1:1">
      <c r="A21" t="s">
        <v>856</v>
      </c>
    </row>
    <row r="22" spans="1:1">
      <c r="A22" t="s">
        <v>811</v>
      </c>
    </row>
    <row r="23" spans="1:1">
      <c r="A23" t="s">
        <v>857</v>
      </c>
    </row>
    <row r="25" spans="1:1">
      <c r="A25" t="s">
        <v>858</v>
      </c>
    </row>
    <row r="26" spans="1:1">
      <c r="A26" t="s">
        <v>811</v>
      </c>
    </row>
    <row r="27" spans="1:1">
      <c r="A27" t="s">
        <v>859</v>
      </c>
    </row>
    <row r="29" spans="1:1">
      <c r="A29" t="s">
        <v>860</v>
      </c>
    </row>
    <row r="30" spans="1:1">
      <c r="A30" t="s">
        <v>861</v>
      </c>
    </row>
    <row r="31" spans="1:1">
      <c r="A31" t="s">
        <v>862</v>
      </c>
    </row>
    <row r="33" spans="1:2">
      <c r="A33" t="s">
        <v>863</v>
      </c>
    </row>
    <row r="34" spans="1:2">
      <c r="B34" t="s">
        <v>864</v>
      </c>
    </row>
    <row r="35" spans="1:2">
      <c r="A35" t="s">
        <v>865</v>
      </c>
    </row>
    <row r="37" spans="1:2">
      <c r="A37" t="s">
        <v>866</v>
      </c>
    </row>
    <row r="39" spans="1:2">
      <c r="A39" t="s">
        <v>819</v>
      </c>
    </row>
    <row r="41" spans="1:2">
      <c r="A41" t="s">
        <v>820</v>
      </c>
    </row>
    <row r="42" spans="1:2">
      <c r="A42" t="s">
        <v>867</v>
      </c>
    </row>
    <row r="44" spans="1:2">
      <c r="A44" t="s">
        <v>822</v>
      </c>
    </row>
    <row r="45" spans="1:2">
      <c r="A45" t="s">
        <v>856</v>
      </c>
    </row>
    <row r="46" spans="1:2">
      <c r="A46" t="s">
        <v>868</v>
      </c>
    </row>
    <row r="48" spans="1:2">
      <c r="A48" t="s">
        <v>823</v>
      </c>
    </row>
    <row r="49" spans="1:1">
      <c r="A49" t="s">
        <v>722</v>
      </c>
    </row>
    <row r="50" spans="1:1">
      <c r="A50" t="s">
        <v>869</v>
      </c>
    </row>
    <row r="52" spans="1:1">
      <c r="A52" t="s">
        <v>772</v>
      </c>
    </row>
    <row r="54" spans="1:1">
      <c r="A54" t="s">
        <v>773</v>
      </c>
    </row>
    <row r="57" spans="1:1">
      <c r="A57" t="s">
        <v>870</v>
      </c>
    </row>
    <row r="59" spans="1:1">
      <c r="A59" t="s">
        <v>775</v>
      </c>
    </row>
    <row r="60" spans="1:1">
      <c r="A60" t="s">
        <v>871</v>
      </c>
    </row>
    <row r="61" spans="1:1">
      <c r="A61" t="s">
        <v>872</v>
      </c>
    </row>
    <row r="62" spans="1:1">
      <c r="A62" t="s">
        <v>873</v>
      </c>
    </row>
    <row r="63" spans="1:1">
      <c r="A63" t="s">
        <v>874</v>
      </c>
    </row>
    <row r="65" spans="1:2">
      <c r="B65" t="s">
        <v>831</v>
      </c>
    </row>
    <row r="66" spans="1:2">
      <c r="A66" t="s">
        <v>875</v>
      </c>
    </row>
    <row r="68" spans="1:2">
      <c r="A68" t="s">
        <v>876</v>
      </c>
    </row>
    <row r="69" spans="1:2">
      <c r="A69" t="s">
        <v>877</v>
      </c>
    </row>
    <row r="70" spans="1:2">
      <c r="A70" t="s">
        <v>876</v>
      </c>
    </row>
    <row r="71" spans="1:2">
      <c r="A71" t="s">
        <v>878</v>
      </c>
    </row>
    <row r="72" spans="1:2">
      <c r="A72" t="s">
        <v>879</v>
      </c>
    </row>
    <row r="73" spans="1:2">
      <c r="A73" t="s">
        <v>880</v>
      </c>
    </row>
    <row r="75" spans="1:2">
      <c r="A75" t="s">
        <v>881</v>
      </c>
    </row>
    <row r="76" spans="1:2">
      <c r="A76" t="s">
        <v>882</v>
      </c>
    </row>
    <row r="77" spans="1:2">
      <c r="A77" t="s">
        <v>811</v>
      </c>
    </row>
    <row r="78" spans="1:2">
      <c r="A78" t="s">
        <v>883</v>
      </c>
    </row>
    <row r="80" spans="1:2">
      <c r="A80" t="s">
        <v>884</v>
      </c>
    </row>
    <row r="81" spans="1:1">
      <c r="A81" t="s">
        <v>811</v>
      </c>
    </row>
    <row r="82" spans="1:1">
      <c r="A82" t="s">
        <v>885</v>
      </c>
    </row>
    <row r="84" spans="1:1">
      <c r="A84" t="s">
        <v>886</v>
      </c>
    </row>
    <row r="85" spans="1:1">
      <c r="A85" t="s">
        <v>811</v>
      </c>
    </row>
    <row r="86" spans="1:1">
      <c r="A86" t="s">
        <v>887</v>
      </c>
    </row>
    <row r="88" spans="1:1">
      <c r="A88" t="s">
        <v>888</v>
      </c>
    </row>
    <row r="89" spans="1:1">
      <c r="A89" t="s">
        <v>889</v>
      </c>
    </row>
    <row r="90" spans="1:1">
      <c r="A90" t="s">
        <v>862</v>
      </c>
    </row>
    <row r="92" spans="1:1">
      <c r="A92" t="s">
        <v>890</v>
      </c>
    </row>
    <row r="93" spans="1:1">
      <c r="A93" t="s">
        <v>891</v>
      </c>
    </row>
    <row r="94" spans="1:1">
      <c r="A94" t="s">
        <v>892</v>
      </c>
    </row>
    <row r="96" spans="1:1">
      <c r="A96" t="s">
        <v>866</v>
      </c>
    </row>
    <row r="98" spans="1:1">
      <c r="A98" t="s">
        <v>819</v>
      </c>
    </row>
    <row r="100" spans="1:1">
      <c r="A100" t="s">
        <v>820</v>
      </c>
    </row>
    <row r="101" spans="1:1">
      <c r="A101" t="s">
        <v>893</v>
      </c>
    </row>
    <row r="103" spans="1:1">
      <c r="A103" t="s">
        <v>822</v>
      </c>
    </row>
    <row r="104" spans="1:1">
      <c r="A104" t="s">
        <v>894</v>
      </c>
    </row>
    <row r="105" spans="1:1">
      <c r="A105" t="s">
        <v>895</v>
      </c>
    </row>
    <row r="107" spans="1:1">
      <c r="A107" t="s">
        <v>823</v>
      </c>
    </row>
    <row r="108" spans="1:1">
      <c r="A108" t="s">
        <v>722</v>
      </c>
    </row>
    <row r="109" spans="1:1">
      <c r="A109" t="s">
        <v>896</v>
      </c>
    </row>
    <row r="111" spans="1:1">
      <c r="A111" t="s">
        <v>772</v>
      </c>
    </row>
    <row r="113" spans="1:1">
      <c r="A113" t="s">
        <v>773</v>
      </c>
    </row>
    <row r="116" spans="1:1">
      <c r="A116" t="s">
        <v>897</v>
      </c>
    </row>
    <row r="117" spans="1:1">
      <c r="A117" t="s">
        <v>898</v>
      </c>
    </row>
    <row r="118" spans="1:1">
      <c r="A118" t="s">
        <v>899</v>
      </c>
    </row>
    <row r="119" spans="1:1">
      <c r="A119" t="s">
        <v>900</v>
      </c>
    </row>
    <row r="120" spans="1:1">
      <c r="A120" t="s">
        <v>901</v>
      </c>
    </row>
    <row r="121" spans="1:1">
      <c r="A121" t="s">
        <v>902</v>
      </c>
    </row>
    <row r="122" spans="1:1">
      <c r="A122" t="s">
        <v>903</v>
      </c>
    </row>
    <row r="123" spans="1:1">
      <c r="A123" t="s">
        <v>904</v>
      </c>
    </row>
    <row r="124" spans="1:1">
      <c r="A124" t="s">
        <v>905</v>
      </c>
    </row>
    <row r="125" spans="1:1">
      <c r="A125" t="s">
        <v>903</v>
      </c>
    </row>
    <row r="126" spans="1:1" s="131" customFormat="1"/>
    <row r="127" spans="1:1" s="131" customFormat="1"/>
    <row r="128" spans="1:1">
      <c r="A128" s="6" t="s">
        <v>514</v>
      </c>
    </row>
    <row r="129" spans="1:1">
      <c r="A129" s="6"/>
    </row>
    <row r="130" spans="1:1">
      <c r="A130" s="6" t="s">
        <v>781</v>
      </c>
    </row>
    <row r="131" spans="1:1">
      <c r="A131" s="6" t="s">
        <v>782</v>
      </c>
    </row>
    <row r="132" spans="1:1">
      <c r="A132" s="6" t="s">
        <v>716</v>
      </c>
    </row>
    <row r="133" spans="1:1">
      <c r="A133" s="6"/>
    </row>
    <row r="134" spans="1:1">
      <c r="A134" s="6" t="s">
        <v>507</v>
      </c>
    </row>
    <row r="135" spans="1:1">
      <c r="A135" s="6" t="s">
        <v>1079</v>
      </c>
    </row>
    <row r="136" spans="1:1">
      <c r="A136" s="6" t="s">
        <v>906</v>
      </c>
    </row>
    <row r="137" spans="1:1">
      <c r="A137" s="6" t="s">
        <v>907</v>
      </c>
    </row>
    <row r="138" spans="1:1">
      <c r="A138" s="6"/>
    </row>
    <row r="139" spans="1:1">
      <c r="A139" s="6" t="s">
        <v>908</v>
      </c>
    </row>
    <row r="140" spans="1:1">
      <c r="A140" s="6"/>
    </row>
    <row r="141" spans="1:1">
      <c r="A141" s="6" t="s">
        <v>909</v>
      </c>
    </row>
    <row r="142" spans="1:1">
      <c r="A142" s="6" t="s">
        <v>811</v>
      </c>
    </row>
    <row r="143" spans="1:1">
      <c r="A143" s="6" t="s">
        <v>910</v>
      </c>
    </row>
    <row r="144" spans="1:1">
      <c r="A144" s="6"/>
    </row>
    <row r="145" spans="1:2">
      <c r="A145" s="6" t="s">
        <v>911</v>
      </c>
    </row>
    <row r="146" spans="1:2">
      <c r="A146" s="6" t="s">
        <v>811</v>
      </c>
    </row>
    <row r="147" spans="1:2">
      <c r="A147" s="6" t="s">
        <v>912</v>
      </c>
    </row>
    <row r="148" spans="1:2">
      <c r="A148" s="6"/>
    </row>
    <row r="149" spans="1:2">
      <c r="A149" s="6" t="s">
        <v>913</v>
      </c>
    </row>
    <row r="150" spans="1:2">
      <c r="A150" s="6" t="s">
        <v>811</v>
      </c>
    </row>
    <row r="151" spans="1:2">
      <c r="A151" s="6" t="s">
        <v>914</v>
      </c>
    </row>
    <row r="152" spans="1:2">
      <c r="A152" s="6"/>
    </row>
    <row r="153" spans="1:2">
      <c r="A153" s="6" t="s">
        <v>915</v>
      </c>
    </row>
    <row r="154" spans="1:2">
      <c r="A154" s="6"/>
      <c r="B154" t="s">
        <v>916</v>
      </c>
    </row>
    <row r="155" spans="1:2">
      <c r="A155" s="6"/>
    </row>
    <row r="156" spans="1:2">
      <c r="A156" s="6"/>
      <c r="B156" t="s">
        <v>917</v>
      </c>
    </row>
    <row r="157" spans="1:2">
      <c r="A157" s="6"/>
      <c r="B157" t="s">
        <v>918</v>
      </c>
    </row>
    <row r="158" spans="1:2">
      <c r="A158" s="6" t="s">
        <v>919</v>
      </c>
    </row>
    <row r="159" spans="1:2">
      <c r="A159" s="6" t="s">
        <v>819</v>
      </c>
    </row>
    <row r="160" spans="1:2">
      <c r="A160" s="6"/>
    </row>
    <row r="161" spans="1:1">
      <c r="A161" s="6" t="s">
        <v>820</v>
      </c>
    </row>
    <row r="162" spans="1:1">
      <c r="A162" s="6" t="s">
        <v>920</v>
      </c>
    </row>
    <row r="163" spans="1:1">
      <c r="A163" s="6"/>
    </row>
    <row r="164" spans="1:1">
      <c r="A164" s="6" t="s">
        <v>822</v>
      </c>
    </row>
    <row r="165" spans="1:1">
      <c r="A165" t="s">
        <v>921</v>
      </c>
    </row>
    <row r="166" spans="1:1">
      <c r="A166" t="s">
        <v>922</v>
      </c>
    </row>
    <row r="168" spans="1:1">
      <c r="A168" t="s">
        <v>823</v>
      </c>
    </row>
    <row r="169" spans="1:1">
      <c r="A169" t="s">
        <v>722</v>
      </c>
    </row>
    <row r="170" spans="1:1">
      <c r="A170" t="s">
        <v>923</v>
      </c>
    </row>
    <row r="172" spans="1:1">
      <c r="A172" t="s">
        <v>772</v>
      </c>
    </row>
    <row r="174" spans="1:1">
      <c r="A174" t="s">
        <v>773</v>
      </c>
    </row>
    <row r="177" spans="1:2">
      <c r="A177" t="s">
        <v>924</v>
      </c>
    </row>
    <row r="179" spans="1:2">
      <c r="A179" t="s">
        <v>775</v>
      </c>
    </row>
    <row r="180" spans="1:2">
      <c r="A180" t="s">
        <v>925</v>
      </c>
    </row>
    <row r="181" spans="1:2">
      <c r="A181" t="s">
        <v>926</v>
      </c>
    </row>
    <row r="182" spans="1:2">
      <c r="A182" t="s">
        <v>927</v>
      </c>
    </row>
    <row r="183" spans="1:2">
      <c r="A183" t="s">
        <v>928</v>
      </c>
    </row>
    <row r="185" spans="1:2">
      <c r="B185" t="s">
        <v>831</v>
      </c>
    </row>
    <row r="187" spans="1:2">
      <c r="A187" t="s">
        <v>876</v>
      </c>
    </row>
    <row r="188" spans="1:2">
      <c r="A188" t="s">
        <v>876</v>
      </c>
    </row>
    <row r="189" spans="1:2">
      <c r="A189" t="s">
        <v>929</v>
      </c>
    </row>
    <row r="190" spans="1:2">
      <c r="A190" t="s">
        <v>876</v>
      </c>
    </row>
    <row r="191" spans="1:2">
      <c r="A191" t="s">
        <v>878</v>
      </c>
    </row>
    <row r="192" spans="1:2">
      <c r="A192" t="s">
        <v>930</v>
      </c>
    </row>
    <row r="193" spans="1:1">
      <c r="A193" t="s">
        <v>931</v>
      </c>
    </row>
    <row r="195" spans="1:1">
      <c r="A195" t="s">
        <v>932</v>
      </c>
    </row>
    <row r="196" spans="1:1">
      <c r="A196" t="s">
        <v>933</v>
      </c>
    </row>
    <row r="197" spans="1:1">
      <c r="A197" t="s">
        <v>934</v>
      </c>
    </row>
    <row r="198" spans="1:1">
      <c r="A198" t="s">
        <v>935</v>
      </c>
    </row>
    <row r="199" spans="1:1">
      <c r="A199" t="s">
        <v>903</v>
      </c>
    </row>
    <row r="200" spans="1:1">
      <c r="A200" t="s">
        <v>936</v>
      </c>
    </row>
    <row r="201" spans="1:1">
      <c r="A201" t="s">
        <v>934</v>
      </c>
    </row>
    <row r="202" spans="1:1">
      <c r="A202" t="s">
        <v>937</v>
      </c>
    </row>
    <row r="203" spans="1:1">
      <c r="A203" t="s">
        <v>903</v>
      </c>
    </row>
    <row r="204" spans="1:1">
      <c r="A204" t="s">
        <v>938</v>
      </c>
    </row>
    <row r="205" spans="1:1">
      <c r="A205" t="s">
        <v>934</v>
      </c>
    </row>
    <row r="206" spans="1:1">
      <c r="A206" t="s">
        <v>939</v>
      </c>
    </row>
    <row r="207" spans="1:1">
      <c r="A207" t="s">
        <v>903</v>
      </c>
    </row>
    <row r="208" spans="1:1">
      <c r="A208" t="s">
        <v>512</v>
      </c>
    </row>
    <row r="209" spans="1:1">
      <c r="A209" t="s">
        <v>940</v>
      </c>
    </row>
    <row r="210" spans="1:1">
      <c r="A210" t="s">
        <v>903</v>
      </c>
    </row>
    <row r="211" spans="1:1">
      <c r="A211" t="s">
        <v>941</v>
      </c>
    </row>
    <row r="212" spans="1:1">
      <c r="A212" t="s">
        <v>942</v>
      </c>
    </row>
    <row r="213" spans="1:1">
      <c r="A213" t="s">
        <v>943</v>
      </c>
    </row>
    <row r="214" spans="1:1">
      <c r="A214" t="s">
        <v>944</v>
      </c>
    </row>
    <row r="215" spans="1:1">
      <c r="A215" t="s">
        <v>903</v>
      </c>
    </row>
    <row r="216" spans="1:1">
      <c r="A216" t="s">
        <v>945</v>
      </c>
    </row>
    <row r="217" spans="1:1">
      <c r="A217" t="s">
        <v>946</v>
      </c>
    </row>
    <row r="218" spans="1:1">
      <c r="A218" t="s">
        <v>903</v>
      </c>
    </row>
    <row r="219" spans="1:1">
      <c r="A219" t="s">
        <v>947</v>
      </c>
    </row>
    <row r="220" spans="1:1">
      <c r="A220" t="s">
        <v>948</v>
      </c>
    </row>
    <row r="221" spans="1:1">
      <c r="A221" t="s">
        <v>949</v>
      </c>
    </row>
    <row r="222" spans="1:1">
      <c r="A222" t="s">
        <v>903</v>
      </c>
    </row>
    <row r="223" spans="1:1">
      <c r="A223" t="s">
        <v>950</v>
      </c>
    </row>
    <row r="224" spans="1:1">
      <c r="A224" t="s">
        <v>951</v>
      </c>
    </row>
    <row r="225" spans="1:1">
      <c r="A225" t="s">
        <v>952</v>
      </c>
    </row>
    <row r="226" spans="1:1">
      <c r="A226" t="s">
        <v>903</v>
      </c>
    </row>
    <row r="227" spans="1:1">
      <c r="A227" t="s">
        <v>953</v>
      </c>
    </row>
    <row r="228" spans="1:1">
      <c r="A228" t="s">
        <v>903</v>
      </c>
    </row>
    <row r="229" spans="1:1">
      <c r="A229" t="s">
        <v>954</v>
      </c>
    </row>
    <row r="230" spans="1:1">
      <c r="A230" t="s">
        <v>903</v>
      </c>
    </row>
    <row r="231" spans="1:1">
      <c r="A231" t="s">
        <v>955</v>
      </c>
    </row>
    <row r="232" spans="1:1">
      <c r="A232" t="s">
        <v>903</v>
      </c>
    </row>
    <row r="233" spans="1:1">
      <c r="A233" t="s">
        <v>898</v>
      </c>
    </row>
    <row r="234" spans="1:1">
      <c r="A234" t="s">
        <v>827</v>
      </c>
    </row>
    <row r="235" spans="1:1">
      <c r="A235" t="s">
        <v>956</v>
      </c>
    </row>
    <row r="236" spans="1:1">
      <c r="A236" t="s">
        <v>957</v>
      </c>
    </row>
    <row r="237" spans="1:1">
      <c r="A237" t="s">
        <v>958</v>
      </c>
    </row>
    <row r="238" spans="1:1">
      <c r="A238" t="s">
        <v>959</v>
      </c>
    </row>
    <row r="239" spans="1:1">
      <c r="A239" t="s">
        <v>960</v>
      </c>
    </row>
    <row r="240" spans="1:1">
      <c r="A240" t="s">
        <v>876</v>
      </c>
    </row>
    <row r="242" spans="1:1" s="131" customFormat="1"/>
    <row r="243" spans="1:1" s="131" customFormat="1"/>
    <row r="245" spans="1:1">
      <c r="A245" s="6" t="s">
        <v>367</v>
      </c>
    </row>
    <row r="246" spans="1:1">
      <c r="A246" t="s">
        <v>500</v>
      </c>
    </row>
    <row r="247" spans="1:1">
      <c r="A247" t="s">
        <v>781</v>
      </c>
    </row>
    <row r="248" spans="1:1">
      <c r="A248" t="s">
        <v>782</v>
      </c>
    </row>
    <row r="249" spans="1:1">
      <c r="A249" t="s">
        <v>716</v>
      </c>
    </row>
    <row r="251" spans="1:1">
      <c r="A251" t="s">
        <v>507</v>
      </c>
    </row>
    <row r="252" spans="1:1">
      <c r="A252" t="s">
        <v>1078</v>
      </c>
    </row>
    <row r="253" spans="1:1">
      <c r="A253" t="s">
        <v>961</v>
      </c>
    </row>
    <row r="254" spans="1:1">
      <c r="A254" t="s">
        <v>962</v>
      </c>
    </row>
    <row r="256" spans="1:1">
      <c r="A256" t="s">
        <v>809</v>
      </c>
    </row>
    <row r="257" spans="1:2">
      <c r="A257" t="s">
        <v>963</v>
      </c>
    </row>
    <row r="258" spans="1:2">
      <c r="A258" t="s">
        <v>811</v>
      </c>
    </row>
    <row r="259" spans="1:2">
      <c r="A259" t="s">
        <v>964</v>
      </c>
    </row>
    <row r="261" spans="1:2">
      <c r="A261" t="s">
        <v>965</v>
      </c>
    </row>
    <row r="262" spans="1:2">
      <c r="A262" t="s">
        <v>811</v>
      </c>
    </row>
    <row r="263" spans="1:2">
      <c r="A263" t="s">
        <v>966</v>
      </c>
    </row>
    <row r="265" spans="1:2">
      <c r="A265" t="s">
        <v>967</v>
      </c>
    </row>
    <row r="266" spans="1:2">
      <c r="A266" t="s">
        <v>811</v>
      </c>
    </row>
    <row r="267" spans="1:2">
      <c r="A267" t="s">
        <v>968</v>
      </c>
    </row>
    <row r="269" spans="1:2">
      <c r="A269" t="s">
        <v>969</v>
      </c>
    </row>
    <row r="271" spans="1:2">
      <c r="B271" t="s">
        <v>970</v>
      </c>
    </row>
    <row r="273" spans="1:2">
      <c r="B273" t="s">
        <v>971</v>
      </c>
    </row>
    <row r="274" spans="1:2">
      <c r="A274" t="s">
        <v>903</v>
      </c>
      <c r="B274" t="s">
        <v>972</v>
      </c>
    </row>
    <row r="275" spans="1:2">
      <c r="B275" t="s">
        <v>973</v>
      </c>
    </row>
    <row r="276" spans="1:2">
      <c r="A276" t="s">
        <v>819</v>
      </c>
    </row>
    <row r="278" spans="1:2">
      <c r="A278" t="s">
        <v>820</v>
      </c>
    </row>
    <row r="279" spans="1:2">
      <c r="A279" t="s">
        <v>974</v>
      </c>
    </row>
    <row r="280" spans="1:2">
      <c r="A280" t="s">
        <v>962</v>
      </c>
    </row>
    <row r="282" spans="1:2">
      <c r="A282" t="s">
        <v>903</v>
      </c>
      <c r="B282" t="s">
        <v>903</v>
      </c>
    </row>
    <row r="284" spans="1:2">
      <c r="A284" t="s">
        <v>822</v>
      </c>
    </row>
    <row r="285" spans="1:2">
      <c r="A285" t="s">
        <v>965</v>
      </c>
    </row>
    <row r="286" spans="1:2">
      <c r="A286" t="s">
        <v>975</v>
      </c>
    </row>
    <row r="288" spans="1:2">
      <c r="A288" t="s">
        <v>823</v>
      </c>
    </row>
    <row r="289" spans="1:1">
      <c r="A289" t="s">
        <v>722</v>
      </c>
    </row>
    <row r="290" spans="1:1">
      <c r="A290" t="s">
        <v>976</v>
      </c>
    </row>
    <row r="292" spans="1:1">
      <c r="A292" t="s">
        <v>772</v>
      </c>
    </row>
    <row r="294" spans="1:1">
      <c r="A294" t="s">
        <v>773</v>
      </c>
    </row>
    <row r="297" spans="1:1">
      <c r="A297" t="s">
        <v>977</v>
      </c>
    </row>
    <row r="299" spans="1:1">
      <c r="A299" t="s">
        <v>775</v>
      </c>
    </row>
    <row r="300" spans="1:1">
      <c r="A300" t="s">
        <v>871</v>
      </c>
    </row>
    <row r="301" spans="1:1">
      <c r="A301" t="s">
        <v>978</v>
      </c>
    </row>
    <row r="302" spans="1:1">
      <c r="A302" t="s">
        <v>979</v>
      </c>
    </row>
    <row r="303" spans="1:1">
      <c r="A303" t="s">
        <v>980</v>
      </c>
    </row>
    <row r="305" spans="1:2">
      <c r="B305" t="s">
        <v>831</v>
      </c>
    </row>
    <row r="306" spans="1:2">
      <c r="A306" t="s">
        <v>981</v>
      </c>
    </row>
    <row r="308" spans="1:2">
      <c r="A308" t="s">
        <v>876</v>
      </c>
    </row>
    <row r="309" spans="1:2">
      <c r="A309" t="s">
        <v>982</v>
      </c>
    </row>
    <row r="310" spans="1:2">
      <c r="A310" t="s">
        <v>876</v>
      </c>
    </row>
    <row r="311" spans="1:2">
      <c r="A311" t="s">
        <v>983</v>
      </c>
    </row>
    <row r="312" spans="1:2">
      <c r="A312" t="s">
        <v>984</v>
      </c>
    </row>
    <row r="313" spans="1:2">
      <c r="A313" t="s">
        <v>985</v>
      </c>
    </row>
    <row r="314" spans="1:2">
      <c r="A314" t="s">
        <v>903</v>
      </c>
    </row>
    <row r="315" spans="1:2">
      <c r="A315" t="s">
        <v>986</v>
      </c>
    </row>
    <row r="316" spans="1:2">
      <c r="A316" t="s">
        <v>987</v>
      </c>
    </row>
    <row r="317" spans="1:2">
      <c r="A317" t="s">
        <v>934</v>
      </c>
    </row>
    <row r="318" spans="1:2">
      <c r="A318" t="s">
        <v>988</v>
      </c>
    </row>
    <row r="319" spans="1:2">
      <c r="A319" t="s">
        <v>903</v>
      </c>
    </row>
    <row r="320" spans="1:2">
      <c r="A320" t="s">
        <v>989</v>
      </c>
    </row>
    <row r="321" spans="1:1">
      <c r="A321" t="s">
        <v>934</v>
      </c>
    </row>
    <row r="322" spans="1:1">
      <c r="A322" t="s">
        <v>990</v>
      </c>
    </row>
    <row r="323" spans="1:1">
      <c r="A323" t="s">
        <v>903</v>
      </c>
    </row>
    <row r="324" spans="1:1">
      <c r="A324" t="s">
        <v>991</v>
      </c>
    </row>
    <row r="325" spans="1:1">
      <c r="A325" t="s">
        <v>934</v>
      </c>
    </row>
    <row r="326" spans="1:1">
      <c r="A326" t="s">
        <v>992</v>
      </c>
    </row>
    <row r="327" spans="1:1">
      <c r="A327" t="s">
        <v>903</v>
      </c>
    </row>
    <row r="328" spans="1:1">
      <c r="A328" t="s">
        <v>993</v>
      </c>
    </row>
    <row r="329" spans="1:1">
      <c r="A329" t="s">
        <v>994</v>
      </c>
    </row>
    <row r="330" spans="1:1">
      <c r="A330" t="s">
        <v>995</v>
      </c>
    </row>
    <row r="331" spans="1:1">
      <c r="A331" t="s">
        <v>903</v>
      </c>
    </row>
    <row r="332" spans="1:1">
      <c r="A332" t="s">
        <v>996</v>
      </c>
    </row>
    <row r="333" spans="1:1">
      <c r="A333" t="s">
        <v>997</v>
      </c>
    </row>
    <row r="334" spans="1:1">
      <c r="A334" t="s">
        <v>998</v>
      </c>
    </row>
    <row r="335" spans="1:1">
      <c r="A335" t="s">
        <v>903</v>
      </c>
    </row>
    <row r="336" spans="1:1">
      <c r="A336" t="s">
        <v>999</v>
      </c>
    </row>
    <row r="337" spans="1:1">
      <c r="A337" t="s">
        <v>903</v>
      </c>
    </row>
    <row r="338" spans="1:1">
      <c r="A338" t="s">
        <v>944</v>
      </c>
    </row>
    <row r="339" spans="1:1">
      <c r="A339" t="s">
        <v>903</v>
      </c>
    </row>
    <row r="340" spans="1:1">
      <c r="A340" t="s">
        <v>945</v>
      </c>
    </row>
    <row r="341" spans="1:1">
      <c r="A341" t="s">
        <v>1000</v>
      </c>
    </row>
    <row r="342" spans="1:1">
      <c r="A342" t="s">
        <v>903</v>
      </c>
    </row>
    <row r="343" spans="1:1">
      <c r="A343" t="s">
        <v>947</v>
      </c>
    </row>
    <row r="344" spans="1:1">
      <c r="A344" t="s">
        <v>1001</v>
      </c>
    </row>
    <row r="345" spans="1:1">
      <c r="A345" t="s">
        <v>1002</v>
      </c>
    </row>
    <row r="346" spans="1:1">
      <c r="A346" t="s">
        <v>903</v>
      </c>
    </row>
    <row r="347" spans="1:1">
      <c r="A347" t="s">
        <v>950</v>
      </c>
    </row>
    <row r="348" spans="1:1">
      <c r="A348" t="s">
        <v>951</v>
      </c>
    </row>
    <row r="349" spans="1:1">
      <c r="A349" t="s">
        <v>1003</v>
      </c>
    </row>
    <row r="350" spans="1:1">
      <c r="A350" t="s">
        <v>903</v>
      </c>
    </row>
    <row r="351" spans="1:1">
      <c r="A351" t="s">
        <v>953</v>
      </c>
    </row>
    <row r="352" spans="1:1">
      <c r="A352" t="s">
        <v>903</v>
      </c>
    </row>
    <row r="353" spans="1:1">
      <c r="A353" t="s">
        <v>954</v>
      </c>
    </row>
    <row r="354" spans="1:1">
      <c r="A354" t="s">
        <v>903</v>
      </c>
    </row>
    <row r="355" spans="1:1">
      <c r="A355" t="s">
        <v>903</v>
      </c>
    </row>
    <row r="356" spans="1:1">
      <c r="A356" t="s">
        <v>1004</v>
      </c>
    </row>
    <row r="357" spans="1:1">
      <c r="A357" t="s">
        <v>898</v>
      </c>
    </row>
    <row r="358" spans="1:1">
      <c r="A358" t="s">
        <v>1005</v>
      </c>
    </row>
    <row r="359" spans="1:1">
      <c r="A359" t="s">
        <v>1006</v>
      </c>
    </row>
    <row r="360" spans="1:1">
      <c r="A360" t="s">
        <v>1007</v>
      </c>
    </row>
    <row r="361" spans="1:1">
      <c r="A361" t="s">
        <v>1008</v>
      </c>
    </row>
    <row r="362" spans="1:1">
      <c r="A362" t="s">
        <v>876</v>
      </c>
    </row>
    <row r="363" spans="1:1">
      <c r="A363" t="s">
        <v>1009</v>
      </c>
    </row>
    <row r="364" spans="1:1">
      <c r="A364" t="s">
        <v>1010</v>
      </c>
    </row>
    <row r="365" spans="1:1">
      <c r="A365" t="s">
        <v>876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81"/>
  <sheetViews>
    <sheetView workbookViewId="0">
      <selection activeCell="G10" sqref="G10"/>
    </sheetView>
  </sheetViews>
  <sheetFormatPr defaultColWidth="10.875" defaultRowHeight="15.75"/>
  <cols>
    <col min="1" max="16384" width="10.875" style="58"/>
  </cols>
  <sheetData>
    <row r="1" spans="1:4">
      <c r="A1" s="59" t="s">
        <v>124</v>
      </c>
    </row>
    <row r="2" spans="1:4">
      <c r="A2" s="60" t="s">
        <v>37</v>
      </c>
      <c r="B2" s="61" t="s">
        <v>16</v>
      </c>
      <c r="C2" s="60"/>
      <c r="D2" s="61"/>
    </row>
    <row r="3" spans="1:4">
      <c r="A3" s="60" t="s">
        <v>115</v>
      </c>
      <c r="B3" s="62">
        <v>88856352</v>
      </c>
      <c r="C3" s="60"/>
      <c r="D3" s="62"/>
    </row>
    <row r="4" spans="1:4">
      <c r="A4" s="60" t="s">
        <v>115</v>
      </c>
      <c r="B4" s="62">
        <v>98864064</v>
      </c>
      <c r="C4" s="60"/>
      <c r="D4" s="62"/>
    </row>
    <row r="5" spans="1:4">
      <c r="A5" s="60" t="s">
        <v>115</v>
      </c>
      <c r="B5" s="62">
        <v>76725792</v>
      </c>
      <c r="C5" s="60"/>
      <c r="D5" s="62"/>
    </row>
    <row r="6" spans="1:4">
      <c r="A6" s="60" t="s">
        <v>115</v>
      </c>
      <c r="B6" s="62">
        <v>52464672</v>
      </c>
      <c r="C6" s="60"/>
      <c r="D6" s="62"/>
    </row>
    <row r="7" spans="1:4">
      <c r="A7" s="60" t="s">
        <v>115</v>
      </c>
      <c r="B7" s="62">
        <v>74602944</v>
      </c>
      <c r="C7" s="60"/>
      <c r="D7" s="62"/>
    </row>
    <row r="8" spans="1:4">
      <c r="A8" s="60" t="s">
        <v>116</v>
      </c>
      <c r="B8" s="62">
        <v>80668224</v>
      </c>
      <c r="C8" s="60"/>
      <c r="D8" s="62"/>
    </row>
    <row r="9" spans="1:4">
      <c r="A9" s="60" t="s">
        <v>116</v>
      </c>
      <c r="B9" s="62">
        <v>66718080</v>
      </c>
      <c r="C9" s="60"/>
      <c r="D9" s="62"/>
    </row>
    <row r="10" spans="1:4">
      <c r="A10" s="60" t="s">
        <v>116</v>
      </c>
      <c r="B10" s="62">
        <v>79758432</v>
      </c>
      <c r="C10" s="60"/>
      <c r="D10" s="62"/>
    </row>
    <row r="11" spans="1:4">
      <c r="A11" s="60" t="s">
        <v>116</v>
      </c>
      <c r="B11" s="62">
        <v>42456960</v>
      </c>
      <c r="C11" s="60"/>
      <c r="D11" s="62"/>
    </row>
    <row r="12" spans="1:4">
      <c r="A12" s="60" t="s">
        <v>116</v>
      </c>
      <c r="B12" s="62">
        <v>75816000</v>
      </c>
      <c r="C12" s="60"/>
      <c r="D12" s="62"/>
    </row>
    <row r="13" spans="1:4">
      <c r="A13" s="60" t="s">
        <v>123</v>
      </c>
      <c r="B13" s="62">
        <v>64595232</v>
      </c>
      <c r="C13" s="60"/>
      <c r="D13" s="62"/>
    </row>
    <row r="14" spans="1:4">
      <c r="A14" s="60" t="s">
        <v>123</v>
      </c>
      <c r="B14" s="62">
        <v>77635584</v>
      </c>
      <c r="C14" s="60"/>
      <c r="D14" s="62"/>
    </row>
    <row r="15" spans="1:4">
      <c r="A15" s="60" t="s">
        <v>123</v>
      </c>
      <c r="B15" s="62">
        <v>86733504</v>
      </c>
      <c r="C15" s="60"/>
      <c r="D15" s="62"/>
    </row>
    <row r="16" spans="1:4">
      <c r="A16" s="60" t="s">
        <v>123</v>
      </c>
      <c r="B16" s="62">
        <v>79758432</v>
      </c>
      <c r="C16" s="60"/>
      <c r="D16" s="62"/>
    </row>
    <row r="17" spans="1:4">
      <c r="A17" s="60" t="s">
        <v>123</v>
      </c>
      <c r="B17" s="62">
        <v>57620160</v>
      </c>
      <c r="C17" s="60"/>
      <c r="D17" s="62"/>
    </row>
    <row r="18" spans="1:4">
      <c r="A18" s="60" t="s">
        <v>118</v>
      </c>
      <c r="B18" s="62">
        <v>40334112</v>
      </c>
      <c r="C18" s="60"/>
      <c r="D18" s="62"/>
    </row>
    <row r="19" spans="1:4">
      <c r="A19" s="60" t="s">
        <v>118</v>
      </c>
      <c r="B19" s="62">
        <v>43366752</v>
      </c>
    </row>
    <row r="20" spans="1:4">
      <c r="A20" s="60" t="s">
        <v>118</v>
      </c>
      <c r="B20" s="62">
        <v>38211264</v>
      </c>
    </row>
    <row r="23" spans="1:4">
      <c r="A23" s="54" t="s">
        <v>119</v>
      </c>
    </row>
    <row r="24" spans="1:4">
      <c r="A24" s="49" t="s">
        <v>37</v>
      </c>
      <c r="B24" s="52" t="s">
        <v>16</v>
      </c>
    </row>
    <row r="25" spans="1:4">
      <c r="A25" s="49" t="s">
        <v>115</v>
      </c>
      <c r="B25" s="53">
        <v>3251664</v>
      </c>
    </row>
    <row r="26" spans="1:4">
      <c r="A26" s="49" t="s">
        <v>115</v>
      </c>
      <c r="B26" s="53">
        <v>3285360</v>
      </c>
    </row>
    <row r="27" spans="1:4">
      <c r="A27" s="49" t="s">
        <v>115</v>
      </c>
      <c r="B27" s="53">
        <v>247104.00000000003</v>
      </c>
    </row>
    <row r="28" spans="1:4">
      <c r="A28" s="49" t="s">
        <v>115</v>
      </c>
      <c r="B28" s="53">
        <v>364</v>
      </c>
    </row>
    <row r="29" spans="1:4">
      <c r="A29" s="49" t="s">
        <v>115</v>
      </c>
      <c r="B29" s="53">
        <v>2535</v>
      </c>
    </row>
    <row r="30" spans="1:4">
      <c r="A30" s="49" t="s">
        <v>116</v>
      </c>
      <c r="B30" s="53">
        <v>28961712</v>
      </c>
    </row>
    <row r="31" spans="1:4">
      <c r="A31" s="49" t="s">
        <v>116</v>
      </c>
      <c r="B31" s="53">
        <v>7917.0000000000009</v>
      </c>
    </row>
    <row r="32" spans="1:4">
      <c r="A32" s="49" t="s">
        <v>116</v>
      </c>
      <c r="B32" s="53">
        <v>102024.00000000001</v>
      </c>
    </row>
    <row r="33" spans="1:4">
      <c r="A33" s="49" t="s">
        <v>116</v>
      </c>
      <c r="B33" s="53">
        <v>21.666</v>
      </c>
    </row>
    <row r="34" spans="1:4">
      <c r="A34" s="49" t="s">
        <v>116</v>
      </c>
      <c r="B34" s="53">
        <v>1735344.0000000002</v>
      </c>
    </row>
    <row r="35" spans="1:4">
      <c r="A35" s="49" t="s">
        <v>117</v>
      </c>
      <c r="B35" s="53">
        <v>1819584.0000000002</v>
      </c>
    </row>
    <row r="36" spans="1:4">
      <c r="A36" s="49" t="s">
        <v>117</v>
      </c>
      <c r="B36" s="53">
        <v>7884863.9999999991</v>
      </c>
    </row>
    <row r="37" spans="1:4">
      <c r="A37" s="49" t="s">
        <v>117</v>
      </c>
      <c r="B37" s="53">
        <v>3841344</v>
      </c>
    </row>
    <row r="38" spans="1:4">
      <c r="A38" s="49" t="s">
        <v>117</v>
      </c>
      <c r="B38" s="53">
        <v>24058944.000000004</v>
      </c>
    </row>
    <row r="39" spans="1:4">
      <c r="A39" s="49" t="s">
        <v>117</v>
      </c>
      <c r="B39" s="53">
        <v>2779920</v>
      </c>
    </row>
    <row r="40" spans="1:4">
      <c r="A40" s="49" t="s">
        <v>118</v>
      </c>
      <c r="B40" s="53">
        <v>127370880</v>
      </c>
    </row>
    <row r="41" spans="1:4">
      <c r="A41" s="49" t="s">
        <v>118</v>
      </c>
      <c r="B41" s="53">
        <v>22037184.000000004</v>
      </c>
    </row>
    <row r="42" spans="1:4">
      <c r="A42" s="49" t="s">
        <v>118</v>
      </c>
      <c r="B42" s="53">
        <v>21885552</v>
      </c>
    </row>
    <row r="43" spans="1:4">
      <c r="A43" s="49"/>
      <c r="B43" s="53"/>
    </row>
    <row r="44" spans="1:4">
      <c r="A44" s="49"/>
      <c r="B44" s="53"/>
      <c r="C44" s="60"/>
      <c r="D44" s="61"/>
    </row>
    <row r="45" spans="1:4">
      <c r="A45" s="59" t="s">
        <v>134</v>
      </c>
      <c r="C45" s="60"/>
      <c r="D45" s="62"/>
    </row>
    <row r="46" spans="1:4">
      <c r="A46" s="60" t="s">
        <v>37</v>
      </c>
      <c r="B46" s="61" t="s">
        <v>131</v>
      </c>
      <c r="C46" s="60"/>
      <c r="D46" s="62"/>
    </row>
    <row r="47" spans="1:4">
      <c r="A47" s="60" t="s">
        <v>115</v>
      </c>
      <c r="B47" s="62">
        <v>8390304</v>
      </c>
      <c r="C47" s="60"/>
      <c r="D47" s="62"/>
    </row>
    <row r="48" spans="1:4">
      <c r="A48" s="60" t="s">
        <v>115</v>
      </c>
      <c r="B48" s="62">
        <v>9603360</v>
      </c>
      <c r="C48" s="60"/>
      <c r="D48" s="62"/>
    </row>
    <row r="49" spans="1:4">
      <c r="A49" s="60" t="s">
        <v>115</v>
      </c>
      <c r="B49" s="62">
        <v>12130560</v>
      </c>
      <c r="C49" s="60"/>
      <c r="D49" s="62"/>
    </row>
    <row r="50" spans="1:4">
      <c r="A50" s="60" t="s">
        <v>115</v>
      </c>
      <c r="B50" s="62">
        <v>9097920</v>
      </c>
      <c r="C50" s="60"/>
      <c r="D50" s="62"/>
    </row>
    <row r="51" spans="1:4">
      <c r="A51" s="60" t="s">
        <v>115</v>
      </c>
      <c r="B51" s="62">
        <v>12787632.000000002</v>
      </c>
      <c r="C51" s="60"/>
      <c r="D51" s="62"/>
    </row>
    <row r="52" spans="1:4">
      <c r="A52" s="60" t="s">
        <v>122</v>
      </c>
      <c r="B52" s="62">
        <v>11119680</v>
      </c>
      <c r="C52" s="60"/>
      <c r="D52" s="62"/>
    </row>
    <row r="53" spans="1:4">
      <c r="A53" s="60" t="s">
        <v>122</v>
      </c>
      <c r="B53" s="62">
        <v>13293072.000000002</v>
      </c>
      <c r="C53" s="60"/>
      <c r="D53" s="62"/>
    </row>
    <row r="54" spans="1:4">
      <c r="A54" s="60" t="s">
        <v>122</v>
      </c>
      <c r="B54" s="62">
        <v>11119680</v>
      </c>
      <c r="C54" s="60"/>
      <c r="D54" s="62"/>
    </row>
    <row r="55" spans="1:4">
      <c r="A55" s="60" t="s">
        <v>122</v>
      </c>
      <c r="B55" s="62">
        <v>11776752.000000002</v>
      </c>
      <c r="C55" s="60"/>
      <c r="D55" s="62"/>
    </row>
    <row r="56" spans="1:4">
      <c r="A56" s="60" t="s">
        <v>122</v>
      </c>
      <c r="B56" s="62">
        <v>9906624</v>
      </c>
      <c r="C56" s="60"/>
      <c r="D56" s="62"/>
    </row>
    <row r="57" spans="1:4">
      <c r="A57" s="60" t="s">
        <v>123</v>
      </c>
      <c r="B57" s="62">
        <v>9097920</v>
      </c>
      <c r="C57" s="60"/>
      <c r="D57" s="62"/>
    </row>
    <row r="58" spans="1:4">
      <c r="A58" s="60" t="s">
        <v>123</v>
      </c>
      <c r="B58" s="62">
        <v>11928384</v>
      </c>
      <c r="C58" s="60"/>
      <c r="D58" s="62"/>
    </row>
    <row r="59" spans="1:4">
      <c r="A59" s="60" t="s">
        <v>123</v>
      </c>
      <c r="B59" s="62">
        <v>10412064</v>
      </c>
      <c r="C59" s="60"/>
      <c r="D59" s="63"/>
    </row>
    <row r="60" spans="1:4">
      <c r="A60" s="60" t="s">
        <v>123</v>
      </c>
      <c r="B60" s="62">
        <v>13950144</v>
      </c>
      <c r="C60" s="60"/>
      <c r="D60" s="62"/>
    </row>
    <row r="61" spans="1:4">
      <c r="A61" s="60" t="s">
        <v>123</v>
      </c>
      <c r="B61" s="63" t="s">
        <v>136</v>
      </c>
      <c r="C61" s="60"/>
      <c r="D61" s="62"/>
    </row>
    <row r="62" spans="1:4">
      <c r="A62" s="60" t="s">
        <v>135</v>
      </c>
      <c r="B62" s="62">
        <v>56407104.000000007</v>
      </c>
    </row>
    <row r="63" spans="1:4">
      <c r="A63" s="60" t="s">
        <v>135</v>
      </c>
      <c r="B63" s="62">
        <v>54587520</v>
      </c>
    </row>
    <row r="64" spans="1:4">
      <c r="A64" s="60" t="s">
        <v>135</v>
      </c>
      <c r="B64" s="62">
        <v>56407104.000000007</v>
      </c>
    </row>
    <row r="67" spans="1:2">
      <c r="A67" s="59" t="s">
        <v>137</v>
      </c>
    </row>
    <row r="68" spans="1:2">
      <c r="A68" s="60" t="s">
        <v>37</v>
      </c>
      <c r="B68" s="58" t="s">
        <v>138</v>
      </c>
    </row>
    <row r="69" spans="1:2">
      <c r="A69" s="64" t="s">
        <v>139</v>
      </c>
      <c r="B69" s="65">
        <v>32239844.409040272</v>
      </c>
    </row>
    <row r="70" spans="1:2">
      <c r="A70" s="64" t="s">
        <v>139</v>
      </c>
      <c r="B70" s="65">
        <v>28798512.70245732</v>
      </c>
    </row>
    <row r="71" spans="1:2">
      <c r="A71" s="64" t="s">
        <v>139</v>
      </c>
      <c r="B71" s="65">
        <v>30066371.75225104</v>
      </c>
    </row>
    <row r="72" spans="1:2">
      <c r="A72" s="64" t="s">
        <v>140</v>
      </c>
      <c r="B72" s="65">
        <v>17025535.811515648</v>
      </c>
    </row>
    <row r="73" spans="1:2">
      <c r="A73" s="64" t="s">
        <v>140</v>
      </c>
      <c r="B73" s="65">
        <v>7319339.2216696953</v>
      </c>
    </row>
    <row r="74" spans="1:2">
      <c r="A74" s="64" t="s">
        <v>140</v>
      </c>
      <c r="B74" s="65">
        <v>5444874.2990469681</v>
      </c>
    </row>
    <row r="75" spans="1:2">
      <c r="A75" s="64" t="s">
        <v>141</v>
      </c>
      <c r="B75" s="65">
        <v>6882663.4131659009</v>
      </c>
    </row>
    <row r="76" spans="1:2">
      <c r="A76" s="64" t="s">
        <v>141</v>
      </c>
      <c r="B76" s="65">
        <v>4820052.6581727266</v>
      </c>
    </row>
    <row r="77" spans="1:2">
      <c r="A77" s="64" t="s">
        <v>141</v>
      </c>
      <c r="B77" s="65">
        <v>12316345.055138981</v>
      </c>
    </row>
    <row r="78" spans="1:2">
      <c r="A78" s="64" t="s">
        <v>118</v>
      </c>
      <c r="B78" s="65">
        <v>3272875.2617222215</v>
      </c>
    </row>
    <row r="79" spans="1:2">
      <c r="A79" s="64" t="s">
        <v>118</v>
      </c>
      <c r="B79" s="65">
        <v>4135724.1943580802</v>
      </c>
    </row>
    <row r="80" spans="1:2">
      <c r="A80" s="64" t="s">
        <v>118</v>
      </c>
      <c r="B80" s="65">
        <v>5266353.8302257564</v>
      </c>
    </row>
    <row r="81" spans="2:2">
      <c r="B81" s="65"/>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89770-9967-4C55-8237-097F7285FB4E}">
  <dimension ref="A1:D172"/>
  <sheetViews>
    <sheetView workbookViewId="0">
      <selection activeCell="G148" sqref="G148"/>
    </sheetView>
  </sheetViews>
  <sheetFormatPr defaultColWidth="8.875" defaultRowHeight="15.75"/>
  <sheetData>
    <row r="1" spans="1:1">
      <c r="A1" s="130" t="s">
        <v>515</v>
      </c>
    </row>
    <row r="3" spans="1:1" ht="18.75">
      <c r="A3" s="132" t="s">
        <v>134</v>
      </c>
    </row>
    <row r="4" spans="1:1" ht="18.75">
      <c r="A4" s="132"/>
    </row>
    <row r="5" spans="1:1" s="100" customFormat="1">
      <c r="A5" s="100" t="s">
        <v>781</v>
      </c>
    </row>
    <row r="6" spans="1:1" s="100" customFormat="1">
      <c r="A6" s="100" t="s">
        <v>782</v>
      </c>
    </row>
    <row r="7" spans="1:1" s="100" customFormat="1">
      <c r="A7" s="100" t="s">
        <v>716</v>
      </c>
    </row>
    <row r="8" spans="1:1" s="100" customFormat="1"/>
    <row r="9" spans="1:1" s="100" customFormat="1">
      <c r="A9" s="100" t="s">
        <v>507</v>
      </c>
    </row>
    <row r="10" spans="1:1" s="100" customFormat="1">
      <c r="A10" s="100" t="s">
        <v>1075</v>
      </c>
    </row>
    <row r="11" spans="1:1" s="100" customFormat="1">
      <c r="A11" s="100" t="s">
        <v>1011</v>
      </c>
    </row>
    <row r="12" spans="1:1" s="100" customFormat="1">
      <c r="A12" s="100" t="s">
        <v>1012</v>
      </c>
    </row>
    <row r="13" spans="1:1" s="100" customFormat="1"/>
    <row r="14" spans="1:1" s="100" customFormat="1">
      <c r="A14" s="100" t="s">
        <v>787</v>
      </c>
    </row>
    <row r="15" spans="1:1" s="100" customFormat="1">
      <c r="A15" s="100" t="s">
        <v>1013</v>
      </c>
    </row>
    <row r="16" spans="1:1" s="100" customFormat="1"/>
    <row r="17" spans="1:1" s="100" customFormat="1">
      <c r="A17" s="100" t="s">
        <v>511</v>
      </c>
    </row>
    <row r="18" spans="1:1" s="100" customFormat="1"/>
    <row r="19" spans="1:1" s="100" customFormat="1">
      <c r="A19" s="100" t="s">
        <v>790</v>
      </c>
    </row>
    <row r="20" spans="1:1" s="100" customFormat="1">
      <c r="A20" s="100" t="s">
        <v>1014</v>
      </c>
    </row>
    <row r="21" spans="1:1" s="100" customFormat="1"/>
    <row r="22" spans="1:1" s="100" customFormat="1">
      <c r="A22" s="100" t="s">
        <v>1015</v>
      </c>
    </row>
    <row r="23" spans="1:1" s="100" customFormat="1"/>
    <row r="24" spans="1:1" s="100" customFormat="1">
      <c r="A24" s="100" t="s">
        <v>1016</v>
      </c>
    </row>
    <row r="25" spans="1:1" s="100" customFormat="1"/>
    <row r="26" spans="1:1" s="100" customFormat="1">
      <c r="A26" s="100" t="s">
        <v>796</v>
      </c>
    </row>
    <row r="27" spans="1:1" s="100" customFormat="1">
      <c r="A27" s="100" t="s">
        <v>1017</v>
      </c>
    </row>
    <row r="28" spans="1:1" s="100" customFormat="1">
      <c r="A28" s="100" t="s">
        <v>798</v>
      </c>
    </row>
    <row r="29" spans="1:1" s="100" customFormat="1">
      <c r="A29" s="100" t="s">
        <v>1018</v>
      </c>
    </row>
    <row r="30" spans="1:1" s="100" customFormat="1">
      <c r="A30" s="100" t="s">
        <v>1019</v>
      </c>
    </row>
    <row r="31" spans="1:1" s="100" customFormat="1">
      <c r="A31" s="100" t="s">
        <v>1020</v>
      </c>
    </row>
    <row r="32" spans="1:1" s="100" customFormat="1">
      <c r="A32" s="100" t="s">
        <v>1021</v>
      </c>
    </row>
    <row r="33" spans="1:4" s="100" customFormat="1">
      <c r="A33" s="100" t="s">
        <v>1022</v>
      </c>
    </row>
    <row r="34" spans="1:4" s="100" customFormat="1">
      <c r="A34" s="100" t="s">
        <v>1020</v>
      </c>
    </row>
    <row r="35" spans="1:4" s="100" customFormat="1">
      <c r="A35" s="100" t="s">
        <v>1023</v>
      </c>
    </row>
    <row r="36" spans="1:4" s="100" customFormat="1">
      <c r="A36" s="100" t="s">
        <v>1024</v>
      </c>
    </row>
    <row r="37" spans="1:4" s="100" customFormat="1"/>
    <row r="38" spans="1:4" s="100" customFormat="1"/>
    <row r="39" spans="1:4" s="100" customFormat="1">
      <c r="A39" s="100" t="s">
        <v>789</v>
      </c>
      <c r="D39" s="100" t="s">
        <v>806</v>
      </c>
    </row>
    <row r="40" spans="1:4" s="100" customFormat="1">
      <c r="A40" s="100" t="s">
        <v>789</v>
      </c>
      <c r="D40" s="100" t="s">
        <v>807</v>
      </c>
    </row>
    <row r="41" spans="1:4" s="100" customFormat="1">
      <c r="A41" s="100" t="s">
        <v>789</v>
      </c>
      <c r="D41" s="100" t="s">
        <v>808</v>
      </c>
    </row>
    <row r="42" spans="1:4" s="100" customFormat="1"/>
    <row r="43" spans="1:4" s="100" customFormat="1">
      <c r="A43" s="100" t="s">
        <v>809</v>
      </c>
    </row>
    <row r="44" spans="1:4" s="100" customFormat="1">
      <c r="A44" s="100" t="s">
        <v>1025</v>
      </c>
    </row>
    <row r="45" spans="1:4">
      <c r="A45" t="s">
        <v>811</v>
      </c>
    </row>
    <row r="46" spans="1:4">
      <c r="A46" t="s">
        <v>1026</v>
      </c>
    </row>
    <row r="48" spans="1:4">
      <c r="A48" t="s">
        <v>1027</v>
      </c>
    </row>
    <row r="49" spans="1:2">
      <c r="A49" t="s">
        <v>811</v>
      </c>
    </row>
    <row r="50" spans="1:2">
      <c r="A50" t="s">
        <v>1028</v>
      </c>
    </row>
    <row r="52" spans="1:2">
      <c r="A52" t="s">
        <v>1029</v>
      </c>
    </row>
    <row r="53" spans="1:2">
      <c r="A53" t="s">
        <v>1030</v>
      </c>
    </row>
    <row r="55" spans="1:2">
      <c r="B55" t="s">
        <v>1031</v>
      </c>
    </row>
    <row r="56" spans="1:2">
      <c r="B56" t="s">
        <v>1032</v>
      </c>
    </row>
    <row r="57" spans="1:2">
      <c r="B57" t="s">
        <v>1033</v>
      </c>
    </row>
    <row r="58" spans="1:2">
      <c r="B58" t="s">
        <v>1034</v>
      </c>
    </row>
    <row r="60" spans="1:2">
      <c r="A60" t="s">
        <v>819</v>
      </c>
    </row>
    <row r="62" spans="1:2">
      <c r="A62" t="s">
        <v>820</v>
      </c>
    </row>
    <row r="63" spans="1:2">
      <c r="A63" t="s">
        <v>1035</v>
      </c>
    </row>
    <row r="64" spans="1:2">
      <c r="A64" t="s">
        <v>1012</v>
      </c>
    </row>
    <row r="66" spans="1:2">
      <c r="A66" t="s">
        <v>903</v>
      </c>
      <c r="B66" t="s">
        <v>903</v>
      </c>
    </row>
    <row r="68" spans="1:2">
      <c r="A68" t="s">
        <v>822</v>
      </c>
    </row>
    <row r="69" spans="1:2">
      <c r="A69" t="s">
        <v>1025</v>
      </c>
    </row>
    <row r="70" spans="1:2">
      <c r="A70" t="s">
        <v>1036</v>
      </c>
    </row>
    <row r="72" spans="1:2">
      <c r="A72" t="s">
        <v>823</v>
      </c>
    </row>
    <row r="73" spans="1:2">
      <c r="A73" t="s">
        <v>722</v>
      </c>
    </row>
    <row r="74" spans="1:2">
      <c r="A74" t="s">
        <v>1037</v>
      </c>
    </row>
    <row r="76" spans="1:2">
      <c r="A76" t="s">
        <v>772</v>
      </c>
    </row>
    <row r="78" spans="1:2">
      <c r="A78" t="s">
        <v>773</v>
      </c>
    </row>
    <row r="81" spans="1:2">
      <c r="A81" t="s">
        <v>1038</v>
      </c>
    </row>
    <row r="83" spans="1:2">
      <c r="A83" t="s">
        <v>775</v>
      </c>
    </row>
    <row r="84" spans="1:2">
      <c r="A84" t="s">
        <v>871</v>
      </c>
    </row>
    <row r="85" spans="1:2">
      <c r="A85" t="s">
        <v>1039</v>
      </c>
    </row>
    <row r="86" spans="1:2">
      <c r="A86" t="s">
        <v>1040</v>
      </c>
    </row>
    <row r="87" spans="1:2">
      <c r="A87" t="s">
        <v>1041</v>
      </c>
    </row>
    <row r="89" spans="1:2">
      <c r="B89" t="s">
        <v>831</v>
      </c>
    </row>
    <row r="91" spans="1:2" s="131" customFormat="1"/>
    <row r="92" spans="1:2" s="131" customFormat="1"/>
    <row r="94" spans="1:2" ht="18.75">
      <c r="A94" s="132" t="s">
        <v>516</v>
      </c>
    </row>
    <row r="96" spans="1:2">
      <c r="A96" t="s">
        <v>781</v>
      </c>
    </row>
    <row r="97" spans="1:1">
      <c r="A97" t="s">
        <v>782</v>
      </c>
    </row>
    <row r="98" spans="1:1">
      <c r="A98" t="s">
        <v>716</v>
      </c>
    </row>
    <row r="100" spans="1:1">
      <c r="A100" t="s">
        <v>507</v>
      </c>
    </row>
    <row r="101" spans="1:1">
      <c r="A101" t="s">
        <v>1076</v>
      </c>
    </row>
    <row r="102" spans="1:1">
      <c r="A102" t="s">
        <v>1042</v>
      </c>
    </row>
    <row r="103" spans="1:1">
      <c r="A103" t="s">
        <v>1043</v>
      </c>
    </row>
    <row r="105" spans="1:1">
      <c r="A105" t="s">
        <v>1044</v>
      </c>
    </row>
    <row r="107" spans="1:1">
      <c r="A107" t="s">
        <v>1045</v>
      </c>
    </row>
    <row r="108" spans="1:1">
      <c r="A108" t="s">
        <v>811</v>
      </c>
    </row>
    <row r="109" spans="1:1">
      <c r="A109" t="s">
        <v>1046</v>
      </c>
    </row>
    <row r="111" spans="1:1">
      <c r="A111" t="s">
        <v>1047</v>
      </c>
    </row>
    <row r="112" spans="1:1">
      <c r="A112" t="s">
        <v>811</v>
      </c>
    </row>
    <row r="113" spans="1:2">
      <c r="A113" t="s">
        <v>1048</v>
      </c>
    </row>
    <row r="115" spans="1:2">
      <c r="A115" t="s">
        <v>1049</v>
      </c>
    </row>
    <row r="116" spans="1:2">
      <c r="A116" t="s">
        <v>811</v>
      </c>
    </row>
    <row r="117" spans="1:2">
      <c r="A117" t="s">
        <v>1050</v>
      </c>
    </row>
    <row r="119" spans="1:2">
      <c r="A119" t="s">
        <v>1051</v>
      </c>
    </row>
    <row r="120" spans="1:2">
      <c r="A120" t="s">
        <v>1052</v>
      </c>
    </row>
    <row r="122" spans="1:2">
      <c r="A122" t="s">
        <v>1053</v>
      </c>
    </row>
    <row r="123" spans="1:2">
      <c r="A123" t="s">
        <v>1054</v>
      </c>
    </row>
    <row r="125" spans="1:2">
      <c r="A125" t="s">
        <v>789</v>
      </c>
      <c r="B125" t="s">
        <v>511</v>
      </c>
    </row>
    <row r="126" spans="1:2">
      <c r="A126" t="s">
        <v>511</v>
      </c>
    </row>
    <row r="128" spans="1:2">
      <c r="A128" t="s">
        <v>790</v>
      </c>
    </row>
    <row r="129" spans="1:1">
      <c r="A129" t="s">
        <v>1055</v>
      </c>
    </row>
    <row r="132" spans="1:1">
      <c r="A132" t="s">
        <v>1056</v>
      </c>
    </row>
    <row r="134" spans="1:1" s="131" customFormat="1"/>
    <row r="135" spans="1:1" s="131" customFormat="1"/>
    <row r="137" spans="1:1" ht="18.75">
      <c r="A137" s="132" t="s">
        <v>517</v>
      </c>
    </row>
    <row r="139" spans="1:1">
      <c r="A139" t="s">
        <v>781</v>
      </c>
    </row>
    <row r="140" spans="1:1">
      <c r="A140" t="s">
        <v>782</v>
      </c>
    </row>
    <row r="141" spans="1:1">
      <c r="A141" t="s">
        <v>716</v>
      </c>
    </row>
    <row r="143" spans="1:1">
      <c r="A143" t="s">
        <v>507</v>
      </c>
    </row>
    <row r="144" spans="1:1">
      <c r="A144" t="s">
        <v>1077</v>
      </c>
    </row>
    <row r="145" spans="1:1">
      <c r="A145" t="s">
        <v>1057</v>
      </c>
    </row>
    <row r="146" spans="1:1">
      <c r="A146" t="s">
        <v>1058</v>
      </c>
    </row>
    <row r="148" spans="1:1">
      <c r="A148" t="s">
        <v>1059</v>
      </c>
    </row>
    <row r="149" spans="1:1">
      <c r="A149" t="s">
        <v>1060</v>
      </c>
    </row>
    <row r="150" spans="1:1">
      <c r="A150" t="s">
        <v>811</v>
      </c>
    </row>
    <row r="151" spans="1:1">
      <c r="A151" t="s">
        <v>1061</v>
      </c>
    </row>
    <row r="153" spans="1:1">
      <c r="A153" t="s">
        <v>1062</v>
      </c>
    </row>
    <row r="154" spans="1:1">
      <c r="A154" t="s">
        <v>811</v>
      </c>
    </row>
    <row r="155" spans="1:1">
      <c r="A155" t="s">
        <v>1063</v>
      </c>
    </row>
    <row r="157" spans="1:1">
      <c r="A157" t="s">
        <v>1064</v>
      </c>
    </row>
    <row r="158" spans="1:1">
      <c r="A158" t="s">
        <v>811</v>
      </c>
    </row>
    <row r="159" spans="1:1">
      <c r="A159" t="s">
        <v>1065</v>
      </c>
    </row>
    <row r="161" spans="1:1">
      <c r="A161" t="s">
        <v>1066</v>
      </c>
    </row>
    <row r="162" spans="1:1">
      <c r="A162" t="s">
        <v>1067</v>
      </c>
    </row>
    <row r="164" spans="1:1">
      <c r="A164" t="s">
        <v>1068</v>
      </c>
    </row>
    <row r="165" spans="1:1">
      <c r="A165" t="s">
        <v>1069</v>
      </c>
    </row>
    <row r="167" spans="1:1">
      <c r="A167" t="s">
        <v>511</v>
      </c>
    </row>
    <row r="169" spans="1:1">
      <c r="A169" t="s">
        <v>790</v>
      </c>
    </row>
    <row r="170" spans="1:1">
      <c r="A170" t="s">
        <v>1070</v>
      </c>
    </row>
    <row r="172" spans="1:1">
      <c r="A172" t="s">
        <v>1071</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80"/>
  <sheetViews>
    <sheetView workbookViewId="0">
      <selection activeCell="D15" sqref="D15"/>
    </sheetView>
  </sheetViews>
  <sheetFormatPr defaultColWidth="11" defaultRowHeight="15.75"/>
  <cols>
    <col min="1" max="1" width="11" style="3"/>
    <col min="2" max="2" width="15.875" bestFit="1" customWidth="1"/>
  </cols>
  <sheetData>
    <row r="1" spans="1:2">
      <c r="A1" s="68" t="s">
        <v>145</v>
      </c>
      <c r="B1" s="6" t="s">
        <v>138</v>
      </c>
    </row>
    <row r="2" spans="1:2">
      <c r="A2" s="1" t="s">
        <v>0</v>
      </c>
      <c r="B2" s="5">
        <v>149952207.25750542</v>
      </c>
    </row>
    <row r="3" spans="1:2">
      <c r="A3" s="1" t="s">
        <v>0</v>
      </c>
      <c r="B3" s="5">
        <v>115872160.15352692</v>
      </c>
    </row>
    <row r="4" spans="1:2">
      <c r="A4" s="1" t="s">
        <v>0</v>
      </c>
      <c r="B4" s="5">
        <v>74976103.628752708</v>
      </c>
    </row>
    <row r="5" spans="1:2">
      <c r="A5" s="1" t="s">
        <v>1</v>
      </c>
      <c r="B5" s="5">
        <v>21.666666666666664</v>
      </c>
    </row>
    <row r="6" spans="1:2">
      <c r="A6" s="1" t="s">
        <v>1</v>
      </c>
      <c r="B6" s="5">
        <v>21.666666666666664</v>
      </c>
    </row>
    <row r="7" spans="1:2">
      <c r="A7" s="1" t="s">
        <v>1</v>
      </c>
      <c r="B7" s="5">
        <v>21.666666666666664</v>
      </c>
    </row>
    <row r="8" spans="1:2">
      <c r="A8" s="1" t="s">
        <v>2</v>
      </c>
      <c r="B8" s="5">
        <v>276.25</v>
      </c>
    </row>
    <row r="9" spans="1:2">
      <c r="A9" s="1" t="s">
        <v>2</v>
      </c>
      <c r="B9" s="5">
        <v>21.666666666666664</v>
      </c>
    </row>
    <row r="10" spans="1:2">
      <c r="A10" s="1" t="s">
        <v>2</v>
      </c>
      <c r="B10" s="5">
        <v>1126.6666666666665</v>
      </c>
    </row>
    <row r="11" spans="1:2">
      <c r="A11" s="1" t="s">
        <v>3</v>
      </c>
      <c r="B11" s="5">
        <v>21.666666666666664</v>
      </c>
    </row>
    <row r="12" spans="1:2">
      <c r="A12" s="1" t="s">
        <v>3</v>
      </c>
      <c r="B12" s="5">
        <v>21.666666666666664</v>
      </c>
    </row>
    <row r="13" spans="1:2">
      <c r="A13" s="1" t="s">
        <v>3</v>
      </c>
      <c r="B13" s="5">
        <v>2166.666666666667</v>
      </c>
    </row>
    <row r="14" spans="1:2">
      <c r="A14" s="1" t="s">
        <v>4</v>
      </c>
      <c r="B14" s="5">
        <v>460080635.90370983</v>
      </c>
    </row>
    <row r="15" spans="1:2">
      <c r="A15" s="1" t="s">
        <v>4</v>
      </c>
      <c r="B15" s="5">
        <v>398736551.11654854</v>
      </c>
    </row>
    <row r="16" spans="1:2">
      <c r="A16" s="1" t="s">
        <v>4</v>
      </c>
      <c r="B16" s="5">
        <v>351024485.17097861</v>
      </c>
    </row>
    <row r="17" spans="1:2">
      <c r="A17" s="1" t="s">
        <v>5</v>
      </c>
      <c r="B17" s="5">
        <v>470304650.03490335</v>
      </c>
    </row>
    <row r="18" spans="1:2">
      <c r="A18" s="1" t="s">
        <v>5</v>
      </c>
      <c r="B18" s="5">
        <v>518016715.98047328</v>
      </c>
    </row>
    <row r="19" spans="1:2">
      <c r="A19" s="1" t="s">
        <v>5</v>
      </c>
      <c r="B19" s="5">
        <v>521424720.69087112</v>
      </c>
    </row>
    <row r="20" spans="1:2">
      <c r="A20" s="1" t="s">
        <v>6</v>
      </c>
      <c r="B20" s="5">
        <v>562320777.21564531</v>
      </c>
    </row>
    <row r="21" spans="1:2">
      <c r="A21" s="1" t="s">
        <v>6</v>
      </c>
      <c r="B21" s="5">
        <v>514608711.2700755</v>
      </c>
    </row>
    <row r="22" spans="1:2">
      <c r="A22" s="1" t="s">
        <v>6</v>
      </c>
      <c r="B22" s="5">
        <v>426000588.79973131</v>
      </c>
    </row>
    <row r="23" spans="1:2">
      <c r="A23" s="1" t="s">
        <v>7</v>
      </c>
      <c r="B23" s="5">
        <v>541872748.95325828</v>
      </c>
    </row>
    <row r="24" spans="1:2">
      <c r="A24" s="1" t="s">
        <v>7</v>
      </c>
      <c r="B24" s="5">
        <v>393624544.05095172</v>
      </c>
    </row>
    <row r="25" spans="1:2">
      <c r="A25" s="1" t="s">
        <v>7</v>
      </c>
      <c r="B25" s="5">
        <v>347616480.46058077</v>
      </c>
    </row>
    <row r="26" spans="1:2">
      <c r="A26" s="1" t="s">
        <v>8</v>
      </c>
      <c r="B26" s="5">
        <v>439632607.64132273</v>
      </c>
    </row>
    <row r="27" spans="1:2">
      <c r="A27" s="1" t="s">
        <v>8</v>
      </c>
      <c r="B27" s="5">
        <v>507792701.8492797</v>
      </c>
    </row>
    <row r="28" spans="1:2">
      <c r="A28" s="1" t="s">
        <v>8</v>
      </c>
      <c r="B28" s="5">
        <v>518016715.98047328</v>
      </c>
    </row>
    <row r="29" spans="1:2">
      <c r="A29" s="1" t="s">
        <v>9</v>
      </c>
      <c r="B29" s="5">
        <v>299904414.51501083</v>
      </c>
    </row>
    <row r="30" spans="1:2">
      <c r="A30" s="1" t="s">
        <v>9</v>
      </c>
      <c r="B30" s="5">
        <v>497568687.71808618</v>
      </c>
    </row>
    <row r="31" spans="1:2">
      <c r="A31" s="1" t="s">
        <v>9</v>
      </c>
      <c r="B31" s="5">
        <v>439632607.64132273</v>
      </c>
    </row>
    <row r="32" spans="1:2">
      <c r="A32" s="1" t="s">
        <v>10</v>
      </c>
      <c r="B32" s="5">
        <v>453264626.48291415</v>
      </c>
    </row>
    <row r="33" spans="1:2">
      <c r="A33" s="1" t="s">
        <v>10</v>
      </c>
      <c r="B33" s="5">
        <v>521424720.69087112</v>
      </c>
    </row>
    <row r="34" spans="1:2">
      <c r="A34" s="1" t="s">
        <v>10</v>
      </c>
      <c r="B34" s="5">
        <v>627072866.7132045</v>
      </c>
    </row>
    <row r="35" spans="1:2">
      <c r="A35" s="1" t="s">
        <v>11</v>
      </c>
      <c r="B35" s="5">
        <v>562320777.21564531</v>
      </c>
    </row>
    <row r="36" spans="1:2">
      <c r="A36" s="1" t="s">
        <v>11</v>
      </c>
      <c r="B36" s="5">
        <v>518016715.98047328</v>
      </c>
    </row>
    <row r="37" spans="1:2">
      <c r="A37" s="1" t="s">
        <v>11</v>
      </c>
      <c r="B37" s="5">
        <v>541872748.95325828</v>
      </c>
    </row>
    <row r="38" spans="1:2">
      <c r="A38" s="1" t="s">
        <v>12</v>
      </c>
      <c r="B38" s="5">
        <v>555504767.79484963</v>
      </c>
    </row>
    <row r="39" spans="1:2">
      <c r="A39" s="1" t="s">
        <v>12</v>
      </c>
      <c r="B39" s="5">
        <v>627072866.7132045</v>
      </c>
    </row>
    <row r="40" spans="1:2">
      <c r="A40" s="1" t="s">
        <v>12</v>
      </c>
      <c r="B40" s="5">
        <v>511200706.5596776</v>
      </c>
    </row>
    <row r="41" spans="1:2">
      <c r="A41" s="1" t="s">
        <v>13</v>
      </c>
      <c r="B41" s="5">
        <v>166992230.80949464</v>
      </c>
    </row>
    <row r="42" spans="1:2">
      <c r="A42" s="1" t="s">
        <v>13</v>
      </c>
      <c r="B42" s="5">
        <v>245376339.14864525</v>
      </c>
    </row>
    <row r="43" spans="1:2">
      <c r="A43" s="1" t="s">
        <v>13</v>
      </c>
      <c r="B43" s="5">
        <v>119280164.86392477</v>
      </c>
    </row>
    <row r="44" spans="1:2">
      <c r="A44" s="1" t="s">
        <v>14</v>
      </c>
      <c r="B44" s="5">
        <v>173808240.23029038</v>
      </c>
    </row>
    <row r="45" spans="1:2">
      <c r="A45" s="1" t="s">
        <v>14</v>
      </c>
      <c r="B45" s="5">
        <v>160176221.38869897</v>
      </c>
    </row>
    <row r="46" spans="1:2">
      <c r="A46" s="1" t="s">
        <v>14</v>
      </c>
      <c r="B46" s="5">
        <v>149952207.25750542</v>
      </c>
    </row>
    <row r="47" spans="1:2">
      <c r="A47" s="1" t="s">
        <v>15</v>
      </c>
      <c r="B47" s="5">
        <v>224928310.88625813</v>
      </c>
    </row>
    <row r="48" spans="1:2">
      <c r="A48" s="1" t="s">
        <v>15</v>
      </c>
      <c r="B48" s="5">
        <v>238560329.72784954</v>
      </c>
    </row>
    <row r="49" spans="1:2">
      <c r="A49" s="1" t="s">
        <v>15</v>
      </c>
      <c r="B49" s="5">
        <v>149952207.25750542</v>
      </c>
    </row>
    <row r="50" spans="1:2">
      <c r="A50" s="1"/>
    </row>
    <row r="51" spans="1:2">
      <c r="A51" s="1"/>
    </row>
    <row r="52" spans="1:2">
      <c r="A52" s="1"/>
    </row>
    <row r="53" spans="1:2">
      <c r="A53" s="1"/>
    </row>
    <row r="54" spans="1:2">
      <c r="A54" s="1"/>
    </row>
    <row r="55" spans="1:2">
      <c r="A55" s="2"/>
    </row>
    <row r="56" spans="1:2">
      <c r="A56" s="2"/>
    </row>
    <row r="57" spans="1:2">
      <c r="A57" s="2"/>
    </row>
    <row r="58" spans="1:2">
      <c r="A58" s="2"/>
    </row>
    <row r="59" spans="1:2">
      <c r="A59" s="2"/>
    </row>
    <row r="60" spans="1:2">
      <c r="A60" s="2"/>
    </row>
    <row r="61" spans="1:2">
      <c r="A61" s="2"/>
    </row>
    <row r="62" spans="1:2">
      <c r="A62" s="2"/>
    </row>
    <row r="63" spans="1:2">
      <c r="A63" s="2"/>
    </row>
    <row r="64" spans="1:2">
      <c r="A64" s="2"/>
    </row>
    <row r="65" spans="1:1">
      <c r="A65" s="2"/>
    </row>
    <row r="66" spans="1:1">
      <c r="A66" s="2"/>
    </row>
    <row r="67" spans="1:1">
      <c r="A67" s="2"/>
    </row>
    <row r="68" spans="1:1">
      <c r="A68" s="2"/>
    </row>
    <row r="69" spans="1:1">
      <c r="A69" s="2"/>
    </row>
    <row r="70" spans="1:1">
      <c r="A70" s="2"/>
    </row>
    <row r="71" spans="1:1">
      <c r="A71" s="2"/>
    </row>
    <row r="76" spans="1:1">
      <c r="A76" s="4"/>
    </row>
    <row r="77" spans="1:1">
      <c r="A77" s="4"/>
    </row>
    <row r="78" spans="1:1">
      <c r="A78" s="4"/>
    </row>
    <row r="79" spans="1:1">
      <c r="A79" s="4"/>
    </row>
    <row r="80" spans="1:1">
      <c r="A80" s="4"/>
    </row>
  </sheetData>
  <phoneticPr fontId="19" type="noConversion"/>
  <pageMargins left="0.7" right="0.7" top="0.75" bottom="0.75" header="0.3" footer="0.3"/>
  <pageSetup paperSize="9"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D447-E7E6-4FFC-ABFC-C46544F4F16F}">
  <dimension ref="A3:A173"/>
  <sheetViews>
    <sheetView workbookViewId="0">
      <selection activeCell="A8" sqref="A8"/>
    </sheetView>
  </sheetViews>
  <sheetFormatPr defaultColWidth="8.875" defaultRowHeight="15.75"/>
  <sheetData>
    <row r="3" spans="1:1">
      <c r="A3" t="s">
        <v>500</v>
      </c>
    </row>
    <row r="5" spans="1:1">
      <c r="A5" t="s">
        <v>502</v>
      </c>
    </row>
    <row r="7" spans="1:1">
      <c r="A7" t="s">
        <v>507</v>
      </c>
    </row>
    <row r="8" spans="1:1">
      <c r="A8" t="s">
        <v>1074</v>
      </c>
    </row>
    <row r="9" spans="1:1">
      <c r="A9" t="s">
        <v>518</v>
      </c>
    </row>
    <row r="10" spans="1:1">
      <c r="A10" t="s">
        <v>519</v>
      </c>
    </row>
    <row r="12" spans="1:1">
      <c r="A12" t="s">
        <v>520</v>
      </c>
    </row>
    <row r="13" spans="1:1">
      <c r="A13" t="s">
        <v>521</v>
      </c>
    </row>
    <row r="14" spans="1:1">
      <c r="A14" t="s">
        <v>522</v>
      </c>
    </row>
    <row r="15" spans="1:1">
      <c r="A15" t="s">
        <v>523</v>
      </c>
    </row>
    <row r="18" spans="1:1">
      <c r="A18" t="s">
        <v>524</v>
      </c>
    </row>
    <row r="20" spans="1:1">
      <c r="A20" t="s">
        <v>525</v>
      </c>
    </row>
    <row r="21" spans="1:1">
      <c r="A21" t="s">
        <v>526</v>
      </c>
    </row>
    <row r="25" spans="1:1">
      <c r="A25" t="s">
        <v>527</v>
      </c>
    </row>
    <row r="27" spans="1:1">
      <c r="A27" t="s">
        <v>528</v>
      </c>
    </row>
    <row r="28" spans="1:1">
      <c r="A28" t="s">
        <v>529</v>
      </c>
    </row>
    <row r="29" spans="1:1">
      <c r="A29" t="s">
        <v>530</v>
      </c>
    </row>
    <row r="30" spans="1:1">
      <c r="A30" t="s">
        <v>531</v>
      </c>
    </row>
    <row r="32" spans="1:1">
      <c r="A32" t="s">
        <v>532</v>
      </c>
    </row>
    <row r="33" spans="1:1">
      <c r="A33" t="s">
        <v>533</v>
      </c>
    </row>
    <row r="34" spans="1:1">
      <c r="A34" t="s">
        <v>442</v>
      </c>
    </row>
    <row r="35" spans="1:1">
      <c r="A35" t="s">
        <v>534</v>
      </c>
    </row>
    <row r="37" spans="1:1">
      <c r="A37" t="s">
        <v>535</v>
      </c>
    </row>
    <row r="38" spans="1:1">
      <c r="A38" t="s">
        <v>536</v>
      </c>
    </row>
    <row r="39" spans="1:1">
      <c r="A39" t="s">
        <v>442</v>
      </c>
    </row>
    <row r="40" spans="1:1">
      <c r="A40" t="s">
        <v>537</v>
      </c>
    </row>
    <row r="42" spans="1:1">
      <c r="A42" t="s">
        <v>538</v>
      </c>
    </row>
    <row r="45" spans="1:1">
      <c r="A45" t="s">
        <v>539</v>
      </c>
    </row>
    <row r="47" spans="1:1">
      <c r="A47" t="s">
        <v>540</v>
      </c>
    </row>
    <row r="48" spans="1:1">
      <c r="A48" t="s">
        <v>541</v>
      </c>
    </row>
    <row r="49" spans="1:1">
      <c r="A49" t="s">
        <v>542</v>
      </c>
    </row>
    <row r="51" spans="1:1">
      <c r="A51" t="s">
        <v>543</v>
      </c>
    </row>
    <row r="52" spans="1:1">
      <c r="A52" t="s">
        <v>544</v>
      </c>
    </row>
    <row r="53" spans="1:1">
      <c r="A53" t="s">
        <v>545</v>
      </c>
    </row>
    <row r="54" spans="1:1">
      <c r="A54" t="s">
        <v>546</v>
      </c>
    </row>
    <row r="55" spans="1:1">
      <c r="A55" t="s">
        <v>547</v>
      </c>
    </row>
    <row r="58" spans="1:1">
      <c r="A58" t="s">
        <v>548</v>
      </c>
    </row>
    <row r="59" spans="1:1">
      <c r="A59" t="s">
        <v>549</v>
      </c>
    </row>
    <row r="60" spans="1:1">
      <c r="A60" t="s">
        <v>550</v>
      </c>
    </row>
    <row r="61" spans="1:1">
      <c r="A61" t="s">
        <v>551</v>
      </c>
    </row>
    <row r="62" spans="1:1">
      <c r="A62" t="s">
        <v>552</v>
      </c>
    </row>
    <row r="64" spans="1:1">
      <c r="A64" t="s">
        <v>553</v>
      </c>
    </row>
    <row r="65" spans="1:1">
      <c r="A65" t="s">
        <v>554</v>
      </c>
    </row>
    <row r="67" spans="1:1">
      <c r="A67" t="s">
        <v>555</v>
      </c>
    </row>
    <row r="68" spans="1:1">
      <c r="A68" t="s">
        <v>556</v>
      </c>
    </row>
    <row r="69" spans="1:1">
      <c r="A69" t="s">
        <v>557</v>
      </c>
    </row>
    <row r="72" spans="1:1">
      <c r="A72" t="s">
        <v>558</v>
      </c>
    </row>
    <row r="74" spans="1:1">
      <c r="A74" t="s">
        <v>559</v>
      </c>
    </row>
    <row r="75" spans="1:1">
      <c r="A75" t="s">
        <v>560</v>
      </c>
    </row>
    <row r="76" spans="1:1">
      <c r="A76" t="s">
        <v>561</v>
      </c>
    </row>
    <row r="78" spans="1:1">
      <c r="A78" t="s">
        <v>562</v>
      </c>
    </row>
    <row r="79" spans="1:1">
      <c r="A79" t="s">
        <v>563</v>
      </c>
    </row>
    <row r="81" spans="1:1">
      <c r="A81" t="s">
        <v>564</v>
      </c>
    </row>
    <row r="82" spans="1:1">
      <c r="A82" t="s">
        <v>565</v>
      </c>
    </row>
    <row r="83" spans="1:1">
      <c r="A83" t="s">
        <v>566</v>
      </c>
    </row>
    <row r="84" spans="1:1">
      <c r="A84" t="s">
        <v>567</v>
      </c>
    </row>
    <row r="85" spans="1:1">
      <c r="A85" t="s">
        <v>568</v>
      </c>
    </row>
    <row r="87" spans="1:1">
      <c r="A87" t="s">
        <v>569</v>
      </c>
    </row>
    <row r="89" spans="1:1">
      <c r="A89" t="s">
        <v>570</v>
      </c>
    </row>
    <row r="91" spans="1:1">
      <c r="A91" t="s">
        <v>571</v>
      </c>
    </row>
    <row r="92" spans="1:1">
      <c r="A92" t="s">
        <v>572</v>
      </c>
    </row>
    <row r="93" spans="1:1">
      <c r="A93" t="s">
        <v>442</v>
      </c>
    </row>
    <row r="94" spans="1:1">
      <c r="A94" t="s">
        <v>573</v>
      </c>
    </row>
    <row r="96" spans="1:1">
      <c r="A96" t="s">
        <v>574</v>
      </c>
    </row>
    <row r="97" spans="1:1">
      <c r="A97" t="s">
        <v>575</v>
      </c>
    </row>
    <row r="98" spans="1:1">
      <c r="A98" t="s">
        <v>576</v>
      </c>
    </row>
    <row r="99" spans="1:1">
      <c r="A99" t="s">
        <v>577</v>
      </c>
    </row>
    <row r="100" spans="1:1">
      <c r="A100" t="s">
        <v>578</v>
      </c>
    </row>
    <row r="101" spans="1:1">
      <c r="A101" t="s">
        <v>579</v>
      </c>
    </row>
    <row r="104" spans="1:1">
      <c r="A104" t="s">
        <v>580</v>
      </c>
    </row>
    <row r="105" spans="1:1">
      <c r="A105" t="s">
        <v>581</v>
      </c>
    </row>
    <row r="106" spans="1:1">
      <c r="A106" t="s">
        <v>582</v>
      </c>
    </row>
    <row r="107" spans="1:1">
      <c r="A107" t="s">
        <v>583</v>
      </c>
    </row>
    <row r="108" spans="1:1">
      <c r="A108" t="s">
        <v>584</v>
      </c>
    </row>
    <row r="109" spans="1:1">
      <c r="A109" t="s">
        <v>585</v>
      </c>
    </row>
    <row r="110" spans="1:1">
      <c r="A110" t="s">
        <v>586</v>
      </c>
    </row>
    <row r="111" spans="1:1">
      <c r="A111" t="s">
        <v>587</v>
      </c>
    </row>
    <row r="112" spans="1:1">
      <c r="A112" t="s">
        <v>588</v>
      </c>
    </row>
    <row r="115" spans="1:1">
      <c r="A115" t="s">
        <v>589</v>
      </c>
    </row>
    <row r="117" spans="1:1">
      <c r="A117" t="s">
        <v>590</v>
      </c>
    </row>
    <row r="118" spans="1:1">
      <c r="A118" t="s">
        <v>591</v>
      </c>
    </row>
    <row r="119" spans="1:1">
      <c r="A119" t="s">
        <v>592</v>
      </c>
    </row>
    <row r="120" spans="1:1">
      <c r="A120" t="s">
        <v>593</v>
      </c>
    </row>
    <row r="121" spans="1:1">
      <c r="A121" t="s">
        <v>594</v>
      </c>
    </row>
    <row r="122" spans="1:1">
      <c r="A122" t="s">
        <v>595</v>
      </c>
    </row>
    <row r="123" spans="1:1">
      <c r="A123" t="s">
        <v>596</v>
      </c>
    </row>
    <row r="124" spans="1:1">
      <c r="A124" t="s">
        <v>597</v>
      </c>
    </row>
    <row r="125" spans="1:1">
      <c r="A125" t="s">
        <v>598</v>
      </c>
    </row>
    <row r="126" spans="1:1">
      <c r="A126" t="s">
        <v>599</v>
      </c>
    </row>
    <row r="127" spans="1:1">
      <c r="A127" t="s">
        <v>600</v>
      </c>
    </row>
    <row r="129" spans="1:1">
      <c r="A129" t="s">
        <v>590</v>
      </c>
    </row>
    <row r="130" spans="1:1">
      <c r="A130" t="s">
        <v>601</v>
      </c>
    </row>
    <row r="132" spans="1:1">
      <c r="A132" t="s">
        <v>602</v>
      </c>
    </row>
    <row r="133" spans="1:1">
      <c r="A133" t="s">
        <v>603</v>
      </c>
    </row>
    <row r="134" spans="1:1">
      <c r="A134" t="s">
        <v>604</v>
      </c>
    </row>
    <row r="135" spans="1:1">
      <c r="A135" t="s">
        <v>605</v>
      </c>
    </row>
    <row r="136" spans="1:1">
      <c r="A136" t="s">
        <v>606</v>
      </c>
    </row>
    <row r="137" spans="1:1">
      <c r="A137" t="s">
        <v>607</v>
      </c>
    </row>
    <row r="139" spans="1:1">
      <c r="A139" t="s">
        <v>608</v>
      </c>
    </row>
    <row r="140" spans="1:1">
      <c r="A140" t="s">
        <v>609</v>
      </c>
    </row>
    <row r="141" spans="1:1">
      <c r="A141" t="s">
        <v>610</v>
      </c>
    </row>
    <row r="144" spans="1:1">
      <c r="A144" t="s">
        <v>611</v>
      </c>
    </row>
    <row r="146" spans="1:1">
      <c r="A146" t="s">
        <v>612</v>
      </c>
    </row>
    <row r="147" spans="1:1">
      <c r="A147" t="s">
        <v>613</v>
      </c>
    </row>
    <row r="149" spans="1:1">
      <c r="A149" t="s">
        <v>614</v>
      </c>
    </row>
    <row r="150" spans="1:1">
      <c r="A150" t="s">
        <v>615</v>
      </c>
    </row>
    <row r="151" spans="1:1">
      <c r="A151" t="s">
        <v>616</v>
      </c>
    </row>
    <row r="153" spans="1:1">
      <c r="A153" t="s">
        <v>617</v>
      </c>
    </row>
    <row r="154" spans="1:1">
      <c r="A154" t="s">
        <v>618</v>
      </c>
    </row>
    <row r="155" spans="1:1">
      <c r="A155" t="s">
        <v>616</v>
      </c>
    </row>
    <row r="157" spans="1:1">
      <c r="A157" t="s">
        <v>619</v>
      </c>
    </row>
    <row r="158" spans="1:1">
      <c r="A158" t="s">
        <v>620</v>
      </c>
    </row>
    <row r="159" spans="1:1">
      <c r="A159" t="s">
        <v>621</v>
      </c>
    </row>
    <row r="161" spans="1:1">
      <c r="A161" t="s">
        <v>622</v>
      </c>
    </row>
    <row r="162" spans="1:1">
      <c r="A162" t="s">
        <v>623</v>
      </c>
    </row>
    <row r="163" spans="1:1">
      <c r="A163" t="s">
        <v>616</v>
      </c>
    </row>
    <row r="165" spans="1:1">
      <c r="A165" t="s">
        <v>624</v>
      </c>
    </row>
    <row r="166" spans="1:1">
      <c r="A166" t="s">
        <v>625</v>
      </c>
    </row>
    <row r="167" spans="1:1">
      <c r="A167" t="s">
        <v>616</v>
      </c>
    </row>
    <row r="168" spans="1:1">
      <c r="A168" t="s">
        <v>626</v>
      </c>
    </row>
    <row r="169" spans="1:1">
      <c r="A169" t="s">
        <v>627</v>
      </c>
    </row>
    <row r="170" spans="1:1">
      <c r="A170" t="s">
        <v>628</v>
      </c>
    </row>
    <row r="171" spans="1:1">
      <c r="A171" t="s">
        <v>629</v>
      </c>
    </row>
    <row r="172" spans="1:1">
      <c r="A172" t="s">
        <v>630</v>
      </c>
    </row>
    <row r="173" spans="1:1">
      <c r="A173" t="s">
        <v>631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78"/>
  <sheetViews>
    <sheetView workbookViewId="0">
      <selection activeCell="H35" sqref="H35"/>
    </sheetView>
  </sheetViews>
  <sheetFormatPr defaultColWidth="11" defaultRowHeight="15.75"/>
  <cols>
    <col min="1" max="1" width="11.875" style="3" customWidth="1"/>
  </cols>
  <sheetData>
    <row r="1" spans="1:2">
      <c r="A1" s="68" t="s">
        <v>145</v>
      </c>
      <c r="B1" s="6" t="s">
        <v>138</v>
      </c>
    </row>
    <row r="2" spans="1:2">
      <c r="A2" s="1" t="s">
        <v>0</v>
      </c>
      <c r="B2" s="57">
        <v>84016919.883971497</v>
      </c>
    </row>
    <row r="3" spans="1:2">
      <c r="A3" s="1" t="s">
        <v>0</v>
      </c>
      <c r="B3" s="57">
        <v>23629758.717366982</v>
      </c>
    </row>
    <row r="4" spans="1:2">
      <c r="A4" s="1" t="s">
        <v>0</v>
      </c>
      <c r="B4" s="67" t="s">
        <v>146</v>
      </c>
    </row>
    <row r="5" spans="1:2">
      <c r="A5" s="1" t="s">
        <v>142</v>
      </c>
      <c r="B5" s="57">
        <v>21.666666666666664</v>
      </c>
    </row>
    <row r="6" spans="1:2">
      <c r="A6" s="1" t="s">
        <v>142</v>
      </c>
      <c r="B6" s="57">
        <v>21.666666666666664</v>
      </c>
    </row>
    <row r="7" spans="1:2">
      <c r="A7" s="1" t="s">
        <v>142</v>
      </c>
      <c r="B7" s="57">
        <v>1105</v>
      </c>
    </row>
    <row r="8" spans="1:2">
      <c r="A8" s="1" t="s">
        <v>143</v>
      </c>
      <c r="B8" s="57">
        <v>21.666666666666664</v>
      </c>
    </row>
    <row r="9" spans="1:2">
      <c r="A9" s="1" t="s">
        <v>143</v>
      </c>
      <c r="B9" s="57">
        <v>21.666666666666664</v>
      </c>
    </row>
    <row r="10" spans="1:2">
      <c r="A10" s="1" t="s">
        <v>143</v>
      </c>
      <c r="B10" s="57">
        <v>21.666666666666664</v>
      </c>
    </row>
    <row r="11" spans="1:2">
      <c r="A11" s="1" t="s">
        <v>144</v>
      </c>
      <c r="B11" s="57">
        <v>21.666666666666664</v>
      </c>
    </row>
    <row r="12" spans="1:2">
      <c r="A12" s="1" t="s">
        <v>144</v>
      </c>
      <c r="B12" s="57">
        <v>21.666666666666664</v>
      </c>
    </row>
    <row r="13" spans="1:2">
      <c r="A13" s="1" t="s">
        <v>144</v>
      </c>
      <c r="B13" s="57">
        <v>21.666666666666664</v>
      </c>
    </row>
    <row r="14" spans="1:2">
      <c r="A14" s="1" t="s">
        <v>147</v>
      </c>
      <c r="B14" s="57">
        <v>4983.3333333333339</v>
      </c>
    </row>
    <row r="15" spans="1:2">
      <c r="A15" s="1" t="s">
        <v>147</v>
      </c>
      <c r="B15" s="57">
        <v>5373.3333333333339</v>
      </c>
    </row>
    <row r="16" spans="1:2">
      <c r="A16" s="1" t="s">
        <v>147</v>
      </c>
      <c r="B16" s="57">
        <v>25496.237302102574</v>
      </c>
    </row>
    <row r="17" spans="1:2">
      <c r="A17" s="1" t="s">
        <v>148</v>
      </c>
      <c r="B17" s="57">
        <v>21.666666666666664</v>
      </c>
    </row>
    <row r="18" spans="1:2">
      <c r="A18" s="1" t="s">
        <v>148</v>
      </c>
      <c r="B18" s="57">
        <v>693.33333333333326</v>
      </c>
    </row>
    <row r="19" spans="1:2">
      <c r="A19" s="1" t="s">
        <v>148</v>
      </c>
      <c r="B19" s="57">
        <v>21.666666666666664</v>
      </c>
    </row>
    <row r="20" spans="1:2">
      <c r="A20" s="1" t="s">
        <v>149</v>
      </c>
      <c r="B20" s="57">
        <v>443468.83275069128</v>
      </c>
    </row>
    <row r="21" spans="1:2">
      <c r="A21" s="1" t="s">
        <v>149</v>
      </c>
      <c r="B21" s="57">
        <v>338648.92682780063</v>
      </c>
    </row>
    <row r="22" spans="1:2">
      <c r="A22" s="1" t="s">
        <v>149</v>
      </c>
      <c r="B22" s="66" t="s">
        <v>133</v>
      </c>
    </row>
    <row r="23" spans="1:2">
      <c r="A23" s="1" t="s">
        <v>150</v>
      </c>
      <c r="B23" s="57">
        <v>12676874.115313893</v>
      </c>
    </row>
    <row r="24" spans="1:2">
      <c r="A24" s="1" t="s">
        <v>150</v>
      </c>
      <c r="B24" s="66" t="s">
        <v>133</v>
      </c>
    </row>
    <row r="25" spans="1:2">
      <c r="A25" s="1" t="s">
        <v>150</v>
      </c>
      <c r="B25" s="57">
        <v>8321629.0204821248</v>
      </c>
    </row>
    <row r="26" spans="1:2">
      <c r="A26" s="1" t="s">
        <v>151</v>
      </c>
      <c r="B26" s="57">
        <v>11393632.257015249</v>
      </c>
    </row>
    <row r="27" spans="1:2">
      <c r="A27" s="1" t="s">
        <v>151</v>
      </c>
      <c r="B27" s="57">
        <v>9838187.5802896153</v>
      </c>
    </row>
    <row r="28" spans="1:2">
      <c r="A28" s="1" t="s">
        <v>151</v>
      </c>
      <c r="B28" s="57">
        <v>8088312.3189732805</v>
      </c>
    </row>
    <row r="29" spans="1:2">
      <c r="A29" s="1" t="s">
        <v>152</v>
      </c>
      <c r="B29" s="57">
        <v>9293781.9434356447</v>
      </c>
    </row>
    <row r="30" spans="1:2">
      <c r="A30" s="1" t="s">
        <v>152</v>
      </c>
      <c r="B30" s="57">
        <v>10615909.918652432</v>
      </c>
    </row>
    <row r="31" spans="1:2">
      <c r="A31" s="1" t="s">
        <v>152</v>
      </c>
      <c r="B31" s="57">
        <v>7621678.915955591</v>
      </c>
    </row>
    <row r="32" spans="1:2">
      <c r="A32" s="1" t="s">
        <v>153</v>
      </c>
      <c r="B32" s="57">
        <v>622177.8706902524</v>
      </c>
    </row>
    <row r="33" spans="1:2">
      <c r="A33" s="1" t="s">
        <v>153</v>
      </c>
      <c r="B33" s="57">
        <v>73980.885286428806</v>
      </c>
    </row>
    <row r="34" spans="1:2">
      <c r="A34" s="1" t="s">
        <v>153</v>
      </c>
      <c r="B34" s="57">
        <v>1269933.4756042527</v>
      </c>
    </row>
    <row r="35" spans="1:2">
      <c r="A35" s="1" t="s">
        <v>154</v>
      </c>
      <c r="B35" s="57">
        <v>41797.110331315707</v>
      </c>
    </row>
    <row r="36" spans="1:2">
      <c r="A36" s="1" t="s">
        <v>154</v>
      </c>
      <c r="B36" s="57">
        <v>52664.359017457784</v>
      </c>
    </row>
    <row r="37" spans="1:2">
      <c r="A37" s="1" t="s">
        <v>154</v>
      </c>
      <c r="B37" s="57">
        <v>3336.666666666667</v>
      </c>
    </row>
    <row r="38" spans="1:2">
      <c r="A38" s="1" t="s">
        <v>155</v>
      </c>
      <c r="B38" s="57">
        <v>685360.92334197741</v>
      </c>
    </row>
    <row r="39" spans="1:2">
      <c r="A39" s="1" t="s">
        <v>155</v>
      </c>
      <c r="B39" s="57">
        <v>31131269.421293009</v>
      </c>
    </row>
    <row r="40" spans="1:2">
      <c r="A40" s="1" t="s">
        <v>155</v>
      </c>
      <c r="B40" s="57">
        <v>399121.94947562221</v>
      </c>
    </row>
    <row r="41" spans="1:2">
      <c r="A41" s="1" t="s">
        <v>156</v>
      </c>
      <c r="B41" s="57">
        <v>22504532.11177808</v>
      </c>
    </row>
    <row r="42" spans="1:2">
      <c r="A42" s="1" t="s">
        <v>156</v>
      </c>
      <c r="B42" s="57">
        <v>31506344.95648931</v>
      </c>
    </row>
    <row r="43" spans="1:2">
      <c r="A43" s="1" t="s">
        <v>156</v>
      </c>
      <c r="B43" s="57">
        <v>54010877.068267383</v>
      </c>
    </row>
    <row r="44" spans="1:2">
      <c r="A44" s="1" t="s">
        <v>157</v>
      </c>
      <c r="B44" s="57">
        <v>8049426.2020551404</v>
      </c>
    </row>
    <row r="45" spans="1:2">
      <c r="A45" s="1" t="s">
        <v>157</v>
      </c>
      <c r="B45" s="57">
        <v>9604870.8787807692</v>
      </c>
    </row>
    <row r="46" spans="1:2">
      <c r="A46" s="1" t="s">
        <v>157</v>
      </c>
      <c r="B46" s="57">
        <v>10693682.152488712</v>
      </c>
    </row>
    <row r="47" spans="1:2">
      <c r="A47" s="1" t="s">
        <v>158</v>
      </c>
      <c r="B47" s="66" t="s">
        <v>133</v>
      </c>
    </row>
    <row r="48" spans="1:2">
      <c r="A48" s="1" t="s">
        <v>158</v>
      </c>
      <c r="B48" s="57">
        <v>33381722.632470816</v>
      </c>
    </row>
    <row r="49" spans="1:2">
      <c r="A49" s="1" t="s">
        <v>158</v>
      </c>
      <c r="B49" s="66" t="s">
        <v>133</v>
      </c>
    </row>
    <row r="50" spans="1:2">
      <c r="A50" s="1"/>
    </row>
    <row r="51" spans="1:2">
      <c r="A51" s="1"/>
    </row>
    <row r="52" spans="1:2">
      <c r="A52" s="1"/>
    </row>
    <row r="53" spans="1:2">
      <c r="A53" s="2"/>
    </row>
    <row r="54" spans="1:2">
      <c r="A54" s="2"/>
    </row>
    <row r="55" spans="1:2">
      <c r="A55" s="2"/>
    </row>
    <row r="56" spans="1:2">
      <c r="A56" s="2"/>
    </row>
    <row r="57" spans="1:2">
      <c r="A57" s="2"/>
    </row>
    <row r="58" spans="1:2">
      <c r="A58" s="2"/>
    </row>
    <row r="59" spans="1:2">
      <c r="A59" s="2"/>
    </row>
    <row r="60" spans="1:2">
      <c r="A60" s="2"/>
    </row>
    <row r="61" spans="1:2">
      <c r="A61" s="2"/>
    </row>
    <row r="62" spans="1:2">
      <c r="A62" s="2"/>
    </row>
    <row r="63" spans="1:2">
      <c r="A63" s="2"/>
    </row>
    <row r="64" spans="1:2">
      <c r="A64" s="2"/>
    </row>
    <row r="65" spans="1:1">
      <c r="A65" s="2"/>
    </row>
    <row r="66" spans="1:1">
      <c r="A66" s="2"/>
    </row>
    <row r="67" spans="1:1">
      <c r="A67" s="2"/>
    </row>
    <row r="68" spans="1:1">
      <c r="A68" s="2"/>
    </row>
    <row r="69" spans="1:1">
      <c r="A69" s="2"/>
    </row>
    <row r="74" spans="1:1">
      <c r="A74" s="4"/>
    </row>
    <row r="75" spans="1:1">
      <c r="A75" s="4"/>
    </row>
    <row r="76" spans="1:1">
      <c r="A76" s="4"/>
    </row>
    <row r="77" spans="1:1">
      <c r="A77" s="4"/>
    </row>
    <row r="78" spans="1:1">
      <c r="A78"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B6FE0-789E-4DA5-9A20-6CDF93AECA7E}">
  <dimension ref="A1:A200"/>
  <sheetViews>
    <sheetView workbookViewId="0">
      <selection activeCell="C19" sqref="C19"/>
    </sheetView>
  </sheetViews>
  <sheetFormatPr defaultColWidth="8.875" defaultRowHeight="15.75"/>
  <sheetData>
    <row r="1" spans="1:1">
      <c r="A1" t="s">
        <v>500</v>
      </c>
    </row>
    <row r="3" spans="1:1">
      <c r="A3" t="s">
        <v>502</v>
      </c>
    </row>
    <row r="5" spans="1:1">
      <c r="A5" t="s">
        <v>507</v>
      </c>
    </row>
    <row r="6" spans="1:1">
      <c r="A6" t="s">
        <v>1073</v>
      </c>
    </row>
    <row r="7" spans="1:1">
      <c r="A7" t="s">
        <v>632</v>
      </c>
    </row>
    <row r="8" spans="1:1">
      <c r="A8" t="s">
        <v>633</v>
      </c>
    </row>
    <row r="10" spans="1:1">
      <c r="A10" t="s">
        <v>520</v>
      </c>
    </row>
    <row r="11" spans="1:1">
      <c r="A11" t="s">
        <v>634</v>
      </c>
    </row>
    <row r="12" spans="1:1">
      <c r="A12" t="s">
        <v>635</v>
      </c>
    </row>
    <row r="13" spans="1:1">
      <c r="A13" t="s">
        <v>636</v>
      </c>
    </row>
    <row r="16" spans="1:1">
      <c r="A16" t="s">
        <v>524</v>
      </c>
    </row>
    <row r="18" spans="1:1">
      <c r="A18" t="s">
        <v>637</v>
      </c>
    </row>
    <row r="19" spans="1:1">
      <c r="A19" t="s">
        <v>526</v>
      </c>
    </row>
    <row r="23" spans="1:1">
      <c r="A23" t="s">
        <v>527</v>
      </c>
    </row>
    <row r="25" spans="1:1">
      <c r="A25" t="s">
        <v>528</v>
      </c>
    </row>
    <row r="26" spans="1:1">
      <c r="A26" t="s">
        <v>638</v>
      </c>
    </row>
    <row r="27" spans="1:1">
      <c r="A27" t="s">
        <v>530</v>
      </c>
    </row>
    <row r="28" spans="1:1">
      <c r="A28" t="s">
        <v>639</v>
      </c>
    </row>
    <row r="30" spans="1:1">
      <c r="A30" t="s">
        <v>532</v>
      </c>
    </row>
    <row r="31" spans="1:1">
      <c r="A31" t="s">
        <v>640</v>
      </c>
    </row>
    <row r="32" spans="1:1">
      <c r="A32" t="s">
        <v>442</v>
      </c>
    </row>
    <row r="33" spans="1:1">
      <c r="A33" t="s">
        <v>641</v>
      </c>
    </row>
    <row r="35" spans="1:1">
      <c r="A35" t="s">
        <v>535</v>
      </c>
    </row>
    <row r="36" spans="1:1">
      <c r="A36" t="s">
        <v>642</v>
      </c>
    </row>
    <row r="37" spans="1:1">
      <c r="A37" t="s">
        <v>442</v>
      </c>
    </row>
    <row r="38" spans="1:1">
      <c r="A38" t="s">
        <v>643</v>
      </c>
    </row>
    <row r="40" spans="1:1">
      <c r="A40" t="s">
        <v>644</v>
      </c>
    </row>
    <row r="44" spans="1:1">
      <c r="A44" t="s">
        <v>645</v>
      </c>
    </row>
    <row r="45" spans="1:1">
      <c r="A45" t="s">
        <v>646</v>
      </c>
    </row>
    <row r="46" spans="1:1">
      <c r="A46" t="s">
        <v>647</v>
      </c>
    </row>
    <row r="47" spans="1:1">
      <c r="A47" t="s">
        <v>648</v>
      </c>
    </row>
    <row r="48" spans="1:1">
      <c r="A48" t="s">
        <v>649</v>
      </c>
    </row>
    <row r="49" spans="1:1">
      <c r="A49" t="s">
        <v>650</v>
      </c>
    </row>
    <row r="52" spans="1:1">
      <c r="A52" t="s">
        <v>651</v>
      </c>
    </row>
    <row r="53" spans="1:1">
      <c r="A53" t="s">
        <v>405</v>
      </c>
    </row>
    <row r="54" spans="1:1">
      <c r="A54" t="s">
        <v>652</v>
      </c>
    </row>
    <row r="55" spans="1:1">
      <c r="A55" t="s">
        <v>653</v>
      </c>
    </row>
    <row r="56" spans="1:1">
      <c r="A56" t="s">
        <v>654</v>
      </c>
    </row>
    <row r="57" spans="1:1">
      <c r="A57" t="s">
        <v>655</v>
      </c>
    </row>
    <row r="58" spans="1:1">
      <c r="A58" t="s">
        <v>656</v>
      </c>
    </row>
    <row r="59" spans="1:1">
      <c r="A59" t="s">
        <v>657</v>
      </c>
    </row>
    <row r="60" spans="1:1">
      <c r="A60" t="s">
        <v>658</v>
      </c>
    </row>
    <row r="61" spans="1:1">
      <c r="A61" t="s">
        <v>659</v>
      </c>
    </row>
    <row r="62" spans="1:1">
      <c r="A62" t="s">
        <v>660</v>
      </c>
    </row>
    <row r="63" spans="1:1">
      <c r="A63" t="s">
        <v>661</v>
      </c>
    </row>
    <row r="66" spans="1:1">
      <c r="A66" t="s">
        <v>539</v>
      </c>
    </row>
    <row r="68" spans="1:1">
      <c r="A68" t="s">
        <v>540</v>
      </c>
    </row>
    <row r="69" spans="1:1">
      <c r="A69" t="s">
        <v>541</v>
      </c>
    </row>
    <row r="70" spans="1:1">
      <c r="A70" t="s">
        <v>542</v>
      </c>
    </row>
    <row r="72" spans="1:1">
      <c r="A72" t="s">
        <v>543</v>
      </c>
    </row>
    <row r="73" spans="1:1">
      <c r="A73" t="s">
        <v>544</v>
      </c>
    </row>
    <row r="74" spans="1:1">
      <c r="A74" t="s">
        <v>545</v>
      </c>
    </row>
    <row r="75" spans="1:1">
      <c r="A75" t="s">
        <v>546</v>
      </c>
    </row>
    <row r="76" spans="1:1">
      <c r="A76" t="s">
        <v>662</v>
      </c>
    </row>
    <row r="78" spans="1:1">
      <c r="A78" t="s">
        <v>663</v>
      </c>
    </row>
    <row r="79" spans="1:1">
      <c r="A79" t="s">
        <v>664</v>
      </c>
    </row>
    <row r="81" spans="1:1">
      <c r="A81" t="s">
        <v>548</v>
      </c>
    </row>
    <row r="82" spans="1:1">
      <c r="A82" t="s">
        <v>549</v>
      </c>
    </row>
    <row r="83" spans="1:1">
      <c r="A83" t="s">
        <v>550</v>
      </c>
    </row>
    <row r="84" spans="1:1">
      <c r="A84" t="s">
        <v>551</v>
      </c>
    </row>
    <row r="85" spans="1:1">
      <c r="A85" t="s">
        <v>552</v>
      </c>
    </row>
    <row r="87" spans="1:1">
      <c r="A87" t="s">
        <v>553</v>
      </c>
    </row>
    <row r="88" spans="1:1">
      <c r="A88" t="s">
        <v>554</v>
      </c>
    </row>
    <row r="90" spans="1:1">
      <c r="A90" t="s">
        <v>665</v>
      </c>
    </row>
    <row r="93" spans="1:1">
      <c r="A93" t="s">
        <v>666</v>
      </c>
    </row>
    <row r="94" spans="1:1">
      <c r="A94" t="s">
        <v>667</v>
      </c>
    </row>
    <row r="95" spans="1:1">
      <c r="A95" t="s">
        <v>668</v>
      </c>
    </row>
    <row r="96" spans="1:1">
      <c r="A96" t="s">
        <v>669</v>
      </c>
    </row>
    <row r="98" spans="1:1">
      <c r="A98" t="s">
        <v>542</v>
      </c>
    </row>
    <row r="99" spans="1:1">
      <c r="A99" t="s">
        <v>667</v>
      </c>
    </row>
    <row r="100" spans="1:1">
      <c r="A100" t="s">
        <v>670</v>
      </c>
    </row>
    <row r="101" spans="1:1">
      <c r="A101" t="s">
        <v>671</v>
      </c>
    </row>
    <row r="103" spans="1:1">
      <c r="A103" t="s">
        <v>672</v>
      </c>
    </row>
    <row r="104" spans="1:1">
      <c r="A104" t="s">
        <v>673</v>
      </c>
    </row>
    <row r="105" spans="1:1">
      <c r="A105" t="s">
        <v>674</v>
      </c>
    </row>
    <row r="106" spans="1:1">
      <c r="A106" t="s">
        <v>675</v>
      </c>
    </row>
    <row r="111" spans="1:1">
      <c r="A111" t="s">
        <v>676</v>
      </c>
    </row>
    <row r="112" spans="1:1">
      <c r="A112" t="s">
        <v>677</v>
      </c>
    </row>
    <row r="113" spans="1:1">
      <c r="A113" t="s">
        <v>678</v>
      </c>
    </row>
    <row r="114" spans="1:1">
      <c r="A114" t="s">
        <v>679</v>
      </c>
    </row>
    <row r="116" spans="1:1">
      <c r="A116" t="s">
        <v>680</v>
      </c>
    </row>
    <row r="117" spans="1:1">
      <c r="A117" t="s">
        <v>681</v>
      </c>
    </row>
    <row r="120" spans="1:1">
      <c r="A120" t="s">
        <v>682</v>
      </c>
    </row>
    <row r="121" spans="1:1">
      <c r="A121" t="s">
        <v>683</v>
      </c>
    </row>
    <row r="122" spans="1:1">
      <c r="A122" t="s">
        <v>582</v>
      </c>
    </row>
    <row r="123" spans="1:1">
      <c r="A123" t="s">
        <v>583</v>
      </c>
    </row>
    <row r="124" spans="1:1">
      <c r="A124" t="s">
        <v>584</v>
      </c>
    </row>
    <row r="125" spans="1:1">
      <c r="A125" t="s">
        <v>684</v>
      </c>
    </row>
    <row r="126" spans="1:1">
      <c r="A126" t="s">
        <v>685</v>
      </c>
    </row>
    <row r="129" spans="1:1">
      <c r="A129" t="s">
        <v>589</v>
      </c>
    </row>
    <row r="131" spans="1:1">
      <c r="A131" t="s">
        <v>590</v>
      </c>
    </row>
    <row r="132" spans="1:1">
      <c r="A132" t="s">
        <v>686</v>
      </c>
    </row>
    <row r="133" spans="1:1">
      <c r="A133" t="s">
        <v>687</v>
      </c>
    </row>
    <row r="134" spans="1:1">
      <c r="A134" t="s">
        <v>688</v>
      </c>
    </row>
    <row r="135" spans="1:1">
      <c r="A135" t="s">
        <v>689</v>
      </c>
    </row>
    <row r="136" spans="1:1">
      <c r="A136" t="s">
        <v>690</v>
      </c>
    </row>
    <row r="137" spans="1:1">
      <c r="A137" t="s">
        <v>691</v>
      </c>
    </row>
    <row r="138" spans="1:1">
      <c r="A138" t="s">
        <v>692</v>
      </c>
    </row>
    <row r="139" spans="1:1">
      <c r="A139" t="s">
        <v>598</v>
      </c>
    </row>
    <row r="140" spans="1:1">
      <c r="A140" t="s">
        <v>599</v>
      </c>
    </row>
    <row r="141" spans="1:1">
      <c r="A141" t="s">
        <v>693</v>
      </c>
    </row>
    <row r="143" spans="1:1">
      <c r="A143" t="s">
        <v>694</v>
      </c>
    </row>
    <row r="145" spans="1:1">
      <c r="A145" t="s">
        <v>695</v>
      </c>
    </row>
    <row r="146" spans="1:1">
      <c r="A146" t="s">
        <v>696</v>
      </c>
    </row>
    <row r="147" spans="1:1">
      <c r="A147" t="s">
        <v>697</v>
      </c>
    </row>
    <row r="148" spans="1:1">
      <c r="A148" t="s">
        <v>698</v>
      </c>
    </row>
    <row r="149" spans="1:1">
      <c r="A149" t="s">
        <v>699</v>
      </c>
    </row>
    <row r="150" spans="1:1">
      <c r="A150" t="s">
        <v>700</v>
      </c>
    </row>
    <row r="152" spans="1:1">
      <c r="A152" t="s">
        <v>701</v>
      </c>
    </row>
    <row r="153" spans="1:1">
      <c r="A153" t="s">
        <v>702</v>
      </c>
    </row>
    <row r="154" spans="1:1">
      <c r="A154" t="s">
        <v>703</v>
      </c>
    </row>
    <row r="157" spans="1:1">
      <c r="A157" t="s">
        <v>704</v>
      </c>
    </row>
    <row r="159" spans="1:1">
      <c r="A159" t="s">
        <v>705</v>
      </c>
    </row>
    <row r="160" spans="1:1">
      <c r="A160" t="s">
        <v>613</v>
      </c>
    </row>
    <row r="163" spans="1:1">
      <c r="A163" t="s">
        <v>706</v>
      </c>
    </row>
    <row r="164" spans="1:1">
      <c r="A164" t="s">
        <v>707</v>
      </c>
    </row>
    <row r="165" spans="1:1">
      <c r="A165" t="s">
        <v>621</v>
      </c>
    </row>
    <row r="168" spans="1:1">
      <c r="A168" t="s">
        <v>624</v>
      </c>
    </row>
    <row r="169" spans="1:1">
      <c r="A169" t="s">
        <v>708</v>
      </c>
    </row>
    <row r="170" spans="1:1">
      <c r="A170" t="s">
        <v>616</v>
      </c>
    </row>
    <row r="171" spans="1:1">
      <c r="A171" t="s">
        <v>709</v>
      </c>
    </row>
    <row r="172" spans="1:1">
      <c r="A172" t="s">
        <v>710</v>
      </c>
    </row>
    <row r="173" spans="1:1">
      <c r="A173" t="s">
        <v>711</v>
      </c>
    </row>
    <row r="174" spans="1:1">
      <c r="A174" t="s">
        <v>712</v>
      </c>
    </row>
    <row r="175" spans="1:1">
      <c r="A175" t="s">
        <v>713</v>
      </c>
    </row>
    <row r="176" spans="1:1">
      <c r="A176" t="s">
        <v>714</v>
      </c>
    </row>
    <row r="178" spans="1:1">
      <c r="A178" t="s">
        <v>715</v>
      </c>
    </row>
    <row r="180" spans="1:1">
      <c r="A180" t="s">
        <v>716</v>
      </c>
    </row>
    <row r="182" spans="1:1">
      <c r="A182" t="s">
        <v>717</v>
      </c>
    </row>
    <row r="184" spans="1:1">
      <c r="A184" t="s">
        <v>718</v>
      </c>
    </row>
    <row r="185" spans="1:1">
      <c r="A185" t="s">
        <v>719</v>
      </c>
    </row>
    <row r="186" spans="1:1">
      <c r="A186" t="s">
        <v>640</v>
      </c>
    </row>
    <row r="187" spans="1:1">
      <c r="A187" t="s">
        <v>442</v>
      </c>
    </row>
    <row r="188" spans="1:1">
      <c r="A188" t="s">
        <v>720</v>
      </c>
    </row>
    <row r="189" spans="1:1">
      <c r="A189" t="s">
        <v>721</v>
      </c>
    </row>
    <row r="191" spans="1:1">
      <c r="A191" t="s">
        <v>722</v>
      </c>
    </row>
    <row r="192" spans="1:1">
      <c r="A192" t="s">
        <v>723</v>
      </c>
    </row>
    <row r="193" spans="1:1">
      <c r="A193" t="s">
        <v>724</v>
      </c>
    </row>
    <row r="194" spans="1:1">
      <c r="A194" t="s">
        <v>725</v>
      </c>
    </row>
    <row r="195" spans="1:1">
      <c r="A195" t="s">
        <v>726</v>
      </c>
    </row>
    <row r="196" spans="1:1">
      <c r="A196" t="s">
        <v>727</v>
      </c>
    </row>
    <row r="197" spans="1:1">
      <c r="A197" t="s">
        <v>728</v>
      </c>
    </row>
    <row r="198" spans="1:1">
      <c r="A198" t="s">
        <v>729</v>
      </c>
    </row>
    <row r="199" spans="1:1">
      <c r="A199" t="s">
        <v>730</v>
      </c>
    </row>
    <row r="200" spans="1:1">
      <c r="A200" t="s">
        <v>731</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9"/>
  <sheetViews>
    <sheetView workbookViewId="0">
      <selection activeCell="J14" sqref="J14"/>
    </sheetView>
  </sheetViews>
  <sheetFormatPr defaultColWidth="10.875" defaultRowHeight="15.75"/>
  <cols>
    <col min="1" max="2" width="10.875" style="79"/>
    <col min="3" max="4" width="10.875" style="77"/>
    <col min="5" max="5" width="10.875" style="58"/>
    <col min="6" max="7" width="14.875" style="79" customWidth="1"/>
    <col min="8" max="8" width="10.875" style="77"/>
    <col min="9" max="16384" width="10.875" style="58"/>
  </cols>
  <sheetData>
    <row r="1" spans="1:11">
      <c r="A1" s="69" t="s">
        <v>145</v>
      </c>
      <c r="B1" s="69" t="s">
        <v>167</v>
      </c>
      <c r="C1" s="70" t="s">
        <v>138</v>
      </c>
      <c r="D1" s="70" t="s">
        <v>165</v>
      </c>
      <c r="F1" s="69" t="s">
        <v>145</v>
      </c>
      <c r="G1" s="69" t="s">
        <v>167</v>
      </c>
      <c r="H1" s="70" t="s">
        <v>138</v>
      </c>
      <c r="I1" s="135"/>
      <c r="J1" s="135"/>
      <c r="K1" s="135"/>
    </row>
    <row r="2" spans="1:11">
      <c r="A2" s="71" t="s">
        <v>0</v>
      </c>
      <c r="B2" s="71" t="s">
        <v>52</v>
      </c>
      <c r="C2" s="65">
        <v>20949460.669869136</v>
      </c>
      <c r="D2" s="72"/>
      <c r="F2" s="71" t="s">
        <v>0</v>
      </c>
      <c r="G2" s="73"/>
      <c r="H2" s="65">
        <v>27197259.103815243</v>
      </c>
    </row>
    <row r="3" spans="1:11">
      <c r="A3" s="71" t="s">
        <v>0</v>
      </c>
      <c r="B3" s="71" t="s">
        <v>52</v>
      </c>
      <c r="C3" s="65">
        <v>14972033.033085823</v>
      </c>
      <c r="D3" s="72"/>
      <c r="F3" s="71" t="s">
        <v>0</v>
      </c>
      <c r="G3" s="73"/>
      <c r="H3" s="65">
        <v>51273521.261291035</v>
      </c>
    </row>
    <row r="4" spans="1:11">
      <c r="A4" s="71" t="s">
        <v>0</v>
      </c>
      <c r="B4" s="71" t="s">
        <v>52</v>
      </c>
      <c r="C4" s="65">
        <v>11954855.273566626</v>
      </c>
      <c r="D4" s="72"/>
      <c r="F4" s="71" t="s">
        <v>0</v>
      </c>
      <c r="G4" s="73"/>
      <c r="H4" s="65">
        <v>43693957.248752356</v>
      </c>
    </row>
    <row r="5" spans="1:11">
      <c r="A5" s="71" t="s">
        <v>159</v>
      </c>
      <c r="B5" s="74">
        <v>6.25E-2</v>
      </c>
      <c r="C5" s="65">
        <v>21.666666666666664</v>
      </c>
      <c r="D5" s="65" t="s">
        <v>168</v>
      </c>
      <c r="F5" s="71" t="s">
        <v>162</v>
      </c>
      <c r="G5" s="71" t="s">
        <v>170</v>
      </c>
      <c r="H5" s="65">
        <v>59698.654375707956</v>
      </c>
    </row>
    <row r="6" spans="1:11">
      <c r="A6" s="71" t="s">
        <v>159</v>
      </c>
      <c r="B6" s="74">
        <v>6.25E-2</v>
      </c>
      <c r="C6" s="65">
        <v>21.666666666666664</v>
      </c>
      <c r="D6" s="75"/>
      <c r="F6" s="71" t="s">
        <v>162</v>
      </c>
      <c r="G6" s="73"/>
      <c r="H6" s="65">
        <v>83704.462484458243</v>
      </c>
    </row>
    <row r="7" spans="1:11">
      <c r="A7" s="71" t="s">
        <v>159</v>
      </c>
      <c r="B7" s="74">
        <v>6.25E-2</v>
      </c>
      <c r="C7" s="65">
        <v>21.666666666666664</v>
      </c>
      <c r="D7" s="75"/>
      <c r="F7" s="71" t="s">
        <v>162</v>
      </c>
      <c r="G7" s="73"/>
      <c r="H7" s="65">
        <v>188797.93102322437</v>
      </c>
    </row>
    <row r="8" spans="1:11">
      <c r="A8" s="71" t="s">
        <v>160</v>
      </c>
      <c r="B8" s="74">
        <v>6.25E-2</v>
      </c>
      <c r="C8" s="65">
        <v>21.666666666666664</v>
      </c>
      <c r="D8" s="65" t="s">
        <v>166</v>
      </c>
      <c r="F8" s="71" t="s">
        <v>163</v>
      </c>
      <c r="G8" s="73"/>
      <c r="H8" s="65">
        <v>1946803.004848998</v>
      </c>
    </row>
    <row r="9" spans="1:11">
      <c r="A9" s="71" t="s">
        <v>160</v>
      </c>
      <c r="B9" s="74">
        <v>6.25E-2</v>
      </c>
      <c r="C9" s="65">
        <v>21.666666666666664</v>
      </c>
      <c r="D9" s="75"/>
      <c r="F9" s="71" t="s">
        <v>163</v>
      </c>
      <c r="G9" s="73"/>
      <c r="H9" s="65">
        <v>2332807.0489138858</v>
      </c>
    </row>
    <row r="10" spans="1:11">
      <c r="A10" s="71" t="s">
        <v>160</v>
      </c>
      <c r="B10" s="74">
        <v>6.25E-2</v>
      </c>
      <c r="C10" s="65">
        <v>21.666666666666664</v>
      </c>
      <c r="D10" s="72"/>
      <c r="F10" s="71" t="s">
        <v>163</v>
      </c>
      <c r="G10" s="73"/>
      <c r="H10" s="65">
        <v>844985.86201857752</v>
      </c>
    </row>
    <row r="11" spans="1:11">
      <c r="A11" s="71" t="s">
        <v>161</v>
      </c>
      <c r="B11" s="74">
        <v>6.25E-2</v>
      </c>
      <c r="C11" s="65">
        <v>21.666666666666664</v>
      </c>
      <c r="D11" s="65" t="s">
        <v>169</v>
      </c>
      <c r="F11" s="71" t="s">
        <v>164</v>
      </c>
      <c r="G11" s="73"/>
      <c r="H11" s="65">
        <v>20796659.459698439</v>
      </c>
    </row>
    <row r="12" spans="1:11">
      <c r="A12" s="71" t="s">
        <v>161</v>
      </c>
      <c r="B12" s="74">
        <v>6.25E-2</v>
      </c>
      <c r="C12" s="65">
        <v>21.666666666666664</v>
      </c>
      <c r="D12" s="72"/>
      <c r="F12" s="71" t="s">
        <v>164</v>
      </c>
      <c r="G12" s="73"/>
      <c r="H12" s="65">
        <v>20551992.877819639</v>
      </c>
    </row>
    <row r="13" spans="1:11">
      <c r="A13" s="71" t="s">
        <v>161</v>
      </c>
      <c r="B13" s="74">
        <v>6.25E-2</v>
      </c>
      <c r="C13" s="65">
        <v>21.666666666666664</v>
      </c>
      <c r="D13" s="72"/>
      <c r="F13" s="71" t="s">
        <v>164</v>
      </c>
      <c r="G13" s="73"/>
      <c r="H13" s="65">
        <v>22753992.114728883</v>
      </c>
    </row>
    <row r="14" spans="1:11">
      <c r="A14" s="110" t="s">
        <v>223</v>
      </c>
      <c r="B14" s="76" t="s">
        <v>364</v>
      </c>
      <c r="C14" s="65">
        <v>21.666666666666664</v>
      </c>
      <c r="D14" s="65" t="s">
        <v>365</v>
      </c>
      <c r="F14" s="71"/>
      <c r="G14" s="71"/>
      <c r="H14" s="65"/>
    </row>
    <row r="15" spans="1:11">
      <c r="A15" s="110" t="s">
        <v>223</v>
      </c>
      <c r="B15" s="76" t="s">
        <v>364</v>
      </c>
      <c r="C15" s="65">
        <v>21.666666666666664</v>
      </c>
      <c r="D15" s="72"/>
      <c r="F15" s="71"/>
      <c r="G15" s="71"/>
    </row>
    <row r="16" spans="1:11">
      <c r="A16" s="110" t="s">
        <v>223</v>
      </c>
      <c r="B16" s="76" t="s">
        <v>364</v>
      </c>
      <c r="C16" s="65">
        <v>21.666666666666664</v>
      </c>
      <c r="D16" s="72"/>
      <c r="F16" s="71"/>
      <c r="G16" s="71"/>
    </row>
    <row r="17" spans="1:13">
      <c r="A17" s="110" t="s">
        <v>248</v>
      </c>
      <c r="B17" s="76" t="s">
        <v>364</v>
      </c>
      <c r="C17" s="65">
        <v>21.666666666666664</v>
      </c>
      <c r="D17" s="65" t="s">
        <v>366</v>
      </c>
      <c r="F17" s="71"/>
      <c r="G17" s="71"/>
    </row>
    <row r="18" spans="1:13">
      <c r="A18" s="110" t="s">
        <v>248</v>
      </c>
      <c r="B18" s="76" t="s">
        <v>364</v>
      </c>
      <c r="C18" s="65">
        <v>21.666666666666664</v>
      </c>
      <c r="D18" s="72"/>
      <c r="F18" s="71"/>
      <c r="G18" s="71"/>
      <c r="H18" s="65"/>
    </row>
    <row r="19" spans="1:13">
      <c r="A19" s="110" t="s">
        <v>248</v>
      </c>
      <c r="B19" s="76" t="s">
        <v>364</v>
      </c>
      <c r="C19" s="65">
        <v>21.666666666666664</v>
      </c>
      <c r="D19" s="72"/>
      <c r="F19" s="124"/>
      <c r="G19" s="113"/>
      <c r="H19" s="125"/>
    </row>
    <row r="20" spans="1:13">
      <c r="C20" s="80"/>
      <c r="E20" s="123"/>
      <c r="F20" s="124"/>
      <c r="G20" s="113"/>
      <c r="H20" s="125"/>
      <c r="I20" s="126"/>
      <c r="J20" s="120"/>
      <c r="K20" s="2"/>
      <c r="L20" s="116"/>
      <c r="M20" s="100"/>
    </row>
    <row r="21" spans="1:13">
      <c r="E21" s="123"/>
      <c r="F21" s="71"/>
      <c r="G21" s="71"/>
      <c r="H21" s="65"/>
      <c r="I21" s="126"/>
      <c r="J21" s="120"/>
      <c r="K21" s="2"/>
      <c r="L21" s="116"/>
      <c r="M21" s="100"/>
    </row>
    <row r="22" spans="1:13">
      <c r="D22" s="65"/>
      <c r="F22" s="71"/>
      <c r="G22" s="71"/>
      <c r="H22" s="65"/>
    </row>
    <row r="23" spans="1:13">
      <c r="D23" s="65"/>
      <c r="F23" s="71"/>
      <c r="G23" s="71"/>
      <c r="H23" s="65"/>
    </row>
    <row r="24" spans="1:13">
      <c r="A24" s="81"/>
      <c r="B24" s="81"/>
      <c r="D24" s="78"/>
      <c r="F24" s="76"/>
      <c r="G24" s="76"/>
      <c r="H24" s="65"/>
    </row>
    <row r="25" spans="1:13">
      <c r="A25" s="81"/>
      <c r="B25" s="81"/>
      <c r="D25" s="65"/>
      <c r="F25" s="76"/>
      <c r="G25" s="76"/>
      <c r="H25" s="65"/>
    </row>
    <row r="26" spans="1:13">
      <c r="A26" s="81"/>
      <c r="B26" s="81"/>
      <c r="D26" s="80"/>
      <c r="F26" s="76"/>
      <c r="G26" s="76"/>
      <c r="H26" s="65"/>
    </row>
    <row r="27" spans="1:13">
      <c r="A27" s="81"/>
      <c r="B27" s="81"/>
      <c r="F27" s="76"/>
      <c r="G27" s="76"/>
      <c r="H27" s="65"/>
    </row>
    <row r="28" spans="1:13">
      <c r="A28" s="81"/>
      <c r="B28" s="81"/>
      <c r="F28" s="76"/>
      <c r="G28" s="76"/>
      <c r="H28" s="65"/>
    </row>
    <row r="29" spans="1:13">
      <c r="F29" s="76"/>
      <c r="G29" s="76"/>
      <c r="H29" s="65"/>
    </row>
    <row r="30" spans="1:13">
      <c r="F30" s="76"/>
      <c r="G30" s="76"/>
      <c r="H30" s="65"/>
    </row>
    <row r="31" spans="1:13">
      <c r="F31" s="76"/>
      <c r="G31" s="76"/>
      <c r="H31" s="65"/>
    </row>
    <row r="32" spans="1:13">
      <c r="F32" s="76"/>
      <c r="G32" s="76"/>
      <c r="H32" s="65"/>
    </row>
    <row r="33" spans="6:8">
      <c r="F33" s="76"/>
      <c r="G33" s="76"/>
      <c r="H33" s="65"/>
    </row>
    <row r="34" spans="6:8">
      <c r="F34" s="76"/>
      <c r="G34" s="76"/>
      <c r="H34" s="65"/>
    </row>
    <row r="35" spans="6:8">
      <c r="F35" s="76"/>
      <c r="G35" s="76"/>
      <c r="H35" s="65"/>
    </row>
    <row r="36" spans="6:8">
      <c r="F36" s="76"/>
      <c r="G36" s="76"/>
      <c r="H36" s="65"/>
    </row>
    <row r="37" spans="6:8">
      <c r="F37" s="76"/>
      <c r="G37" s="76"/>
      <c r="H37" s="65"/>
    </row>
    <row r="38" spans="6:8">
      <c r="F38" s="76"/>
      <c r="G38" s="76"/>
      <c r="H38" s="65"/>
    </row>
    <row r="39" spans="6:8">
      <c r="F39" s="76"/>
      <c r="G39" s="76"/>
      <c r="H39" s="78"/>
    </row>
    <row r="40" spans="6:8">
      <c r="F40" s="76"/>
      <c r="G40" s="76"/>
      <c r="H40" s="65"/>
    </row>
    <row r="41" spans="6:8">
      <c r="H41" s="80"/>
    </row>
    <row r="45" spans="6:8">
      <c r="F45" s="81"/>
      <c r="G45" s="81"/>
    </row>
    <row r="46" spans="6:8">
      <c r="F46" s="81"/>
      <c r="G46" s="81"/>
    </row>
    <row r="47" spans="6:8">
      <c r="F47" s="81"/>
      <c r="G47" s="81"/>
    </row>
    <row r="48" spans="6:8">
      <c r="F48" s="81"/>
      <c r="G48" s="81"/>
    </row>
    <row r="49" spans="6:7">
      <c r="F49" s="81"/>
      <c r="G49" s="8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03547-EB77-4A81-961B-99123D2FEA92}">
  <dimension ref="A1:A95"/>
  <sheetViews>
    <sheetView workbookViewId="0">
      <selection activeCell="C19" sqref="C19"/>
    </sheetView>
  </sheetViews>
  <sheetFormatPr defaultColWidth="8.875" defaultRowHeight="15.75"/>
  <sheetData>
    <row r="1" spans="1:1">
      <c r="A1" t="s">
        <v>500</v>
      </c>
    </row>
    <row r="3" spans="1:1">
      <c r="A3" t="s">
        <v>501</v>
      </c>
    </row>
    <row r="4" spans="1:1">
      <c r="A4" t="s">
        <v>502</v>
      </c>
    </row>
    <row r="5" spans="1:1">
      <c r="A5" t="s">
        <v>503</v>
      </c>
    </row>
    <row r="6" spans="1:1">
      <c r="A6" t="s">
        <v>504</v>
      </c>
    </row>
    <row r="7" spans="1:1">
      <c r="A7" t="s">
        <v>732</v>
      </c>
    </row>
    <row r="9" spans="1:1">
      <c r="A9" t="s">
        <v>505</v>
      </c>
    </row>
    <row r="10" spans="1:1">
      <c r="A10" t="s">
        <v>506</v>
      </c>
    </row>
    <row r="12" spans="1:1">
      <c r="A12" t="s">
        <v>507</v>
      </c>
    </row>
    <row r="13" spans="1:1">
      <c r="A13" t="s">
        <v>1072</v>
      </c>
    </row>
    <row r="14" spans="1:1">
      <c r="A14" t="s">
        <v>733</v>
      </c>
    </row>
    <row r="15" spans="1:1">
      <c r="A15" t="s">
        <v>734</v>
      </c>
    </row>
    <row r="17" spans="1:1">
      <c r="A17" t="s">
        <v>508</v>
      </c>
    </row>
    <row r="18" spans="1:1">
      <c r="A18" t="s">
        <v>735</v>
      </c>
    </row>
    <row r="19" spans="1:1">
      <c r="A19" t="s">
        <v>736</v>
      </c>
    </row>
    <row r="21" spans="1:1">
      <c r="A21" t="s">
        <v>509</v>
      </c>
    </row>
    <row r="22" spans="1:1">
      <c r="A22" t="s">
        <v>510</v>
      </c>
    </row>
    <row r="23" spans="1:1">
      <c r="A23" t="s">
        <v>737</v>
      </c>
    </row>
    <row r="24" spans="1:1">
      <c r="A24" t="s">
        <v>738</v>
      </c>
    </row>
    <row r="25" spans="1:1">
      <c r="A25" t="s">
        <v>739</v>
      </c>
    </row>
    <row r="27" spans="1:1">
      <c r="A27" t="s">
        <v>740</v>
      </c>
    </row>
    <row r="28" spans="1:1">
      <c r="A28" t="s">
        <v>741</v>
      </c>
    </row>
    <row r="30" spans="1:1">
      <c r="A30" t="s">
        <v>527</v>
      </c>
    </row>
    <row r="32" spans="1:1">
      <c r="A32" t="s">
        <v>528</v>
      </c>
    </row>
    <row r="33" spans="1:1">
      <c r="A33" t="s">
        <v>742</v>
      </c>
    </row>
    <row r="34" spans="1:1">
      <c r="A34" t="s">
        <v>530</v>
      </c>
    </row>
    <row r="35" spans="1:1">
      <c r="A35" t="s">
        <v>743</v>
      </c>
    </row>
    <row r="36" spans="1:1">
      <c r="A36" t="s">
        <v>744</v>
      </c>
    </row>
    <row r="38" spans="1:1">
      <c r="A38" t="s">
        <v>532</v>
      </c>
    </row>
    <row r="39" spans="1:1">
      <c r="A39" t="s">
        <v>745</v>
      </c>
    </row>
    <row r="40" spans="1:1">
      <c r="A40" t="s">
        <v>442</v>
      </c>
    </row>
    <row r="41" spans="1:1">
      <c r="A41" t="s">
        <v>746</v>
      </c>
    </row>
    <row r="42" spans="1:1">
      <c r="A42" t="s">
        <v>747</v>
      </c>
    </row>
    <row r="44" spans="1:1">
      <c r="A44" t="s">
        <v>540</v>
      </c>
    </row>
    <row r="45" spans="1:1">
      <c r="A45" t="s">
        <v>748</v>
      </c>
    </row>
    <row r="46" spans="1:1">
      <c r="A46" t="s">
        <v>749</v>
      </c>
    </row>
    <row r="47" spans="1:1">
      <c r="A47" t="s">
        <v>750</v>
      </c>
    </row>
    <row r="48" spans="1:1">
      <c r="A48" t="s">
        <v>751</v>
      </c>
    </row>
    <row r="49" spans="1:1">
      <c r="A49" t="s">
        <v>667</v>
      </c>
    </row>
    <row r="50" spans="1:1">
      <c r="A50" t="s">
        <v>752</v>
      </c>
    </row>
    <row r="51" spans="1:1">
      <c r="A51" t="s">
        <v>753</v>
      </c>
    </row>
    <row r="53" spans="1:1">
      <c r="A53" t="s">
        <v>754</v>
      </c>
    </row>
    <row r="54" spans="1:1">
      <c r="A54" t="s">
        <v>755</v>
      </c>
    </row>
    <row r="55" spans="1:1">
      <c r="A55" t="s">
        <v>442</v>
      </c>
    </row>
    <row r="56" spans="1:1">
      <c r="A56" t="s">
        <v>756</v>
      </c>
    </row>
    <row r="57" spans="1:1">
      <c r="A57" t="s">
        <v>757</v>
      </c>
    </row>
    <row r="59" spans="1:1">
      <c r="A59" t="s">
        <v>758</v>
      </c>
    </row>
    <row r="60" spans="1:1">
      <c r="A60" t="s">
        <v>759</v>
      </c>
    </row>
    <row r="62" spans="1:1">
      <c r="A62" t="s">
        <v>760</v>
      </c>
    </row>
    <row r="63" spans="1:1">
      <c r="A63" t="s">
        <v>761</v>
      </c>
    </row>
    <row r="64" spans="1:1">
      <c r="A64" t="s">
        <v>762</v>
      </c>
    </row>
    <row r="65" spans="1:1">
      <c r="A65" t="s">
        <v>763</v>
      </c>
    </row>
    <row r="67" spans="1:1">
      <c r="A67" t="s">
        <v>764</v>
      </c>
    </row>
    <row r="68" spans="1:1">
      <c r="A68" t="s">
        <v>765</v>
      </c>
    </row>
    <row r="69" spans="1:1">
      <c r="A69" t="s">
        <v>766</v>
      </c>
    </row>
    <row r="70" spans="1:1">
      <c r="A70" t="s">
        <v>767</v>
      </c>
    </row>
    <row r="71" spans="1:1">
      <c r="A71" t="s">
        <v>729</v>
      </c>
    </row>
    <row r="72" spans="1:1">
      <c r="A72" t="s">
        <v>768</v>
      </c>
    </row>
    <row r="75" spans="1:1">
      <c r="A75" t="s">
        <v>769</v>
      </c>
    </row>
    <row r="76" spans="1:1">
      <c r="A76" t="s">
        <v>722</v>
      </c>
    </row>
    <row r="77" spans="1:1">
      <c r="A77" t="s">
        <v>770</v>
      </c>
    </row>
    <row r="78" spans="1:1">
      <c r="A78" t="s">
        <v>771</v>
      </c>
    </row>
    <row r="80" spans="1:1">
      <c r="A80" t="s">
        <v>764</v>
      </c>
    </row>
    <row r="81" spans="1:1">
      <c r="A81" t="s">
        <v>772</v>
      </c>
    </row>
    <row r="83" spans="1:1">
      <c r="A83" t="s">
        <v>773</v>
      </c>
    </row>
    <row r="86" spans="1:1">
      <c r="A86" t="s">
        <v>774</v>
      </c>
    </row>
    <row r="88" spans="1:1">
      <c r="A88" t="s">
        <v>775</v>
      </c>
    </row>
    <row r="89" spans="1:1">
      <c r="A89" t="s">
        <v>776</v>
      </c>
    </row>
    <row r="90" spans="1:1">
      <c r="A90" t="s">
        <v>777</v>
      </c>
    </row>
    <row r="91" spans="1:1">
      <c r="A91" t="s">
        <v>778</v>
      </c>
    </row>
    <row r="92" spans="1:1">
      <c r="A92" t="s">
        <v>779</v>
      </c>
    </row>
    <row r="93" spans="1:1">
      <c r="A93" t="s">
        <v>780</v>
      </c>
    </row>
    <row r="94" spans="1:1">
      <c r="A94" t="s">
        <v>768</v>
      </c>
    </row>
    <row r="95" spans="1:1">
      <c r="A95" t="s">
        <v>731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77"/>
  <sheetViews>
    <sheetView workbookViewId="0">
      <selection activeCell="D33" sqref="D33:D55"/>
    </sheetView>
  </sheetViews>
  <sheetFormatPr defaultColWidth="11" defaultRowHeight="15.75"/>
  <cols>
    <col min="1" max="1" width="17.125" customWidth="1"/>
    <col min="2" max="2" width="20.875" customWidth="1"/>
    <col min="3" max="3" width="23.625" customWidth="1"/>
    <col min="4" max="4" width="13.625" customWidth="1"/>
  </cols>
  <sheetData>
    <row r="2" spans="1:4">
      <c r="A2" t="s">
        <v>60</v>
      </c>
    </row>
    <row r="3" spans="1:4">
      <c r="A3" t="s">
        <v>347</v>
      </c>
    </row>
    <row r="4" spans="1:4">
      <c r="A4" t="s">
        <v>348</v>
      </c>
    </row>
    <row r="6" spans="1:4" s="130" customFormat="1">
      <c r="A6" s="130" t="s">
        <v>349</v>
      </c>
    </row>
    <row r="7" spans="1:4" s="130" customFormat="1"/>
    <row r="8" spans="1:4" s="6" customFormat="1">
      <c r="A8" s="6" t="s">
        <v>66</v>
      </c>
      <c r="B8" s="6" t="s">
        <v>64</v>
      </c>
      <c r="C8" s="6" t="s">
        <v>61</v>
      </c>
      <c r="D8" s="6" t="s">
        <v>62</v>
      </c>
    </row>
    <row r="9" spans="1:4">
      <c r="A9" t="s">
        <v>70</v>
      </c>
      <c r="B9" t="s">
        <v>68</v>
      </c>
      <c r="C9" t="s">
        <v>1101</v>
      </c>
      <c r="D9" t="s">
        <v>309</v>
      </c>
    </row>
    <row r="10" spans="1:4">
      <c r="A10" t="s">
        <v>71</v>
      </c>
      <c r="B10" t="s">
        <v>351</v>
      </c>
      <c r="C10" t="s">
        <v>289</v>
      </c>
      <c r="D10" t="s">
        <v>281</v>
      </c>
    </row>
    <row r="11" spans="1:4">
      <c r="A11" t="s">
        <v>72</v>
      </c>
      <c r="B11" t="s">
        <v>290</v>
      </c>
      <c r="C11" t="s">
        <v>291</v>
      </c>
      <c r="D11" t="s">
        <v>113</v>
      </c>
    </row>
    <row r="12" spans="1:4">
      <c r="A12" t="s">
        <v>74</v>
      </c>
      <c r="B12" t="s">
        <v>292</v>
      </c>
      <c r="C12" t="s">
        <v>73</v>
      </c>
      <c r="D12" t="s">
        <v>286</v>
      </c>
    </row>
    <row r="13" spans="1:4">
      <c r="A13" t="s">
        <v>78</v>
      </c>
      <c r="B13" t="s">
        <v>79</v>
      </c>
      <c r="C13" t="s">
        <v>325</v>
      </c>
      <c r="D13" t="s">
        <v>287</v>
      </c>
    </row>
    <row r="14" spans="1:4">
      <c r="A14" t="s">
        <v>80</v>
      </c>
      <c r="B14" t="s">
        <v>77</v>
      </c>
      <c r="C14" t="s">
        <v>326</v>
      </c>
      <c r="D14" t="s">
        <v>329</v>
      </c>
    </row>
    <row r="15" spans="1:4">
      <c r="A15" t="s">
        <v>81</v>
      </c>
      <c r="B15" t="s">
        <v>82</v>
      </c>
      <c r="C15" t="s">
        <v>327</v>
      </c>
      <c r="D15" t="s">
        <v>330</v>
      </c>
    </row>
    <row r="16" spans="1:4">
      <c r="A16" t="s">
        <v>332</v>
      </c>
      <c r="B16" t="s">
        <v>75</v>
      </c>
      <c r="C16" t="s">
        <v>325</v>
      </c>
      <c r="D16" t="s">
        <v>287</v>
      </c>
    </row>
    <row r="17" spans="1:4">
      <c r="A17" t="s">
        <v>333</v>
      </c>
      <c r="B17" t="s">
        <v>77</v>
      </c>
      <c r="C17" t="s">
        <v>328</v>
      </c>
      <c r="D17" t="s">
        <v>331</v>
      </c>
    </row>
    <row r="18" spans="1:4">
      <c r="A18" t="s">
        <v>76</v>
      </c>
      <c r="B18" t="s">
        <v>334</v>
      </c>
      <c r="C18" t="s">
        <v>362</v>
      </c>
      <c r="D18" t="s">
        <v>361</v>
      </c>
    </row>
    <row r="19" spans="1:4">
      <c r="A19" t="s">
        <v>63</v>
      </c>
      <c r="B19" t="s">
        <v>65</v>
      </c>
      <c r="C19" t="s">
        <v>67</v>
      </c>
      <c r="D19" t="s">
        <v>360</v>
      </c>
    </row>
    <row r="22" spans="1:4">
      <c r="A22" s="130" t="s">
        <v>350</v>
      </c>
    </row>
    <row r="23" spans="1:4">
      <c r="A23" s="130"/>
    </row>
    <row r="24" spans="1:4">
      <c r="A24" s="6" t="s">
        <v>69</v>
      </c>
      <c r="B24" s="6" t="s">
        <v>1082</v>
      </c>
      <c r="C24" s="6" t="s">
        <v>66</v>
      </c>
    </row>
    <row r="25" spans="1:4">
      <c r="A25" s="100" t="s">
        <v>276</v>
      </c>
      <c r="B25" s="100" t="s">
        <v>310</v>
      </c>
      <c r="C25" t="s">
        <v>352</v>
      </c>
    </row>
    <row r="26" spans="1:4">
      <c r="A26" s="100" t="s">
        <v>293</v>
      </c>
      <c r="B26" s="100" t="s">
        <v>1085</v>
      </c>
      <c r="C26" t="s">
        <v>352</v>
      </c>
    </row>
    <row r="27" spans="1:4">
      <c r="A27" s="100" t="s">
        <v>277</v>
      </c>
      <c r="B27" s="100" t="s">
        <v>311</v>
      </c>
      <c r="C27" t="s">
        <v>352</v>
      </c>
    </row>
    <row r="28" spans="1:4">
      <c r="A28" s="100" t="s">
        <v>294</v>
      </c>
      <c r="B28" s="100" t="s">
        <v>1086</v>
      </c>
      <c r="C28" t="s">
        <v>352</v>
      </c>
    </row>
    <row r="29" spans="1:4">
      <c r="A29" s="100" t="s">
        <v>278</v>
      </c>
      <c r="B29" s="100" t="s">
        <v>312</v>
      </c>
      <c r="C29" t="s">
        <v>352</v>
      </c>
    </row>
    <row r="30" spans="1:4">
      <c r="A30" s="100" t="s">
        <v>295</v>
      </c>
      <c r="B30" s="100" t="s">
        <v>1087</v>
      </c>
      <c r="C30" t="s">
        <v>352</v>
      </c>
    </row>
    <row r="31" spans="1:4">
      <c r="A31" s="100" t="s">
        <v>279</v>
      </c>
      <c r="B31" s="100" t="s">
        <v>313</v>
      </c>
      <c r="C31" t="s">
        <v>352</v>
      </c>
    </row>
    <row r="32" spans="1:4">
      <c r="A32" s="100" t="s">
        <v>296</v>
      </c>
      <c r="B32" s="100" t="s">
        <v>1088</v>
      </c>
      <c r="C32" t="s">
        <v>352</v>
      </c>
    </row>
    <row r="33" spans="1:3">
      <c r="A33" s="100" t="s">
        <v>280</v>
      </c>
      <c r="B33" s="100" t="s">
        <v>314</v>
      </c>
      <c r="C33" t="s">
        <v>352</v>
      </c>
    </row>
    <row r="34" spans="1:3">
      <c r="A34" s="100" t="s">
        <v>297</v>
      </c>
      <c r="B34" s="100" t="s">
        <v>1089</v>
      </c>
      <c r="C34" t="s">
        <v>352</v>
      </c>
    </row>
    <row r="35" spans="1:3">
      <c r="A35" s="100" t="s">
        <v>281</v>
      </c>
      <c r="B35" s="100" t="s">
        <v>315</v>
      </c>
      <c r="C35" t="s">
        <v>1098</v>
      </c>
    </row>
    <row r="36" spans="1:3">
      <c r="A36" s="100" t="s">
        <v>298</v>
      </c>
      <c r="B36" s="100" t="s">
        <v>1090</v>
      </c>
      <c r="C36" t="s">
        <v>1099</v>
      </c>
    </row>
    <row r="37" spans="1:3">
      <c r="A37" s="100" t="s">
        <v>282</v>
      </c>
      <c r="B37" s="100" t="s">
        <v>316</v>
      </c>
      <c r="C37" t="s">
        <v>352</v>
      </c>
    </row>
    <row r="38" spans="1:3">
      <c r="A38" s="100" t="s">
        <v>299</v>
      </c>
      <c r="B38" s="100" t="s">
        <v>1091</v>
      </c>
      <c r="C38" t="s">
        <v>352</v>
      </c>
    </row>
    <row r="39" spans="1:3">
      <c r="A39" s="100" t="s">
        <v>283</v>
      </c>
      <c r="B39" s="100" t="s">
        <v>317</v>
      </c>
      <c r="C39" t="s">
        <v>352</v>
      </c>
    </row>
    <row r="40" spans="1:3">
      <c r="A40" s="100" t="s">
        <v>300</v>
      </c>
      <c r="B40" s="100" t="s">
        <v>1092</v>
      </c>
      <c r="C40" t="s">
        <v>352</v>
      </c>
    </row>
    <row r="41" spans="1:3">
      <c r="A41" s="100" t="s">
        <v>284</v>
      </c>
      <c r="B41" s="100" t="s">
        <v>318</v>
      </c>
      <c r="C41" t="s">
        <v>352</v>
      </c>
    </row>
    <row r="42" spans="1:3">
      <c r="A42" s="100" t="s">
        <v>301</v>
      </c>
      <c r="B42" s="100" t="s">
        <v>1093</v>
      </c>
      <c r="C42" t="s">
        <v>352</v>
      </c>
    </row>
    <row r="43" spans="1:3">
      <c r="A43" s="100" t="s">
        <v>270</v>
      </c>
      <c r="B43" s="100" t="s">
        <v>319</v>
      </c>
      <c r="C43" t="s">
        <v>352</v>
      </c>
    </row>
    <row r="44" spans="1:3">
      <c r="A44" s="100" t="s">
        <v>302</v>
      </c>
      <c r="B44" s="100" t="s">
        <v>1094</v>
      </c>
      <c r="C44" t="s">
        <v>352</v>
      </c>
    </row>
    <row r="45" spans="1:3">
      <c r="A45" s="100" t="s">
        <v>271</v>
      </c>
      <c r="B45" s="100" t="s">
        <v>320</v>
      </c>
      <c r="C45" t="s">
        <v>352</v>
      </c>
    </row>
    <row r="46" spans="1:3">
      <c r="A46" s="100" t="s">
        <v>303</v>
      </c>
      <c r="B46" s="100" t="s">
        <v>1084</v>
      </c>
      <c r="C46" t="s">
        <v>352</v>
      </c>
    </row>
    <row r="47" spans="1:3">
      <c r="A47" s="100" t="s">
        <v>272</v>
      </c>
      <c r="B47" s="100" t="s">
        <v>321</v>
      </c>
      <c r="C47" t="s">
        <v>352</v>
      </c>
    </row>
    <row r="48" spans="1:3">
      <c r="A48" s="100" t="s">
        <v>304</v>
      </c>
      <c r="B48" s="100" t="s">
        <v>1095</v>
      </c>
      <c r="C48" t="s">
        <v>352</v>
      </c>
    </row>
    <row r="49" spans="1:3">
      <c r="A49" s="100" t="s">
        <v>273</v>
      </c>
      <c r="B49" s="100" t="s">
        <v>322</v>
      </c>
      <c r="C49" t="s">
        <v>352</v>
      </c>
    </row>
    <row r="50" spans="1:3">
      <c r="A50" s="100" t="s">
        <v>305</v>
      </c>
      <c r="B50" s="100" t="s">
        <v>1096</v>
      </c>
      <c r="C50" t="s">
        <v>352</v>
      </c>
    </row>
    <row r="51" spans="1:3">
      <c r="A51" s="100" t="s">
        <v>274</v>
      </c>
      <c r="B51" s="100" t="s">
        <v>323</v>
      </c>
      <c r="C51" t="s">
        <v>352</v>
      </c>
    </row>
    <row r="52" spans="1:3">
      <c r="A52" s="100" t="s">
        <v>306</v>
      </c>
      <c r="B52" s="100" t="s">
        <v>1097</v>
      </c>
      <c r="C52" t="s">
        <v>352</v>
      </c>
    </row>
    <row r="53" spans="1:3">
      <c r="A53" s="100" t="s">
        <v>275</v>
      </c>
      <c r="B53" s="104" t="s">
        <v>324</v>
      </c>
      <c r="C53" t="s">
        <v>352</v>
      </c>
    </row>
    <row r="54" spans="1:3">
      <c r="A54" s="100" t="s">
        <v>307</v>
      </c>
      <c r="B54" s="104" t="s">
        <v>1083</v>
      </c>
      <c r="C54" t="s">
        <v>70</v>
      </c>
    </row>
    <row r="55" spans="1:3">
      <c r="A55" s="100" t="s">
        <v>335</v>
      </c>
      <c r="B55" s="104" t="s">
        <v>353</v>
      </c>
      <c r="C55" s="104" t="s">
        <v>354</v>
      </c>
    </row>
    <row r="56" spans="1:3">
      <c r="A56" s="100" t="s">
        <v>336</v>
      </c>
      <c r="B56" s="104" t="s">
        <v>230</v>
      </c>
      <c r="C56" s="104" t="s">
        <v>354</v>
      </c>
    </row>
    <row r="57" spans="1:3">
      <c r="A57" s="100" t="s">
        <v>337</v>
      </c>
      <c r="B57" s="104" t="s">
        <v>231</v>
      </c>
      <c r="C57" s="104" t="s">
        <v>354</v>
      </c>
    </row>
    <row r="58" spans="1:3">
      <c r="A58" s="100" t="s">
        <v>338</v>
      </c>
      <c r="B58" s="104" t="s">
        <v>226</v>
      </c>
      <c r="C58" s="104" t="s">
        <v>357</v>
      </c>
    </row>
    <row r="59" spans="1:3">
      <c r="A59" s="100" t="s">
        <v>288</v>
      </c>
      <c r="B59" s="104" t="s">
        <v>227</v>
      </c>
      <c r="C59" s="104" t="s">
        <v>357</v>
      </c>
    </row>
    <row r="60" spans="1:3">
      <c r="A60" s="100" t="s">
        <v>339</v>
      </c>
      <c r="B60" s="104" t="s">
        <v>228</v>
      </c>
      <c r="C60" s="104" t="s">
        <v>357</v>
      </c>
    </row>
    <row r="61" spans="1:3">
      <c r="A61" s="100" t="s">
        <v>340</v>
      </c>
      <c r="B61" s="104" t="s">
        <v>95</v>
      </c>
      <c r="C61" s="104" t="s">
        <v>355</v>
      </c>
    </row>
    <row r="62" spans="1:3">
      <c r="A62" s="100" t="s">
        <v>341</v>
      </c>
      <c r="B62" s="104" t="s">
        <v>96</v>
      </c>
      <c r="C62" s="104" t="s">
        <v>355</v>
      </c>
    </row>
    <row r="63" spans="1:3">
      <c r="A63" s="100" t="s">
        <v>342</v>
      </c>
      <c r="B63" s="104" t="s">
        <v>97</v>
      </c>
      <c r="C63" s="104" t="s">
        <v>355</v>
      </c>
    </row>
    <row r="64" spans="1:3">
      <c r="A64" s="100" t="s">
        <v>343</v>
      </c>
      <c r="B64" s="104" t="s">
        <v>159</v>
      </c>
      <c r="C64" s="104" t="s">
        <v>356</v>
      </c>
    </row>
    <row r="65" spans="1:10">
      <c r="A65" s="100" t="s">
        <v>344</v>
      </c>
      <c r="B65" s="104" t="s">
        <v>160</v>
      </c>
      <c r="C65" s="104" t="s">
        <v>356</v>
      </c>
    </row>
    <row r="66" spans="1:10">
      <c r="A66" s="100" t="s">
        <v>345</v>
      </c>
      <c r="B66" s="104" t="s">
        <v>161</v>
      </c>
      <c r="C66" s="104" t="s">
        <v>356</v>
      </c>
      <c r="J66" s="104"/>
    </row>
    <row r="67" spans="1:10">
      <c r="A67" s="100" t="s">
        <v>346</v>
      </c>
      <c r="B67" s="110" t="s">
        <v>223</v>
      </c>
      <c r="C67" s="104" t="s">
        <v>363</v>
      </c>
      <c r="J67" s="104"/>
    </row>
    <row r="68" spans="1:10">
      <c r="A68" s="100" t="s">
        <v>358</v>
      </c>
      <c r="B68" s="110" t="s">
        <v>248</v>
      </c>
      <c r="C68" s="104" t="s">
        <v>363</v>
      </c>
      <c r="J68" s="104"/>
    </row>
    <row r="69" spans="1:10">
      <c r="A69" s="100" t="s">
        <v>359</v>
      </c>
      <c r="B69" s="110" t="s">
        <v>225</v>
      </c>
      <c r="C69" s="104" t="s">
        <v>76</v>
      </c>
    </row>
    <row r="70" spans="1:10">
      <c r="A70" s="100" t="s">
        <v>360</v>
      </c>
      <c r="B70" t="s">
        <v>67</v>
      </c>
      <c r="C70" t="s">
        <v>63</v>
      </c>
      <c r="J70" s="104"/>
    </row>
    <row r="71" spans="1:10">
      <c r="J71" s="104"/>
    </row>
    <row r="72" spans="1:10">
      <c r="J72" s="104"/>
    </row>
    <row r="73" spans="1:10">
      <c r="J73" s="104"/>
    </row>
    <row r="75" spans="1:10">
      <c r="I75" s="110"/>
    </row>
    <row r="76" spans="1:10">
      <c r="I76" s="110"/>
    </row>
    <row r="77" spans="1:10">
      <c r="I77" s="110"/>
    </row>
  </sheetData>
  <phoneticPr fontId="19" type="noConversion"/>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30"/>
  <sheetViews>
    <sheetView workbookViewId="0">
      <selection activeCell="C20" sqref="C20"/>
    </sheetView>
  </sheetViews>
  <sheetFormatPr defaultColWidth="11" defaultRowHeight="15.75"/>
  <cols>
    <col min="1" max="1" width="11" style="97"/>
  </cols>
  <sheetData>
    <row r="1" spans="1:4">
      <c r="A1" s="111" t="s">
        <v>245</v>
      </c>
      <c r="B1" s="111" t="s">
        <v>249</v>
      </c>
      <c r="C1" s="111" t="s">
        <v>254</v>
      </c>
      <c r="D1" t="s">
        <v>244</v>
      </c>
    </row>
    <row r="2" spans="1:4">
      <c r="A2" s="97">
        <v>0.5</v>
      </c>
      <c r="B2">
        <v>7.7551800000000002</v>
      </c>
      <c r="C2">
        <v>1</v>
      </c>
    </row>
    <row r="3" spans="1:4">
      <c r="A3" s="97">
        <v>1</v>
      </c>
      <c r="B3">
        <v>6.5637400000000001</v>
      </c>
      <c r="C3">
        <v>1</v>
      </c>
    </row>
    <row r="4" spans="1:4">
      <c r="A4" s="97">
        <v>2</v>
      </c>
      <c r="B4">
        <v>13.94125</v>
      </c>
      <c r="C4">
        <v>1</v>
      </c>
    </row>
    <row r="5" spans="1:4">
      <c r="A5" s="97">
        <v>4</v>
      </c>
      <c r="B5">
        <v>20.72588</v>
      </c>
      <c r="C5">
        <v>1</v>
      </c>
    </row>
    <row r="6" spans="1:4">
      <c r="A6" s="97">
        <v>4</v>
      </c>
      <c r="B6">
        <v>15.69154</v>
      </c>
      <c r="C6">
        <v>1</v>
      </c>
    </row>
    <row r="7" spans="1:4">
      <c r="A7" s="97">
        <v>8</v>
      </c>
      <c r="B7">
        <v>37.709220000000002</v>
      </c>
      <c r="C7">
        <v>1</v>
      </c>
    </row>
    <row r="8" spans="1:4">
      <c r="A8" s="97">
        <v>16</v>
      </c>
      <c r="B8">
        <v>107.62688</v>
      </c>
      <c r="C8">
        <v>1</v>
      </c>
    </row>
    <row r="9" spans="1:4">
      <c r="A9" s="97">
        <v>32</v>
      </c>
      <c r="B9">
        <v>228.13701</v>
      </c>
      <c r="C9">
        <v>1</v>
      </c>
    </row>
    <row r="10" spans="1:4">
      <c r="A10" s="97">
        <v>64</v>
      </c>
      <c r="B10">
        <v>1380.85547</v>
      </c>
      <c r="C10">
        <v>1</v>
      </c>
    </row>
    <row r="11" spans="1:4">
      <c r="A11" s="97">
        <v>128</v>
      </c>
      <c r="B11">
        <v>2788.4350599999998</v>
      </c>
      <c r="C11">
        <v>1</v>
      </c>
    </row>
    <row r="12" spans="1:4">
      <c r="A12" s="97">
        <v>256</v>
      </c>
      <c r="B12">
        <v>6449.8271500000001</v>
      </c>
      <c r="C12">
        <v>1</v>
      </c>
    </row>
    <row r="13" spans="1:4">
      <c r="A13" s="97">
        <v>512</v>
      </c>
      <c r="B13">
        <v>12423.9</v>
      </c>
      <c r="C13">
        <v>1</v>
      </c>
    </row>
    <row r="14" spans="1:4">
      <c r="A14" s="97">
        <v>8</v>
      </c>
      <c r="B14">
        <v>142.10613000000001</v>
      </c>
      <c r="C14">
        <v>2</v>
      </c>
    </row>
    <row r="15" spans="1:4">
      <c r="A15" s="97">
        <v>16</v>
      </c>
      <c r="B15">
        <v>324.60716500000001</v>
      </c>
      <c r="C15">
        <v>2</v>
      </c>
    </row>
    <row r="16" spans="1:4">
      <c r="A16" s="97">
        <v>32</v>
      </c>
      <c r="B16">
        <v>836.66983000000005</v>
      </c>
      <c r="C16">
        <v>2</v>
      </c>
    </row>
    <row r="17" spans="1:3">
      <c r="A17" s="97">
        <v>64</v>
      </c>
      <c r="B17">
        <v>1569.1796850000001</v>
      </c>
      <c r="C17">
        <v>2</v>
      </c>
    </row>
    <row r="18" spans="1:3">
      <c r="A18" s="97">
        <v>128</v>
      </c>
      <c r="B18">
        <v>3383.9602049999999</v>
      </c>
      <c r="C18">
        <v>2</v>
      </c>
    </row>
    <row r="19" spans="1:3">
      <c r="A19" s="97">
        <v>256</v>
      </c>
      <c r="B19">
        <v>7124.4638649999997</v>
      </c>
      <c r="C19">
        <v>2</v>
      </c>
    </row>
    <row r="20" spans="1:3">
      <c r="A20" s="97">
        <v>512</v>
      </c>
      <c r="B20">
        <v>13697.25</v>
      </c>
      <c r="C20">
        <v>2</v>
      </c>
    </row>
    <row r="21" spans="1:3">
      <c r="A21" s="97">
        <v>750</v>
      </c>
      <c r="B21">
        <v>20196.75</v>
      </c>
      <c r="C21">
        <v>2</v>
      </c>
    </row>
    <row r="22" spans="1:3">
      <c r="B22" s="107"/>
    </row>
    <row r="23" spans="1:3">
      <c r="B23" s="107"/>
    </row>
    <row r="24" spans="1:3">
      <c r="B24" s="107"/>
    </row>
    <row r="25" spans="1:3">
      <c r="B25" s="107"/>
    </row>
    <row r="26" spans="1:3">
      <c r="B26" s="107"/>
    </row>
    <row r="27" spans="1:3">
      <c r="B27" s="107"/>
    </row>
    <row r="28" spans="1:3">
      <c r="B28" s="107"/>
    </row>
    <row r="29" spans="1:3">
      <c r="B29" s="108"/>
    </row>
    <row r="30" spans="1:3">
      <c r="B30" s="108"/>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
  <sheetViews>
    <sheetView workbookViewId="0">
      <selection activeCell="B19" sqref="B19"/>
    </sheetView>
  </sheetViews>
  <sheetFormatPr defaultColWidth="11" defaultRowHeight="15.75"/>
  <sheetData>
    <row r="1" spans="1:3">
      <c r="A1" s="111" t="s">
        <v>245</v>
      </c>
      <c r="B1" s="111" t="s">
        <v>249</v>
      </c>
      <c r="C1" s="111" t="s">
        <v>250</v>
      </c>
    </row>
    <row r="2" spans="1:3">
      <c r="A2" t="s">
        <v>246</v>
      </c>
      <c r="B2" s="109">
        <v>7249.21191</v>
      </c>
      <c r="C2" s="109">
        <f>(B2+174.08)/24.733</f>
        <v>300.1371410665912</v>
      </c>
    </row>
    <row r="3" spans="1:3">
      <c r="A3" t="s">
        <v>247</v>
      </c>
      <c r="B3" s="109">
        <v>9840.7080100000003</v>
      </c>
      <c r="C3" s="109">
        <f>(B3+174.08)/24.733</f>
        <v>404.91602353131447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19"/>
  <sheetViews>
    <sheetView topLeftCell="AB1" workbookViewId="0">
      <selection activeCell="C26" sqref="C26"/>
    </sheetView>
  </sheetViews>
  <sheetFormatPr defaultColWidth="11" defaultRowHeight="15.75"/>
  <cols>
    <col min="1" max="1" width="11" style="12"/>
  </cols>
  <sheetData>
    <row r="1" spans="1:33" ht="21.75" thickBot="1">
      <c r="B1" s="154" t="s">
        <v>59</v>
      </c>
      <c r="C1" s="155"/>
      <c r="D1" s="155"/>
      <c r="E1" s="155"/>
      <c r="F1" s="155"/>
      <c r="G1" s="155"/>
      <c r="H1" s="155"/>
      <c r="I1" s="156"/>
      <c r="J1" s="154" t="s">
        <v>58</v>
      </c>
      <c r="K1" s="155"/>
      <c r="L1" s="155"/>
      <c r="M1" s="155"/>
      <c r="N1" s="155"/>
      <c r="O1" s="155"/>
      <c r="P1" s="155"/>
      <c r="Q1" s="156"/>
      <c r="R1" s="154" t="s">
        <v>57</v>
      </c>
      <c r="S1" s="155"/>
      <c r="T1" s="155"/>
      <c r="U1" s="155"/>
      <c r="V1" s="155"/>
      <c r="W1" s="155"/>
      <c r="X1" s="155"/>
      <c r="Y1" s="156"/>
      <c r="Z1" s="154" t="s">
        <v>56</v>
      </c>
      <c r="AA1" s="155"/>
      <c r="AB1" s="155"/>
      <c r="AC1" s="155"/>
      <c r="AD1" s="155"/>
      <c r="AE1" s="155"/>
      <c r="AF1" s="155"/>
      <c r="AG1" s="156"/>
    </row>
    <row r="2" spans="1:33" s="6" customFormat="1" ht="16.5" thickTop="1">
      <c r="A2" s="10"/>
      <c r="B2" s="157" t="s">
        <v>41</v>
      </c>
      <c r="C2" s="158"/>
      <c r="D2" s="158"/>
      <c r="E2" s="159"/>
      <c r="F2" s="160" t="s">
        <v>42</v>
      </c>
      <c r="G2" s="161"/>
      <c r="H2" s="161"/>
      <c r="I2" s="162"/>
      <c r="J2" s="163" t="s">
        <v>41</v>
      </c>
      <c r="K2" s="164"/>
      <c r="L2" s="164"/>
      <c r="M2" s="165"/>
      <c r="N2" s="160" t="s">
        <v>42</v>
      </c>
      <c r="O2" s="161"/>
      <c r="P2" s="161"/>
      <c r="Q2" s="162"/>
      <c r="R2" s="163" t="s">
        <v>41</v>
      </c>
      <c r="S2" s="164"/>
      <c r="T2" s="164"/>
      <c r="U2" s="165"/>
      <c r="V2" s="160" t="s">
        <v>42</v>
      </c>
      <c r="W2" s="161"/>
      <c r="X2" s="161"/>
      <c r="Y2" s="162"/>
      <c r="Z2" s="163" t="s">
        <v>41</v>
      </c>
      <c r="AA2" s="164"/>
      <c r="AB2" s="164"/>
      <c r="AC2" s="165"/>
      <c r="AD2" s="160" t="s">
        <v>42</v>
      </c>
      <c r="AE2" s="161"/>
      <c r="AF2" s="161"/>
      <c r="AG2" s="162"/>
    </row>
    <row r="3" spans="1:33">
      <c r="B3" s="166" t="s">
        <v>55</v>
      </c>
      <c r="C3" s="167"/>
      <c r="D3" s="168"/>
      <c r="E3" s="169" t="s">
        <v>43</v>
      </c>
      <c r="F3" s="171" t="s">
        <v>55</v>
      </c>
      <c r="G3" s="172"/>
      <c r="H3" s="173"/>
      <c r="I3" s="174" t="s">
        <v>43</v>
      </c>
      <c r="J3" s="166" t="s">
        <v>55</v>
      </c>
      <c r="K3" s="167"/>
      <c r="L3" s="168"/>
      <c r="M3" s="169" t="s">
        <v>43</v>
      </c>
      <c r="N3" s="171" t="s">
        <v>55</v>
      </c>
      <c r="O3" s="172"/>
      <c r="P3" s="173"/>
      <c r="Q3" s="174" t="s">
        <v>43</v>
      </c>
      <c r="R3" s="166" t="s">
        <v>55</v>
      </c>
      <c r="S3" s="167"/>
      <c r="T3" s="168"/>
      <c r="U3" s="169" t="s">
        <v>43</v>
      </c>
      <c r="V3" s="171" t="s">
        <v>55</v>
      </c>
      <c r="W3" s="172"/>
      <c r="X3" s="173"/>
      <c r="Y3" s="174" t="s">
        <v>43</v>
      </c>
      <c r="Z3" s="166" t="s">
        <v>55</v>
      </c>
      <c r="AA3" s="167"/>
      <c r="AB3" s="168"/>
      <c r="AC3" s="169" t="s">
        <v>43</v>
      </c>
      <c r="AD3" s="171" t="s">
        <v>55</v>
      </c>
      <c r="AE3" s="172"/>
      <c r="AF3" s="173"/>
      <c r="AG3" s="174" t="s">
        <v>43</v>
      </c>
    </row>
    <row r="4" spans="1:33">
      <c r="B4" s="42">
        <v>1</v>
      </c>
      <c r="C4" s="43">
        <v>2</v>
      </c>
      <c r="D4" s="44">
        <v>3</v>
      </c>
      <c r="E4" s="170"/>
      <c r="F4" s="45">
        <v>1</v>
      </c>
      <c r="G4" s="46">
        <v>2</v>
      </c>
      <c r="H4" s="47">
        <v>3</v>
      </c>
      <c r="I4" s="175"/>
      <c r="J4" s="42">
        <v>1</v>
      </c>
      <c r="K4" s="43">
        <v>2</v>
      </c>
      <c r="L4" s="44">
        <v>3</v>
      </c>
      <c r="M4" s="170"/>
      <c r="N4" s="45">
        <v>1</v>
      </c>
      <c r="O4" s="46">
        <v>2</v>
      </c>
      <c r="P4" s="47">
        <v>3</v>
      </c>
      <c r="Q4" s="175"/>
      <c r="R4" s="42">
        <v>1</v>
      </c>
      <c r="S4" s="43">
        <v>2</v>
      </c>
      <c r="T4" s="44">
        <v>3</v>
      </c>
      <c r="U4" s="170"/>
      <c r="V4" s="45">
        <v>1</v>
      </c>
      <c r="W4" s="46">
        <v>2</v>
      </c>
      <c r="X4" s="47">
        <v>3</v>
      </c>
      <c r="Y4" s="175"/>
      <c r="Z4" s="42">
        <v>1</v>
      </c>
      <c r="AA4" s="43">
        <v>2</v>
      </c>
      <c r="AB4" s="44">
        <v>3</v>
      </c>
      <c r="AC4" s="170"/>
      <c r="AD4" s="45">
        <v>1</v>
      </c>
      <c r="AE4" s="46">
        <v>2</v>
      </c>
      <c r="AF4" s="47">
        <v>3</v>
      </c>
      <c r="AG4" s="175"/>
    </row>
    <row r="5" spans="1:33">
      <c r="A5" s="11" t="s">
        <v>44</v>
      </c>
      <c r="B5" s="18">
        <v>1.5625</v>
      </c>
      <c r="C5" s="17">
        <v>1.5625</v>
      </c>
      <c r="D5" s="27">
        <v>1.5625</v>
      </c>
      <c r="E5" s="37">
        <f>MODE(B5:D5)</f>
        <v>1.5625</v>
      </c>
      <c r="F5" s="30">
        <v>6.25</v>
      </c>
      <c r="G5" s="13">
        <v>6.25</v>
      </c>
      <c r="H5" s="31">
        <v>6.25</v>
      </c>
      <c r="I5" s="24">
        <f t="shared" ref="I5:I13" si="0">MODE(F5:H5)</f>
        <v>6.25</v>
      </c>
      <c r="J5" s="19">
        <v>3.125</v>
      </c>
      <c r="K5" s="20">
        <v>3.125</v>
      </c>
      <c r="L5" s="29">
        <v>3.125</v>
      </c>
      <c r="M5" s="17">
        <f>MODE(J5:L5)</f>
        <v>3.125</v>
      </c>
      <c r="N5" s="32">
        <v>12.5</v>
      </c>
      <c r="O5" s="14">
        <v>12.5</v>
      </c>
      <c r="P5" s="33">
        <v>12.5</v>
      </c>
      <c r="Q5" s="24">
        <f>MODE(N5:P5)</f>
        <v>12.5</v>
      </c>
      <c r="R5" s="19">
        <v>1.5625</v>
      </c>
      <c r="S5" s="20">
        <v>1.5625</v>
      </c>
      <c r="T5" s="29">
        <v>1.5625</v>
      </c>
      <c r="U5" s="17">
        <f>MODE(R5:T5)</f>
        <v>1.5625</v>
      </c>
      <c r="V5" s="32">
        <v>3.125</v>
      </c>
      <c r="W5" s="14">
        <v>3.125</v>
      </c>
      <c r="X5" s="33">
        <v>3.125</v>
      </c>
      <c r="Y5" s="24">
        <f>MODE(V5:X5)</f>
        <v>3.125</v>
      </c>
      <c r="Z5" s="19">
        <v>25</v>
      </c>
      <c r="AA5" s="20">
        <v>33</v>
      </c>
      <c r="AB5" s="29">
        <v>33</v>
      </c>
      <c r="AC5" s="17">
        <f>MODE(Z5:AB5)</f>
        <v>33</v>
      </c>
      <c r="AD5" s="32">
        <v>25</v>
      </c>
      <c r="AE5" s="14">
        <v>25</v>
      </c>
      <c r="AF5" s="33">
        <v>25</v>
      </c>
      <c r="AG5" s="24">
        <f>MODE(AD5:AF5)</f>
        <v>25</v>
      </c>
    </row>
    <row r="6" spans="1:33">
      <c r="A6" s="11" t="s">
        <v>45</v>
      </c>
      <c r="B6" s="18">
        <v>1.5625</v>
      </c>
      <c r="C6" s="17">
        <v>1.5625</v>
      </c>
      <c r="D6" s="27">
        <v>1.5625</v>
      </c>
      <c r="E6" s="37">
        <f t="shared" ref="E6:E13" si="1">MODE(B6:D6)</f>
        <v>1.5625</v>
      </c>
      <c r="F6" s="30">
        <v>6.25</v>
      </c>
      <c r="G6" s="13">
        <v>6.25</v>
      </c>
      <c r="H6" s="31">
        <v>6.25</v>
      </c>
      <c r="I6" s="24">
        <f t="shared" si="0"/>
        <v>6.25</v>
      </c>
      <c r="J6" s="19">
        <v>3.125</v>
      </c>
      <c r="K6" s="20">
        <v>3.125</v>
      </c>
      <c r="L6" s="29">
        <v>6.25</v>
      </c>
      <c r="M6" s="17">
        <f t="shared" ref="M6:M13" si="2">MODE(J6:L6)</f>
        <v>3.125</v>
      </c>
      <c r="N6" s="32">
        <v>6.25</v>
      </c>
      <c r="O6" s="14">
        <v>12.5</v>
      </c>
      <c r="P6" s="33">
        <v>12.5</v>
      </c>
      <c r="Q6" s="24">
        <f t="shared" ref="Q6:Q13" si="3">MODE(N6:P6)</f>
        <v>12.5</v>
      </c>
      <c r="R6" s="19">
        <v>1.5625</v>
      </c>
      <c r="S6" s="20">
        <v>1.5625</v>
      </c>
      <c r="T6" s="29">
        <v>1.5625</v>
      </c>
      <c r="U6" s="17">
        <f t="shared" ref="U6:U13" si="4">MODE(R6:T6)</f>
        <v>1.5625</v>
      </c>
      <c r="V6" s="32">
        <v>3.125</v>
      </c>
      <c r="W6" s="14">
        <v>3.125</v>
      </c>
      <c r="X6" s="33">
        <v>3.125</v>
      </c>
      <c r="Y6" s="24">
        <f t="shared" ref="Y6:Y13" si="5">MODE(V6:X6)</f>
        <v>3.125</v>
      </c>
      <c r="Z6" s="19">
        <v>33</v>
      </c>
      <c r="AA6" s="20">
        <v>33</v>
      </c>
      <c r="AB6" s="29">
        <v>33</v>
      </c>
      <c r="AC6" s="17">
        <f t="shared" ref="AC6:AC13" si="6">MODE(Z6:AB6)</f>
        <v>33</v>
      </c>
      <c r="AD6" s="32">
        <v>25</v>
      </c>
      <c r="AE6" s="14">
        <v>25</v>
      </c>
      <c r="AF6" s="33">
        <v>25</v>
      </c>
      <c r="AG6" s="24">
        <f t="shared" ref="AG6:AG13" si="7">MODE(AD6:AF6)</f>
        <v>25</v>
      </c>
    </row>
    <row r="7" spans="1:33">
      <c r="A7" s="11" t="s">
        <v>46</v>
      </c>
      <c r="B7" s="18">
        <v>1.5625</v>
      </c>
      <c r="C7" s="17">
        <v>1.5625</v>
      </c>
      <c r="D7" s="27">
        <v>1.5625</v>
      </c>
      <c r="E7" s="37">
        <f t="shared" si="1"/>
        <v>1.5625</v>
      </c>
      <c r="F7" s="30">
        <v>6.25</v>
      </c>
      <c r="G7" s="13">
        <v>6.25</v>
      </c>
      <c r="H7" s="31">
        <v>6.25</v>
      </c>
      <c r="I7" s="24">
        <f t="shared" si="0"/>
        <v>6.25</v>
      </c>
      <c r="J7" s="19">
        <v>6.25</v>
      </c>
      <c r="K7" s="20">
        <v>6.25</v>
      </c>
      <c r="L7" s="29">
        <v>6.25</v>
      </c>
      <c r="M7" s="17">
        <f t="shared" si="2"/>
        <v>6.25</v>
      </c>
      <c r="N7" s="30">
        <v>12.5</v>
      </c>
      <c r="O7" s="13">
        <v>12.5</v>
      </c>
      <c r="P7" s="31">
        <v>12.5</v>
      </c>
      <c r="Q7" s="24">
        <f t="shared" si="3"/>
        <v>12.5</v>
      </c>
      <c r="R7" s="19">
        <v>1.5625</v>
      </c>
      <c r="S7" s="20">
        <v>1.5625</v>
      </c>
      <c r="T7" s="29">
        <v>1.5625</v>
      </c>
      <c r="U7" s="17">
        <f t="shared" si="4"/>
        <v>1.5625</v>
      </c>
      <c r="V7" s="32">
        <v>3.125</v>
      </c>
      <c r="W7" s="14">
        <v>3.125</v>
      </c>
      <c r="X7" s="33">
        <v>3.125</v>
      </c>
      <c r="Y7" s="24">
        <f t="shared" si="5"/>
        <v>3.125</v>
      </c>
      <c r="Z7" s="19">
        <v>33</v>
      </c>
      <c r="AA7" s="20">
        <v>33</v>
      </c>
      <c r="AB7" s="29">
        <v>33</v>
      </c>
      <c r="AC7" s="17">
        <f t="shared" si="6"/>
        <v>33</v>
      </c>
      <c r="AD7" s="30">
        <v>33</v>
      </c>
      <c r="AE7" s="13">
        <v>33</v>
      </c>
      <c r="AF7" s="31">
        <v>33</v>
      </c>
      <c r="AG7" s="24">
        <f t="shared" si="7"/>
        <v>33</v>
      </c>
    </row>
    <row r="8" spans="1:33">
      <c r="A8" s="10" t="s">
        <v>92</v>
      </c>
      <c r="B8" s="18" t="s">
        <v>54</v>
      </c>
      <c r="C8" s="17" t="s">
        <v>54</v>
      </c>
      <c r="D8" s="27" t="s">
        <v>54</v>
      </c>
      <c r="E8" s="27" t="s">
        <v>54</v>
      </c>
      <c r="F8" s="30" t="s">
        <v>54</v>
      </c>
      <c r="G8" s="13" t="s">
        <v>54</v>
      </c>
      <c r="H8" s="31" t="s">
        <v>54</v>
      </c>
      <c r="I8" s="24" t="s">
        <v>54</v>
      </c>
      <c r="J8" s="19" t="s">
        <v>54</v>
      </c>
      <c r="K8" s="20" t="s">
        <v>54</v>
      </c>
      <c r="L8" s="29" t="s">
        <v>54</v>
      </c>
      <c r="M8" s="17" t="s">
        <v>54</v>
      </c>
      <c r="N8" s="30" t="s">
        <v>54</v>
      </c>
      <c r="O8" s="13" t="s">
        <v>54</v>
      </c>
      <c r="P8" s="31" t="s">
        <v>54</v>
      </c>
      <c r="Q8" s="24" t="s">
        <v>54</v>
      </c>
      <c r="R8" s="19" t="s">
        <v>54</v>
      </c>
      <c r="S8" s="20" t="s">
        <v>54</v>
      </c>
      <c r="T8" s="29" t="s">
        <v>54</v>
      </c>
      <c r="U8" s="17" t="s">
        <v>54</v>
      </c>
      <c r="V8" s="30" t="s">
        <v>54</v>
      </c>
      <c r="W8" s="13" t="s">
        <v>54</v>
      </c>
      <c r="X8" s="31" t="s">
        <v>54</v>
      </c>
      <c r="Y8" s="24" t="s">
        <v>54</v>
      </c>
      <c r="Z8" s="19" t="s">
        <v>54</v>
      </c>
      <c r="AA8" s="20" t="s">
        <v>54</v>
      </c>
      <c r="AB8" s="29" t="s">
        <v>54</v>
      </c>
      <c r="AC8" s="29" t="s">
        <v>54</v>
      </c>
      <c r="AD8" s="32" t="s">
        <v>54</v>
      </c>
      <c r="AE8" s="14" t="s">
        <v>54</v>
      </c>
      <c r="AF8" s="33" t="s">
        <v>54</v>
      </c>
      <c r="AG8" s="25" t="s">
        <v>54</v>
      </c>
    </row>
    <row r="9" spans="1:33">
      <c r="A9" s="10" t="s">
        <v>93</v>
      </c>
      <c r="B9" s="18" t="s">
        <v>54</v>
      </c>
      <c r="C9" s="17" t="s">
        <v>54</v>
      </c>
      <c r="D9" s="27" t="s">
        <v>54</v>
      </c>
      <c r="E9" s="27" t="s">
        <v>54</v>
      </c>
      <c r="F9" s="30" t="s">
        <v>54</v>
      </c>
      <c r="G9" s="13" t="s">
        <v>54</v>
      </c>
      <c r="H9" s="31" t="s">
        <v>54</v>
      </c>
      <c r="I9" s="24" t="s">
        <v>54</v>
      </c>
      <c r="J9" s="19" t="s">
        <v>54</v>
      </c>
      <c r="K9" s="20" t="s">
        <v>54</v>
      </c>
      <c r="L9" s="29" t="s">
        <v>54</v>
      </c>
      <c r="M9" s="17" t="s">
        <v>54</v>
      </c>
      <c r="N9" s="30" t="s">
        <v>54</v>
      </c>
      <c r="O9" s="13" t="s">
        <v>54</v>
      </c>
      <c r="P9" s="31" t="s">
        <v>54</v>
      </c>
      <c r="Q9" s="24" t="s">
        <v>54</v>
      </c>
      <c r="R9" s="19" t="s">
        <v>54</v>
      </c>
      <c r="S9" s="20" t="s">
        <v>54</v>
      </c>
      <c r="T9" s="29" t="s">
        <v>54</v>
      </c>
      <c r="U9" s="17" t="s">
        <v>54</v>
      </c>
      <c r="V9" s="30" t="s">
        <v>54</v>
      </c>
      <c r="W9" s="13" t="s">
        <v>54</v>
      </c>
      <c r="X9" s="31" t="s">
        <v>54</v>
      </c>
      <c r="Y9" s="24" t="s">
        <v>54</v>
      </c>
      <c r="Z9" s="19" t="s">
        <v>54</v>
      </c>
      <c r="AA9" s="20" t="s">
        <v>54</v>
      </c>
      <c r="AB9" s="29" t="s">
        <v>54</v>
      </c>
      <c r="AC9" s="29" t="s">
        <v>54</v>
      </c>
      <c r="AD9" s="32" t="s">
        <v>54</v>
      </c>
      <c r="AE9" s="14" t="s">
        <v>54</v>
      </c>
      <c r="AF9" s="33" t="s">
        <v>54</v>
      </c>
      <c r="AG9" s="25" t="s">
        <v>54</v>
      </c>
    </row>
    <row r="10" spans="1:33">
      <c r="A10" s="10" t="s">
        <v>94</v>
      </c>
      <c r="B10" s="18" t="s">
        <v>54</v>
      </c>
      <c r="C10" s="17" t="s">
        <v>54</v>
      </c>
      <c r="D10" s="27" t="s">
        <v>54</v>
      </c>
      <c r="E10" s="27" t="s">
        <v>54</v>
      </c>
      <c r="F10" s="30" t="s">
        <v>54</v>
      </c>
      <c r="G10" s="13" t="s">
        <v>54</v>
      </c>
      <c r="H10" s="31" t="s">
        <v>54</v>
      </c>
      <c r="I10" s="24" t="s">
        <v>54</v>
      </c>
      <c r="J10" s="19" t="s">
        <v>54</v>
      </c>
      <c r="K10" s="20" t="s">
        <v>54</v>
      </c>
      <c r="L10" s="29" t="s">
        <v>54</v>
      </c>
      <c r="M10" s="17" t="s">
        <v>54</v>
      </c>
      <c r="N10" s="30" t="s">
        <v>54</v>
      </c>
      <c r="O10" s="13" t="s">
        <v>54</v>
      </c>
      <c r="P10" s="31" t="s">
        <v>54</v>
      </c>
      <c r="Q10" s="24" t="s">
        <v>54</v>
      </c>
      <c r="R10" s="19" t="s">
        <v>54</v>
      </c>
      <c r="S10" s="20" t="s">
        <v>54</v>
      </c>
      <c r="T10" s="29" t="s">
        <v>54</v>
      </c>
      <c r="U10" s="17" t="s">
        <v>54</v>
      </c>
      <c r="V10" s="30" t="s">
        <v>54</v>
      </c>
      <c r="W10" s="13" t="s">
        <v>54</v>
      </c>
      <c r="X10" s="31" t="s">
        <v>54</v>
      </c>
      <c r="Y10" s="24" t="s">
        <v>54</v>
      </c>
      <c r="Z10" s="19" t="s">
        <v>54</v>
      </c>
      <c r="AA10" s="20" t="s">
        <v>54</v>
      </c>
      <c r="AB10" s="29" t="s">
        <v>54</v>
      </c>
      <c r="AC10" s="29" t="s">
        <v>54</v>
      </c>
      <c r="AD10" s="32" t="s">
        <v>54</v>
      </c>
      <c r="AE10" s="14" t="s">
        <v>54</v>
      </c>
      <c r="AF10" s="33" t="s">
        <v>54</v>
      </c>
      <c r="AG10" s="25" t="s">
        <v>54</v>
      </c>
    </row>
    <row r="11" spans="1:33">
      <c r="A11" s="10" t="s">
        <v>83</v>
      </c>
      <c r="B11" s="18">
        <v>1.5625</v>
      </c>
      <c r="C11" s="17">
        <v>1.5625</v>
      </c>
      <c r="D11" s="27">
        <v>1.5625</v>
      </c>
      <c r="E11" s="37">
        <f t="shared" si="1"/>
        <v>1.5625</v>
      </c>
      <c r="F11" s="30">
        <v>12.5</v>
      </c>
      <c r="G11" s="13">
        <v>12.5</v>
      </c>
      <c r="H11" s="31">
        <v>12.5</v>
      </c>
      <c r="I11" s="24">
        <f t="shared" si="0"/>
        <v>12.5</v>
      </c>
      <c r="J11" s="19">
        <v>3.125</v>
      </c>
      <c r="K11" s="20">
        <v>3.125</v>
      </c>
      <c r="L11" s="29">
        <v>3.125</v>
      </c>
      <c r="M11" s="17">
        <f t="shared" si="2"/>
        <v>3.125</v>
      </c>
      <c r="N11" s="32">
        <v>25</v>
      </c>
      <c r="O11" s="14">
        <v>25</v>
      </c>
      <c r="P11" s="33">
        <v>25</v>
      </c>
      <c r="Q11" s="24">
        <f t="shared" si="3"/>
        <v>25</v>
      </c>
      <c r="R11" s="19" t="s">
        <v>53</v>
      </c>
      <c r="S11" s="20">
        <v>1.5625</v>
      </c>
      <c r="T11" s="29">
        <v>1.5625</v>
      </c>
      <c r="U11" s="17">
        <f t="shared" si="4"/>
        <v>1.5625</v>
      </c>
      <c r="V11" s="32">
        <v>6.25</v>
      </c>
      <c r="W11" s="14">
        <v>6.25</v>
      </c>
      <c r="X11" s="33">
        <v>6.25</v>
      </c>
      <c r="Y11" s="24">
        <f t="shared" si="5"/>
        <v>6.25</v>
      </c>
      <c r="Z11" s="19">
        <v>33</v>
      </c>
      <c r="AA11" s="20">
        <v>33</v>
      </c>
      <c r="AB11" s="29">
        <v>33</v>
      </c>
      <c r="AC11" s="17">
        <f t="shared" si="6"/>
        <v>33</v>
      </c>
      <c r="AD11" s="32">
        <v>33</v>
      </c>
      <c r="AE11" s="14">
        <v>33</v>
      </c>
      <c r="AF11" s="33">
        <v>33</v>
      </c>
      <c r="AG11" s="24">
        <f t="shared" si="7"/>
        <v>33</v>
      </c>
    </row>
    <row r="12" spans="1:33">
      <c r="A12" s="10" t="s">
        <v>84</v>
      </c>
      <c r="B12" s="18">
        <v>1.5625</v>
      </c>
      <c r="C12" s="17">
        <v>1.5625</v>
      </c>
      <c r="D12" s="27">
        <v>1.5625</v>
      </c>
      <c r="E12" s="37">
        <f t="shared" si="1"/>
        <v>1.5625</v>
      </c>
      <c r="F12" s="30">
        <v>12.5</v>
      </c>
      <c r="G12" s="13">
        <v>12.5</v>
      </c>
      <c r="H12" s="31">
        <v>12.5</v>
      </c>
      <c r="I12" s="24">
        <f t="shared" si="0"/>
        <v>12.5</v>
      </c>
      <c r="J12" s="19">
        <v>3.125</v>
      </c>
      <c r="K12" s="20">
        <v>3.125</v>
      </c>
      <c r="L12" s="29">
        <v>3.125</v>
      </c>
      <c r="M12" s="17">
        <f t="shared" si="2"/>
        <v>3.125</v>
      </c>
      <c r="N12" s="32">
        <v>25</v>
      </c>
      <c r="O12" s="14">
        <v>25</v>
      </c>
      <c r="P12" s="33">
        <v>25</v>
      </c>
      <c r="Q12" s="24">
        <f t="shared" si="3"/>
        <v>25</v>
      </c>
      <c r="R12" s="19">
        <v>1.5625</v>
      </c>
      <c r="S12" s="20">
        <v>1.5625</v>
      </c>
      <c r="T12" s="29">
        <v>1.5625</v>
      </c>
      <c r="U12" s="17">
        <f t="shared" si="4"/>
        <v>1.5625</v>
      </c>
      <c r="V12" s="32">
        <v>6.25</v>
      </c>
      <c r="W12" s="14">
        <v>6.25</v>
      </c>
      <c r="X12" s="33">
        <v>6.25</v>
      </c>
      <c r="Y12" s="24">
        <f t="shared" si="5"/>
        <v>6.25</v>
      </c>
      <c r="Z12" s="19">
        <v>33</v>
      </c>
      <c r="AA12" s="20">
        <v>33</v>
      </c>
      <c r="AB12" s="29">
        <v>33</v>
      </c>
      <c r="AC12" s="17">
        <f t="shared" si="6"/>
        <v>33</v>
      </c>
      <c r="AD12" s="32">
        <v>33</v>
      </c>
      <c r="AE12" s="14">
        <v>33</v>
      </c>
      <c r="AF12" s="33">
        <v>33</v>
      </c>
      <c r="AG12" s="24">
        <f t="shared" si="7"/>
        <v>33</v>
      </c>
    </row>
    <row r="13" spans="1:33">
      <c r="A13" s="10" t="s">
        <v>85</v>
      </c>
      <c r="B13" s="18">
        <v>1.5625</v>
      </c>
      <c r="C13" s="17">
        <v>1.5625</v>
      </c>
      <c r="D13" s="27">
        <v>1.5625</v>
      </c>
      <c r="E13" s="37">
        <f t="shared" si="1"/>
        <v>1.5625</v>
      </c>
      <c r="F13" s="30">
        <v>12.5</v>
      </c>
      <c r="G13" s="13">
        <v>12.5</v>
      </c>
      <c r="H13" s="31">
        <v>12.5</v>
      </c>
      <c r="I13" s="24">
        <f t="shared" si="0"/>
        <v>12.5</v>
      </c>
      <c r="J13" s="19">
        <v>3.125</v>
      </c>
      <c r="K13" s="20">
        <v>3.125</v>
      </c>
      <c r="L13" s="29">
        <v>3.125</v>
      </c>
      <c r="M13" s="17">
        <f t="shared" si="2"/>
        <v>3.125</v>
      </c>
      <c r="N13" s="32">
        <v>25</v>
      </c>
      <c r="O13" s="14">
        <v>25</v>
      </c>
      <c r="P13" s="33">
        <v>25</v>
      </c>
      <c r="Q13" s="24">
        <f t="shared" si="3"/>
        <v>25</v>
      </c>
      <c r="R13" s="19">
        <v>1.5625</v>
      </c>
      <c r="S13" s="20">
        <v>1.5625</v>
      </c>
      <c r="T13" s="29">
        <v>1.5625</v>
      </c>
      <c r="U13" s="17">
        <f t="shared" si="4"/>
        <v>1.5625</v>
      </c>
      <c r="V13" s="32">
        <v>6.25</v>
      </c>
      <c r="W13" s="14">
        <v>6.25</v>
      </c>
      <c r="X13" s="33">
        <v>6.25</v>
      </c>
      <c r="Y13" s="24">
        <f t="shared" si="5"/>
        <v>6.25</v>
      </c>
      <c r="Z13" s="19">
        <v>33</v>
      </c>
      <c r="AA13" s="20">
        <v>33</v>
      </c>
      <c r="AB13" s="29">
        <v>33</v>
      </c>
      <c r="AC13" s="17">
        <f t="shared" si="6"/>
        <v>33</v>
      </c>
      <c r="AD13" s="32">
        <v>33</v>
      </c>
      <c r="AE13" s="14">
        <v>33</v>
      </c>
      <c r="AF13" s="33">
        <v>33</v>
      </c>
      <c r="AG13" s="24">
        <f t="shared" si="7"/>
        <v>33</v>
      </c>
    </row>
    <row r="14" spans="1:33">
      <c r="A14" s="10" t="s">
        <v>86</v>
      </c>
      <c r="B14" s="18" t="s">
        <v>54</v>
      </c>
      <c r="C14" s="17" t="s">
        <v>54</v>
      </c>
      <c r="D14" s="27" t="s">
        <v>54</v>
      </c>
      <c r="E14" s="37" t="s">
        <v>54</v>
      </c>
      <c r="F14" s="30" t="s">
        <v>54</v>
      </c>
      <c r="G14" s="13" t="s">
        <v>54</v>
      </c>
      <c r="H14" s="31" t="s">
        <v>54</v>
      </c>
      <c r="I14" s="24" t="s">
        <v>54</v>
      </c>
      <c r="J14" s="19" t="s">
        <v>54</v>
      </c>
      <c r="K14" s="20" t="s">
        <v>54</v>
      </c>
      <c r="L14" s="29" t="s">
        <v>54</v>
      </c>
      <c r="M14" s="17" t="s">
        <v>54</v>
      </c>
      <c r="N14" s="30" t="s">
        <v>54</v>
      </c>
      <c r="O14" s="13" t="s">
        <v>54</v>
      </c>
      <c r="P14" s="31" t="s">
        <v>54</v>
      </c>
      <c r="Q14" s="24" t="s">
        <v>54</v>
      </c>
      <c r="R14" s="19" t="s">
        <v>54</v>
      </c>
      <c r="S14" s="20" t="s">
        <v>54</v>
      </c>
      <c r="T14" s="29" t="s">
        <v>54</v>
      </c>
      <c r="U14" s="17" t="s">
        <v>54</v>
      </c>
      <c r="V14" s="30" t="s">
        <v>54</v>
      </c>
      <c r="W14" s="13" t="s">
        <v>54</v>
      </c>
      <c r="X14" s="31" t="s">
        <v>54</v>
      </c>
      <c r="Y14" s="24" t="s">
        <v>54</v>
      </c>
      <c r="Z14" s="19" t="s">
        <v>54</v>
      </c>
      <c r="AA14" s="20" t="s">
        <v>54</v>
      </c>
      <c r="AB14" s="29" t="s">
        <v>54</v>
      </c>
      <c r="AC14" s="29" t="s">
        <v>54</v>
      </c>
      <c r="AD14" s="32" t="s">
        <v>54</v>
      </c>
      <c r="AE14" s="14" t="s">
        <v>54</v>
      </c>
      <c r="AF14" s="33" t="s">
        <v>54</v>
      </c>
      <c r="AG14" s="25" t="s">
        <v>54</v>
      </c>
    </row>
    <row r="15" spans="1:33">
      <c r="A15" s="10" t="s">
        <v>87</v>
      </c>
      <c r="B15" s="18" t="s">
        <v>54</v>
      </c>
      <c r="C15" s="17" t="s">
        <v>54</v>
      </c>
      <c r="D15" s="27" t="s">
        <v>54</v>
      </c>
      <c r="E15" s="37" t="s">
        <v>54</v>
      </c>
      <c r="F15" s="30" t="s">
        <v>54</v>
      </c>
      <c r="G15" s="13" t="s">
        <v>54</v>
      </c>
      <c r="H15" s="31" t="s">
        <v>54</v>
      </c>
      <c r="I15" s="24" t="s">
        <v>54</v>
      </c>
      <c r="J15" s="19" t="s">
        <v>54</v>
      </c>
      <c r="K15" s="20" t="s">
        <v>54</v>
      </c>
      <c r="L15" s="29" t="s">
        <v>54</v>
      </c>
      <c r="M15" s="17" t="s">
        <v>54</v>
      </c>
      <c r="N15" s="30" t="s">
        <v>54</v>
      </c>
      <c r="O15" s="13" t="s">
        <v>54</v>
      </c>
      <c r="P15" s="31" t="s">
        <v>54</v>
      </c>
      <c r="Q15" s="24" t="s">
        <v>54</v>
      </c>
      <c r="R15" s="19" t="s">
        <v>54</v>
      </c>
      <c r="S15" s="20" t="s">
        <v>54</v>
      </c>
      <c r="T15" s="29" t="s">
        <v>54</v>
      </c>
      <c r="U15" s="17" t="s">
        <v>54</v>
      </c>
      <c r="V15" s="30" t="s">
        <v>54</v>
      </c>
      <c r="W15" s="13" t="s">
        <v>54</v>
      </c>
      <c r="X15" s="31" t="s">
        <v>54</v>
      </c>
      <c r="Y15" s="24" t="s">
        <v>54</v>
      </c>
      <c r="Z15" s="19" t="s">
        <v>54</v>
      </c>
      <c r="AA15" s="20" t="s">
        <v>54</v>
      </c>
      <c r="AB15" s="29" t="s">
        <v>54</v>
      </c>
      <c r="AC15" s="29" t="s">
        <v>54</v>
      </c>
      <c r="AD15" s="32" t="s">
        <v>54</v>
      </c>
      <c r="AE15" s="14" t="s">
        <v>54</v>
      </c>
      <c r="AF15" s="33" t="s">
        <v>54</v>
      </c>
      <c r="AG15" s="25" t="s">
        <v>54</v>
      </c>
    </row>
    <row r="16" spans="1:33">
      <c r="A16" s="10" t="s">
        <v>88</v>
      </c>
      <c r="B16" s="18" t="s">
        <v>54</v>
      </c>
      <c r="C16" s="17" t="s">
        <v>54</v>
      </c>
      <c r="D16" s="27" t="s">
        <v>54</v>
      </c>
      <c r="E16" s="37" t="s">
        <v>54</v>
      </c>
      <c r="F16" s="30" t="s">
        <v>54</v>
      </c>
      <c r="G16" s="13" t="s">
        <v>54</v>
      </c>
      <c r="H16" s="31" t="s">
        <v>54</v>
      </c>
      <c r="I16" s="24" t="s">
        <v>54</v>
      </c>
      <c r="J16" s="19" t="s">
        <v>54</v>
      </c>
      <c r="K16" s="20" t="s">
        <v>54</v>
      </c>
      <c r="L16" s="29" t="s">
        <v>54</v>
      </c>
      <c r="M16" s="17" t="s">
        <v>54</v>
      </c>
      <c r="N16" s="30" t="s">
        <v>54</v>
      </c>
      <c r="O16" s="13" t="s">
        <v>54</v>
      </c>
      <c r="P16" s="31" t="s">
        <v>54</v>
      </c>
      <c r="Q16" s="24" t="s">
        <v>54</v>
      </c>
      <c r="R16" s="19" t="s">
        <v>54</v>
      </c>
      <c r="S16" s="20" t="s">
        <v>54</v>
      </c>
      <c r="T16" s="29" t="s">
        <v>54</v>
      </c>
      <c r="U16" s="17" t="s">
        <v>54</v>
      </c>
      <c r="V16" s="30" t="s">
        <v>54</v>
      </c>
      <c r="W16" s="13" t="s">
        <v>54</v>
      </c>
      <c r="X16" s="31" t="s">
        <v>54</v>
      </c>
      <c r="Y16" s="24" t="s">
        <v>54</v>
      </c>
      <c r="Z16" s="19" t="s">
        <v>54</v>
      </c>
      <c r="AA16" s="20" t="s">
        <v>54</v>
      </c>
      <c r="AB16" s="29" t="s">
        <v>54</v>
      </c>
      <c r="AC16" s="29" t="s">
        <v>54</v>
      </c>
      <c r="AD16" s="32" t="s">
        <v>54</v>
      </c>
      <c r="AE16" s="14" t="s">
        <v>54</v>
      </c>
      <c r="AF16" s="33" t="s">
        <v>54</v>
      </c>
      <c r="AG16" s="25" t="s">
        <v>54</v>
      </c>
    </row>
    <row r="17" spans="1:33">
      <c r="A17" s="10" t="s">
        <v>89</v>
      </c>
      <c r="B17" s="18" t="s">
        <v>54</v>
      </c>
      <c r="C17" s="17" t="s">
        <v>54</v>
      </c>
      <c r="D17" s="27" t="s">
        <v>54</v>
      </c>
      <c r="E17" s="37" t="s">
        <v>54</v>
      </c>
      <c r="F17" s="30" t="s">
        <v>54</v>
      </c>
      <c r="G17" s="13" t="s">
        <v>54</v>
      </c>
      <c r="H17" s="31" t="s">
        <v>54</v>
      </c>
      <c r="I17" s="24" t="s">
        <v>54</v>
      </c>
      <c r="J17" s="19" t="s">
        <v>54</v>
      </c>
      <c r="K17" s="17" t="s">
        <v>54</v>
      </c>
      <c r="L17" s="27" t="s">
        <v>54</v>
      </c>
      <c r="M17" s="17" t="s">
        <v>54</v>
      </c>
      <c r="N17" s="32" t="s">
        <v>54</v>
      </c>
      <c r="O17" s="14" t="s">
        <v>54</v>
      </c>
      <c r="P17" s="33" t="s">
        <v>54</v>
      </c>
      <c r="Q17" s="24" t="s">
        <v>54</v>
      </c>
      <c r="R17" s="19" t="s">
        <v>54</v>
      </c>
      <c r="S17" s="17" t="s">
        <v>54</v>
      </c>
      <c r="T17" s="27" t="s">
        <v>54</v>
      </c>
      <c r="U17" s="17" t="s">
        <v>54</v>
      </c>
      <c r="V17" s="32" t="s">
        <v>54</v>
      </c>
      <c r="W17" s="14" t="s">
        <v>54</v>
      </c>
      <c r="X17" s="33" t="s">
        <v>54</v>
      </c>
      <c r="Y17" s="24" t="s">
        <v>54</v>
      </c>
      <c r="Z17" s="19" t="s">
        <v>54</v>
      </c>
      <c r="AA17" s="20" t="s">
        <v>54</v>
      </c>
      <c r="AB17" s="29" t="s">
        <v>54</v>
      </c>
      <c r="AC17" s="29" t="s">
        <v>54</v>
      </c>
      <c r="AD17" s="32" t="s">
        <v>54</v>
      </c>
      <c r="AE17" s="14" t="s">
        <v>54</v>
      </c>
      <c r="AF17" s="33" t="s">
        <v>54</v>
      </c>
      <c r="AG17" s="25" t="s">
        <v>54</v>
      </c>
    </row>
    <row r="18" spans="1:33">
      <c r="A18" s="10" t="s">
        <v>90</v>
      </c>
      <c r="B18" s="18" t="s">
        <v>54</v>
      </c>
      <c r="C18" s="17" t="s">
        <v>54</v>
      </c>
      <c r="D18" s="27" t="s">
        <v>54</v>
      </c>
      <c r="E18" s="37" t="s">
        <v>54</v>
      </c>
      <c r="F18" s="30" t="s">
        <v>54</v>
      </c>
      <c r="G18" s="13" t="s">
        <v>54</v>
      </c>
      <c r="H18" s="31" t="s">
        <v>54</v>
      </c>
      <c r="I18" s="24" t="s">
        <v>54</v>
      </c>
      <c r="J18" s="19" t="s">
        <v>54</v>
      </c>
      <c r="K18" s="20" t="s">
        <v>54</v>
      </c>
      <c r="L18" s="27" t="s">
        <v>54</v>
      </c>
      <c r="M18" s="17" t="s">
        <v>54</v>
      </c>
      <c r="N18" s="32" t="s">
        <v>54</v>
      </c>
      <c r="O18" s="14" t="s">
        <v>54</v>
      </c>
      <c r="P18" s="33" t="s">
        <v>54</v>
      </c>
      <c r="Q18" s="24" t="s">
        <v>54</v>
      </c>
      <c r="R18" s="19" t="s">
        <v>54</v>
      </c>
      <c r="S18" s="20" t="s">
        <v>54</v>
      </c>
      <c r="T18" s="27" t="s">
        <v>54</v>
      </c>
      <c r="U18" s="17" t="s">
        <v>54</v>
      </c>
      <c r="V18" s="32" t="s">
        <v>54</v>
      </c>
      <c r="W18" s="14" t="s">
        <v>54</v>
      </c>
      <c r="X18" s="33" t="s">
        <v>54</v>
      </c>
      <c r="Y18" s="24" t="s">
        <v>54</v>
      </c>
      <c r="Z18" s="19" t="s">
        <v>54</v>
      </c>
      <c r="AA18" s="20" t="s">
        <v>54</v>
      </c>
      <c r="AB18" s="29" t="s">
        <v>54</v>
      </c>
      <c r="AC18" s="29" t="s">
        <v>54</v>
      </c>
      <c r="AD18" s="32" t="s">
        <v>54</v>
      </c>
      <c r="AE18" s="14" t="s">
        <v>54</v>
      </c>
      <c r="AF18" s="33" t="s">
        <v>54</v>
      </c>
      <c r="AG18" s="25" t="s">
        <v>54</v>
      </c>
    </row>
    <row r="19" spans="1:33" ht="16.5" thickBot="1">
      <c r="A19" s="10" t="s">
        <v>91</v>
      </c>
      <c r="B19" s="38" t="s">
        <v>54</v>
      </c>
      <c r="C19" s="23" t="s">
        <v>54</v>
      </c>
      <c r="D19" s="28" t="s">
        <v>54</v>
      </c>
      <c r="E19" s="39" t="s">
        <v>54</v>
      </c>
      <c r="F19" s="40" t="s">
        <v>54</v>
      </c>
      <c r="G19" s="16" t="s">
        <v>54</v>
      </c>
      <c r="H19" s="41" t="s">
        <v>54</v>
      </c>
      <c r="I19" s="26" t="s">
        <v>54</v>
      </c>
      <c r="J19" s="21" t="s">
        <v>54</v>
      </c>
      <c r="K19" s="22" t="s">
        <v>54</v>
      </c>
      <c r="L19" s="34" t="s">
        <v>54</v>
      </c>
      <c r="M19" s="23" t="s">
        <v>54</v>
      </c>
      <c r="N19" s="35" t="s">
        <v>54</v>
      </c>
      <c r="O19" s="15" t="s">
        <v>54</v>
      </c>
      <c r="P19" s="36" t="s">
        <v>54</v>
      </c>
      <c r="Q19" s="26" t="s">
        <v>54</v>
      </c>
      <c r="R19" s="21" t="s">
        <v>54</v>
      </c>
      <c r="S19" s="22" t="s">
        <v>54</v>
      </c>
      <c r="T19" s="34" t="s">
        <v>54</v>
      </c>
      <c r="U19" s="23" t="s">
        <v>54</v>
      </c>
      <c r="V19" s="35" t="s">
        <v>54</v>
      </c>
      <c r="W19" s="15" t="s">
        <v>54</v>
      </c>
      <c r="X19" s="36" t="s">
        <v>54</v>
      </c>
      <c r="Y19" s="26" t="s">
        <v>54</v>
      </c>
      <c r="Z19" s="21" t="s">
        <v>54</v>
      </c>
      <c r="AA19" s="22" t="s">
        <v>54</v>
      </c>
      <c r="AB19" s="34" t="s">
        <v>54</v>
      </c>
      <c r="AC19" s="23" t="s">
        <v>54</v>
      </c>
      <c r="AD19" s="35" t="s">
        <v>54</v>
      </c>
      <c r="AE19" s="15" t="s">
        <v>54</v>
      </c>
      <c r="AF19" s="36" t="s">
        <v>54</v>
      </c>
      <c r="AG19" s="26" t="s">
        <v>54</v>
      </c>
    </row>
  </sheetData>
  <mergeCells count="28">
    <mergeCell ref="M3:M4"/>
    <mergeCell ref="N3:P3"/>
    <mergeCell ref="Q3:Q4"/>
    <mergeCell ref="AD3:AF3"/>
    <mergeCell ref="AG3:AG4"/>
    <mergeCell ref="R3:T3"/>
    <mergeCell ref="U3:U4"/>
    <mergeCell ref="V3:X3"/>
    <mergeCell ref="Y3:Y4"/>
    <mergeCell ref="Z3:AB3"/>
    <mergeCell ref="AC3:AC4"/>
    <mergeCell ref="B3:D3"/>
    <mergeCell ref="E3:E4"/>
    <mergeCell ref="F3:H3"/>
    <mergeCell ref="I3:I4"/>
    <mergeCell ref="J3:L3"/>
    <mergeCell ref="B1:I1"/>
    <mergeCell ref="J1:Q1"/>
    <mergeCell ref="R1:Y1"/>
    <mergeCell ref="Z1:AG1"/>
    <mergeCell ref="B2:E2"/>
    <mergeCell ref="F2:I2"/>
    <mergeCell ref="J2:M2"/>
    <mergeCell ref="N2:Q2"/>
    <mergeCell ref="R2:U2"/>
    <mergeCell ref="V2:Y2"/>
    <mergeCell ref="Z2:AC2"/>
    <mergeCell ref="AD2:AG2"/>
  </mergeCells>
  <conditionalFormatting sqref="B2">
    <cfRule type="colorScale" priority="11">
      <colorScale>
        <cfvo type="min"/>
        <cfvo type="percentile" val="50"/>
        <cfvo type="max"/>
        <color rgb="FF63BE7B"/>
        <color rgb="FFFFEB84"/>
        <color rgb="FFF8696B"/>
      </colorScale>
    </cfRule>
  </conditionalFormatting>
  <conditionalFormatting sqref="F2">
    <cfRule type="colorScale" priority="10">
      <colorScale>
        <cfvo type="min"/>
        <cfvo type="percentile" val="50"/>
        <cfvo type="max"/>
        <color rgb="FF63BE7B"/>
        <color rgb="FFFFEB84"/>
        <color rgb="FFF8696B"/>
      </colorScale>
    </cfRule>
  </conditionalFormatting>
  <conditionalFormatting sqref="B2 F2">
    <cfRule type="colorScale" priority="12">
      <colorScale>
        <cfvo type="min"/>
        <cfvo type="percentile" val="50"/>
        <cfvo type="max"/>
        <color rgb="FF63BE7B"/>
        <color rgb="FFFFEB84"/>
        <color rgb="FFF8696B"/>
      </colorScale>
    </cfRule>
  </conditionalFormatting>
  <conditionalFormatting sqref="J2">
    <cfRule type="colorScale" priority="8">
      <colorScale>
        <cfvo type="min"/>
        <cfvo type="percentile" val="50"/>
        <cfvo type="max"/>
        <color rgb="FF63BE7B"/>
        <color rgb="FFFFEB84"/>
        <color rgb="FFF8696B"/>
      </colorScale>
    </cfRule>
  </conditionalFormatting>
  <conditionalFormatting sqref="J2 N2">
    <cfRule type="colorScale" priority="9">
      <colorScale>
        <cfvo type="min"/>
        <cfvo type="percentile" val="50"/>
        <cfvo type="max"/>
        <color rgb="FF63BE7B"/>
        <color rgb="FFFFEB84"/>
        <color rgb="FFF8696B"/>
      </colorScale>
    </cfRule>
  </conditionalFormatting>
  <conditionalFormatting sqref="N2">
    <cfRule type="colorScale" priority="7">
      <colorScale>
        <cfvo type="min"/>
        <cfvo type="percentile" val="50"/>
        <cfvo type="max"/>
        <color rgb="FF63BE7B"/>
        <color rgb="FFFFEB84"/>
        <color rgb="FFF8696B"/>
      </colorScale>
    </cfRule>
  </conditionalFormatting>
  <conditionalFormatting sqref="R2">
    <cfRule type="colorScale" priority="5">
      <colorScale>
        <cfvo type="min"/>
        <cfvo type="percentile" val="50"/>
        <cfvo type="max"/>
        <color rgb="FF63BE7B"/>
        <color rgb="FFFFEB84"/>
        <color rgb="FFF8696B"/>
      </colorScale>
    </cfRule>
  </conditionalFormatting>
  <conditionalFormatting sqref="R2 V2">
    <cfRule type="colorScale" priority="6">
      <colorScale>
        <cfvo type="min"/>
        <cfvo type="percentile" val="50"/>
        <cfvo type="max"/>
        <color rgb="FF63BE7B"/>
        <color rgb="FFFFEB84"/>
        <color rgb="FFF8696B"/>
      </colorScale>
    </cfRule>
  </conditionalFormatting>
  <conditionalFormatting sqref="V2">
    <cfRule type="colorScale" priority="4">
      <colorScale>
        <cfvo type="min"/>
        <cfvo type="percentile" val="50"/>
        <cfvo type="max"/>
        <color rgb="FF63BE7B"/>
        <color rgb="FFFFEB84"/>
        <color rgb="FFF8696B"/>
      </colorScale>
    </cfRule>
  </conditionalFormatting>
  <conditionalFormatting sqref="Z2">
    <cfRule type="colorScale" priority="2">
      <colorScale>
        <cfvo type="min"/>
        <cfvo type="percentile" val="50"/>
        <cfvo type="max"/>
        <color rgb="FF63BE7B"/>
        <color rgb="FFFFEB84"/>
        <color rgb="FFF8696B"/>
      </colorScale>
    </cfRule>
  </conditionalFormatting>
  <conditionalFormatting sqref="Z2 AD2">
    <cfRule type="colorScale" priority="3">
      <colorScale>
        <cfvo type="min"/>
        <cfvo type="percentile" val="50"/>
        <cfvo type="max"/>
        <color rgb="FF63BE7B"/>
        <color rgb="FFFFEB84"/>
        <color rgb="FFF8696B"/>
      </colorScale>
    </cfRule>
  </conditionalFormatting>
  <conditionalFormatting sqref="AD2">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19"/>
  <sheetViews>
    <sheetView topLeftCell="AG1" workbookViewId="0">
      <selection activeCell="B26" sqref="B26"/>
    </sheetView>
  </sheetViews>
  <sheetFormatPr defaultColWidth="11" defaultRowHeight="15.75"/>
  <cols>
    <col min="1" max="1" width="11" style="12"/>
  </cols>
  <sheetData>
    <row r="1" spans="1:33" ht="21.75" thickBot="1">
      <c r="B1" s="154" t="s">
        <v>59</v>
      </c>
      <c r="C1" s="155"/>
      <c r="D1" s="155"/>
      <c r="E1" s="155"/>
      <c r="F1" s="155"/>
      <c r="G1" s="155"/>
      <c r="H1" s="155"/>
      <c r="I1" s="156"/>
      <c r="J1" s="154" t="s">
        <v>58</v>
      </c>
      <c r="K1" s="155"/>
      <c r="L1" s="155"/>
      <c r="M1" s="155"/>
      <c r="N1" s="155"/>
      <c r="O1" s="155"/>
      <c r="P1" s="155"/>
      <c r="Q1" s="156"/>
      <c r="R1" s="154" t="s">
        <v>57</v>
      </c>
      <c r="S1" s="155"/>
      <c r="T1" s="155"/>
      <c r="U1" s="155"/>
      <c r="V1" s="155"/>
      <c r="W1" s="155"/>
      <c r="X1" s="155"/>
      <c r="Y1" s="156"/>
      <c r="Z1" s="154" t="s">
        <v>56</v>
      </c>
      <c r="AA1" s="155"/>
      <c r="AB1" s="155"/>
      <c r="AC1" s="155"/>
      <c r="AD1" s="155"/>
      <c r="AE1" s="155"/>
      <c r="AF1" s="155"/>
      <c r="AG1" s="156"/>
    </row>
    <row r="2" spans="1:33" s="6" customFormat="1" ht="16.5" thickTop="1">
      <c r="A2" s="10"/>
      <c r="B2" s="157" t="s">
        <v>41</v>
      </c>
      <c r="C2" s="158"/>
      <c r="D2" s="158"/>
      <c r="E2" s="159"/>
      <c r="F2" s="160" t="s">
        <v>42</v>
      </c>
      <c r="G2" s="161"/>
      <c r="H2" s="161"/>
      <c r="I2" s="162"/>
      <c r="J2" s="163" t="s">
        <v>41</v>
      </c>
      <c r="K2" s="164"/>
      <c r="L2" s="164"/>
      <c r="M2" s="165"/>
      <c r="N2" s="160" t="s">
        <v>42</v>
      </c>
      <c r="O2" s="161"/>
      <c r="P2" s="161"/>
      <c r="Q2" s="162"/>
      <c r="R2" s="163" t="s">
        <v>41</v>
      </c>
      <c r="S2" s="164"/>
      <c r="T2" s="164"/>
      <c r="U2" s="165"/>
      <c r="V2" s="160" t="s">
        <v>42</v>
      </c>
      <c r="W2" s="161"/>
      <c r="X2" s="161"/>
      <c r="Y2" s="162"/>
      <c r="Z2" s="163" t="s">
        <v>41</v>
      </c>
      <c r="AA2" s="164"/>
      <c r="AB2" s="164"/>
      <c r="AC2" s="165"/>
      <c r="AD2" s="160" t="s">
        <v>42</v>
      </c>
      <c r="AE2" s="161"/>
      <c r="AF2" s="161"/>
      <c r="AG2" s="162"/>
    </row>
    <row r="3" spans="1:33">
      <c r="B3" s="166" t="s">
        <v>55</v>
      </c>
      <c r="C3" s="167"/>
      <c r="D3" s="168"/>
      <c r="E3" s="169" t="s">
        <v>43</v>
      </c>
      <c r="F3" s="171" t="s">
        <v>55</v>
      </c>
      <c r="G3" s="172"/>
      <c r="H3" s="173"/>
      <c r="I3" s="174" t="s">
        <v>43</v>
      </c>
      <c r="J3" s="166" t="s">
        <v>55</v>
      </c>
      <c r="K3" s="167"/>
      <c r="L3" s="168"/>
      <c r="M3" s="169" t="s">
        <v>43</v>
      </c>
      <c r="N3" s="171" t="s">
        <v>55</v>
      </c>
      <c r="O3" s="172"/>
      <c r="P3" s="173"/>
      <c r="Q3" s="174" t="s">
        <v>43</v>
      </c>
      <c r="R3" s="166" t="s">
        <v>55</v>
      </c>
      <c r="S3" s="167"/>
      <c r="T3" s="168"/>
      <c r="U3" s="169" t="s">
        <v>43</v>
      </c>
      <c r="V3" s="171" t="s">
        <v>55</v>
      </c>
      <c r="W3" s="172"/>
      <c r="X3" s="173"/>
      <c r="Y3" s="174" t="s">
        <v>43</v>
      </c>
      <c r="Z3" s="166" t="s">
        <v>55</v>
      </c>
      <c r="AA3" s="167"/>
      <c r="AB3" s="168"/>
      <c r="AC3" s="169" t="s">
        <v>43</v>
      </c>
      <c r="AD3" s="171" t="s">
        <v>55</v>
      </c>
      <c r="AE3" s="172"/>
      <c r="AF3" s="173"/>
      <c r="AG3" s="174" t="s">
        <v>43</v>
      </c>
    </row>
    <row r="4" spans="1:33">
      <c r="B4" s="42">
        <v>1</v>
      </c>
      <c r="C4" s="43">
        <v>2</v>
      </c>
      <c r="D4" s="44">
        <v>3</v>
      </c>
      <c r="E4" s="170"/>
      <c r="F4" s="45">
        <v>1</v>
      </c>
      <c r="G4" s="46">
        <v>2</v>
      </c>
      <c r="H4" s="47">
        <v>3</v>
      </c>
      <c r="I4" s="175"/>
      <c r="J4" s="42">
        <v>1</v>
      </c>
      <c r="K4" s="43">
        <v>2</v>
      </c>
      <c r="L4" s="44">
        <v>3</v>
      </c>
      <c r="M4" s="170"/>
      <c r="N4" s="45">
        <v>1</v>
      </c>
      <c r="O4" s="46">
        <v>2</v>
      </c>
      <c r="P4" s="47">
        <v>3</v>
      </c>
      <c r="Q4" s="175"/>
      <c r="R4" s="42">
        <v>1</v>
      </c>
      <c r="S4" s="43">
        <v>2</v>
      </c>
      <c r="T4" s="44">
        <v>3</v>
      </c>
      <c r="U4" s="170"/>
      <c r="V4" s="45">
        <v>1</v>
      </c>
      <c r="W4" s="46">
        <v>2</v>
      </c>
      <c r="X4" s="47">
        <v>3</v>
      </c>
      <c r="Y4" s="175"/>
      <c r="Z4" s="42">
        <v>1</v>
      </c>
      <c r="AA4" s="43">
        <v>2</v>
      </c>
      <c r="AB4" s="44">
        <v>3</v>
      </c>
      <c r="AC4" s="170"/>
      <c r="AD4" s="45">
        <v>1</v>
      </c>
      <c r="AE4" s="46">
        <v>2</v>
      </c>
      <c r="AF4" s="47">
        <v>3</v>
      </c>
      <c r="AG4" s="175"/>
    </row>
    <row r="5" spans="1:33">
      <c r="A5" s="11" t="s">
        <v>95</v>
      </c>
      <c r="B5" s="18" t="s">
        <v>53</v>
      </c>
      <c r="C5" s="17">
        <v>1.5625</v>
      </c>
      <c r="D5" s="27">
        <v>1.5625</v>
      </c>
      <c r="E5" s="37">
        <f>MODE(B5:D5)</f>
        <v>1.5625</v>
      </c>
      <c r="F5" s="30">
        <v>12.5</v>
      </c>
      <c r="G5" s="13">
        <v>12.5</v>
      </c>
      <c r="H5" s="31">
        <v>12.5</v>
      </c>
      <c r="I5" s="24">
        <f t="shared" ref="I5:I16" si="0">MODE(F5:H5)</f>
        <v>12.5</v>
      </c>
      <c r="J5" s="19">
        <v>6.25</v>
      </c>
      <c r="K5" s="20">
        <v>3.125</v>
      </c>
      <c r="L5" s="29">
        <v>3.125</v>
      </c>
      <c r="M5" s="17">
        <f>MODE(J5:L5)</f>
        <v>3.125</v>
      </c>
      <c r="N5" s="32">
        <v>12.5</v>
      </c>
      <c r="O5" s="14">
        <v>12.5</v>
      </c>
      <c r="P5" s="33">
        <v>12.5</v>
      </c>
      <c r="Q5" s="24">
        <f>MODE(N5:P5)</f>
        <v>12.5</v>
      </c>
      <c r="R5" s="19">
        <v>1.5625</v>
      </c>
      <c r="S5" s="20">
        <v>1.5625</v>
      </c>
      <c r="T5" s="29">
        <v>1.5625</v>
      </c>
      <c r="U5" s="17">
        <f>MODE(R5:T5)</f>
        <v>1.5625</v>
      </c>
      <c r="V5" s="32">
        <v>12.5</v>
      </c>
      <c r="W5" s="14">
        <v>12.5</v>
      </c>
      <c r="X5" s="33">
        <v>12.5</v>
      </c>
      <c r="Y5" s="24">
        <f>MODE(V5:X5)</f>
        <v>12.5</v>
      </c>
      <c r="Z5" s="19">
        <v>33</v>
      </c>
      <c r="AA5" s="20">
        <v>25</v>
      </c>
      <c r="AB5" s="29">
        <v>25</v>
      </c>
      <c r="AC5" s="17">
        <f>MODE(Z5:AB5)</f>
        <v>25</v>
      </c>
      <c r="AD5" s="32">
        <v>25</v>
      </c>
      <c r="AE5" s="14">
        <v>25</v>
      </c>
      <c r="AF5" s="33">
        <v>25</v>
      </c>
      <c r="AG5" s="24">
        <f>MODE(AD5:AF5)</f>
        <v>25</v>
      </c>
    </row>
    <row r="6" spans="1:33">
      <c r="A6" s="11" t="s">
        <v>96</v>
      </c>
      <c r="B6" s="18" t="s">
        <v>53</v>
      </c>
      <c r="C6" s="17" t="s">
        <v>53</v>
      </c>
      <c r="D6" s="27" t="s">
        <v>53</v>
      </c>
      <c r="E6" s="37" t="s">
        <v>53</v>
      </c>
      <c r="F6" s="30">
        <v>6.25</v>
      </c>
      <c r="G6" s="13">
        <v>6.25</v>
      </c>
      <c r="H6" s="31">
        <v>6.25</v>
      </c>
      <c r="I6" s="24">
        <f t="shared" si="0"/>
        <v>6.25</v>
      </c>
      <c r="J6" s="19">
        <v>3.125</v>
      </c>
      <c r="K6" s="20">
        <v>3.125</v>
      </c>
      <c r="L6" s="29">
        <v>3.125</v>
      </c>
      <c r="M6" s="17">
        <f t="shared" ref="M6:M18" si="1">MODE(J6:L6)</f>
        <v>3.125</v>
      </c>
      <c r="N6" s="32">
        <v>12.5</v>
      </c>
      <c r="O6" s="14">
        <v>12.5</v>
      </c>
      <c r="P6" s="33">
        <v>12.5</v>
      </c>
      <c r="Q6" s="24">
        <f t="shared" ref="Q6:Q18" si="2">MODE(N6:P6)</f>
        <v>12.5</v>
      </c>
      <c r="R6" s="19">
        <v>1.5625</v>
      </c>
      <c r="S6" s="20">
        <v>1.5625</v>
      </c>
      <c r="T6" s="29">
        <v>1.5625</v>
      </c>
      <c r="U6" s="17">
        <f t="shared" ref="U6:U15" si="3">MODE(R6:T6)</f>
        <v>1.5625</v>
      </c>
      <c r="V6" s="32">
        <v>6.25</v>
      </c>
      <c r="W6" s="14">
        <v>6.25</v>
      </c>
      <c r="X6" s="33">
        <v>6.25</v>
      </c>
      <c r="Y6" s="24">
        <f t="shared" ref="Y6" si="4">MODE(V6:X6)</f>
        <v>6.25</v>
      </c>
      <c r="Z6" s="19">
        <v>12.5</v>
      </c>
      <c r="AA6" s="20">
        <v>25</v>
      </c>
      <c r="AB6" s="29">
        <v>12.5</v>
      </c>
      <c r="AC6" s="17">
        <f t="shared" ref="AC6:AC18" si="5">MODE(Z6:AB6)</f>
        <v>12.5</v>
      </c>
      <c r="AD6" s="32">
        <v>25</v>
      </c>
      <c r="AE6" s="14">
        <v>25</v>
      </c>
      <c r="AF6" s="33">
        <v>25</v>
      </c>
      <c r="AG6" s="24">
        <f t="shared" ref="AG6:AG18" si="6">MODE(AD6:AF6)</f>
        <v>25</v>
      </c>
    </row>
    <row r="7" spans="1:33">
      <c r="A7" s="11" t="s">
        <v>97</v>
      </c>
      <c r="B7" s="18" t="s">
        <v>53</v>
      </c>
      <c r="C7" s="17" t="s">
        <v>53</v>
      </c>
      <c r="D7" s="27" t="s">
        <v>53</v>
      </c>
      <c r="E7" s="37" t="s">
        <v>53</v>
      </c>
      <c r="F7" s="30">
        <v>12.5</v>
      </c>
      <c r="G7" s="13">
        <v>12.5</v>
      </c>
      <c r="H7" s="31">
        <v>12.5</v>
      </c>
      <c r="I7" s="24">
        <f t="shared" si="0"/>
        <v>12.5</v>
      </c>
      <c r="J7" s="19">
        <v>3.125</v>
      </c>
      <c r="K7" s="20">
        <v>3.125</v>
      </c>
      <c r="L7" s="29">
        <v>3.125</v>
      </c>
      <c r="M7" s="17">
        <f t="shared" si="1"/>
        <v>3.125</v>
      </c>
      <c r="N7" s="30">
        <v>12.5</v>
      </c>
      <c r="O7" s="13">
        <v>12.5</v>
      </c>
      <c r="P7" s="31">
        <v>12.5</v>
      </c>
      <c r="Q7" s="24">
        <f t="shared" si="2"/>
        <v>12.5</v>
      </c>
      <c r="R7" s="19">
        <v>1.5625</v>
      </c>
      <c r="S7" s="20">
        <v>1.5625</v>
      </c>
      <c r="T7" s="29">
        <v>1.5625</v>
      </c>
      <c r="U7" s="17">
        <f t="shared" si="3"/>
        <v>1.5625</v>
      </c>
      <c r="V7" s="30" t="s">
        <v>52</v>
      </c>
      <c r="W7" s="13" t="s">
        <v>52</v>
      </c>
      <c r="X7" s="31" t="s">
        <v>52</v>
      </c>
      <c r="Y7" s="24" t="s">
        <v>52</v>
      </c>
      <c r="Z7" s="19">
        <v>25</v>
      </c>
      <c r="AA7" s="20">
        <v>25</v>
      </c>
      <c r="AB7" s="29">
        <v>25</v>
      </c>
      <c r="AC7" s="17">
        <f t="shared" si="5"/>
        <v>25</v>
      </c>
      <c r="AD7" s="30">
        <v>25</v>
      </c>
      <c r="AE7" s="13">
        <v>25</v>
      </c>
      <c r="AF7" s="31">
        <v>25</v>
      </c>
      <c r="AG7" s="24">
        <f t="shared" si="6"/>
        <v>25</v>
      </c>
    </row>
    <row r="8" spans="1:33">
      <c r="A8" s="10" t="s">
        <v>47</v>
      </c>
      <c r="B8" s="18" t="s">
        <v>53</v>
      </c>
      <c r="C8" s="17" t="s">
        <v>53</v>
      </c>
      <c r="D8" s="27" t="s">
        <v>53</v>
      </c>
      <c r="E8" s="37" t="s">
        <v>53</v>
      </c>
      <c r="F8" s="30">
        <v>3.125</v>
      </c>
      <c r="G8" s="13">
        <v>6.25</v>
      </c>
      <c r="H8" s="31">
        <v>6.25</v>
      </c>
      <c r="I8" s="24">
        <f t="shared" si="0"/>
        <v>6.25</v>
      </c>
      <c r="J8" s="19">
        <v>3.125</v>
      </c>
      <c r="K8" s="20">
        <v>3.125</v>
      </c>
      <c r="L8" s="29">
        <v>3.125</v>
      </c>
      <c r="M8" s="17">
        <f t="shared" si="1"/>
        <v>3.125</v>
      </c>
      <c r="N8" s="30">
        <v>12.5</v>
      </c>
      <c r="O8" s="13">
        <v>12.5</v>
      </c>
      <c r="P8" s="31">
        <v>12.5</v>
      </c>
      <c r="Q8" s="24">
        <f t="shared" si="2"/>
        <v>12.5</v>
      </c>
      <c r="R8" s="19">
        <v>3.125</v>
      </c>
      <c r="S8" s="20">
        <v>3.125</v>
      </c>
      <c r="T8" s="29">
        <v>1.5625</v>
      </c>
      <c r="U8" s="17">
        <f t="shared" si="3"/>
        <v>3.125</v>
      </c>
      <c r="V8" s="32">
        <v>6.25</v>
      </c>
      <c r="W8" s="14">
        <v>6.25</v>
      </c>
      <c r="X8" s="33">
        <v>6.25</v>
      </c>
      <c r="Y8" s="24">
        <f t="shared" ref="Y8:Y10" si="7">MODE(V8:X8)</f>
        <v>6.25</v>
      </c>
      <c r="Z8" s="19">
        <v>25</v>
      </c>
      <c r="AA8" s="20">
        <v>25</v>
      </c>
      <c r="AB8" s="29">
        <v>25</v>
      </c>
      <c r="AC8" s="17">
        <f t="shared" si="5"/>
        <v>25</v>
      </c>
      <c r="AD8" s="32">
        <v>25</v>
      </c>
      <c r="AE8" s="14">
        <v>25</v>
      </c>
      <c r="AF8" s="33">
        <v>25</v>
      </c>
      <c r="AG8" s="24">
        <f t="shared" si="6"/>
        <v>25</v>
      </c>
    </row>
    <row r="9" spans="1:33">
      <c r="A9" s="10" t="s">
        <v>47</v>
      </c>
      <c r="B9" s="18" t="s">
        <v>53</v>
      </c>
      <c r="C9" s="17" t="s">
        <v>53</v>
      </c>
      <c r="D9" s="27" t="s">
        <v>53</v>
      </c>
      <c r="E9" s="37" t="s">
        <v>53</v>
      </c>
      <c r="F9" s="30">
        <v>6.25</v>
      </c>
      <c r="G9" s="13">
        <v>12.5</v>
      </c>
      <c r="H9" s="31">
        <v>12.5</v>
      </c>
      <c r="I9" s="24">
        <f t="shared" si="0"/>
        <v>12.5</v>
      </c>
      <c r="J9" s="19">
        <v>3.125</v>
      </c>
      <c r="K9" s="20">
        <v>1.5625</v>
      </c>
      <c r="L9" s="29">
        <v>1.5625</v>
      </c>
      <c r="M9" s="17">
        <f t="shared" si="1"/>
        <v>1.5625</v>
      </c>
      <c r="N9" s="32">
        <v>3.125</v>
      </c>
      <c r="O9" s="14">
        <v>6.25</v>
      </c>
      <c r="P9" s="33">
        <v>6.25</v>
      </c>
      <c r="Q9" s="24">
        <f t="shared" si="2"/>
        <v>6.25</v>
      </c>
      <c r="R9" s="19">
        <v>1.5625</v>
      </c>
      <c r="S9" s="20">
        <v>1.5625</v>
      </c>
      <c r="T9" s="29">
        <v>1.5625</v>
      </c>
      <c r="U9" s="17">
        <f t="shared" si="3"/>
        <v>1.5625</v>
      </c>
      <c r="V9" s="32">
        <v>6.25</v>
      </c>
      <c r="W9" s="14">
        <v>6.25</v>
      </c>
      <c r="X9" s="33">
        <v>6.25</v>
      </c>
      <c r="Y9" s="24">
        <f t="shared" si="7"/>
        <v>6.25</v>
      </c>
      <c r="Z9" s="19">
        <v>25</v>
      </c>
      <c r="AA9" s="20">
        <v>25</v>
      </c>
      <c r="AB9" s="29">
        <v>25</v>
      </c>
      <c r="AC9" s="17">
        <f t="shared" si="5"/>
        <v>25</v>
      </c>
      <c r="AD9" s="32">
        <v>25</v>
      </c>
      <c r="AE9" s="14">
        <v>25</v>
      </c>
      <c r="AF9" s="33">
        <v>25</v>
      </c>
      <c r="AG9" s="24">
        <f t="shared" si="6"/>
        <v>25</v>
      </c>
    </row>
    <row r="10" spans="1:33">
      <c r="A10" s="10" t="s">
        <v>47</v>
      </c>
      <c r="B10" s="18">
        <v>1.5625</v>
      </c>
      <c r="C10" s="17">
        <v>1.5625</v>
      </c>
      <c r="D10" s="27">
        <v>1.5625</v>
      </c>
      <c r="E10" s="37">
        <f>MODE(B10:D10)</f>
        <v>1.5625</v>
      </c>
      <c r="F10" s="30">
        <v>12.5</v>
      </c>
      <c r="G10" s="13">
        <v>12.5</v>
      </c>
      <c r="H10" s="31">
        <v>12.5</v>
      </c>
      <c r="I10" s="24">
        <f t="shared" si="0"/>
        <v>12.5</v>
      </c>
      <c r="J10" s="19">
        <v>3.125</v>
      </c>
      <c r="K10" s="20">
        <v>3.125</v>
      </c>
      <c r="L10" s="29">
        <v>3.125</v>
      </c>
      <c r="M10" s="17">
        <f t="shared" si="1"/>
        <v>3.125</v>
      </c>
      <c r="N10" s="32">
        <v>12.5</v>
      </c>
      <c r="O10" s="14">
        <v>12.5</v>
      </c>
      <c r="P10" s="33">
        <v>12.5</v>
      </c>
      <c r="Q10" s="24">
        <f t="shared" si="2"/>
        <v>12.5</v>
      </c>
      <c r="R10" s="19">
        <v>3.125</v>
      </c>
      <c r="S10" s="20">
        <v>3.125</v>
      </c>
      <c r="T10" s="29">
        <v>3.125</v>
      </c>
      <c r="U10" s="17">
        <f t="shared" si="3"/>
        <v>3.125</v>
      </c>
      <c r="V10" s="32">
        <v>6.25</v>
      </c>
      <c r="W10" s="14">
        <v>6.25</v>
      </c>
      <c r="X10" s="33">
        <v>6.25</v>
      </c>
      <c r="Y10" s="24">
        <f t="shared" si="7"/>
        <v>6.25</v>
      </c>
      <c r="Z10" s="19">
        <v>50</v>
      </c>
      <c r="AA10" s="20">
        <v>50</v>
      </c>
      <c r="AB10" s="29">
        <v>50</v>
      </c>
      <c r="AC10" s="17">
        <f t="shared" si="5"/>
        <v>50</v>
      </c>
      <c r="AD10" s="32">
        <v>50</v>
      </c>
      <c r="AE10" s="14">
        <v>50</v>
      </c>
      <c r="AF10" s="33">
        <v>50</v>
      </c>
      <c r="AG10" s="24">
        <f t="shared" si="6"/>
        <v>50</v>
      </c>
    </row>
    <row r="11" spans="1:33">
      <c r="A11" s="10" t="s">
        <v>48</v>
      </c>
      <c r="B11" s="18" t="s">
        <v>54</v>
      </c>
      <c r="C11" s="17" t="s">
        <v>54</v>
      </c>
      <c r="D11" s="27" t="s">
        <v>54</v>
      </c>
      <c r="E11" s="37" t="s">
        <v>54</v>
      </c>
      <c r="F11" s="30">
        <v>50</v>
      </c>
      <c r="G11" s="13">
        <v>50</v>
      </c>
      <c r="H11" s="31">
        <v>50</v>
      </c>
      <c r="I11" s="24">
        <f t="shared" si="0"/>
        <v>50</v>
      </c>
      <c r="J11" s="19">
        <v>50</v>
      </c>
      <c r="K11" s="20">
        <v>50</v>
      </c>
      <c r="L11" s="29">
        <v>50</v>
      </c>
      <c r="M11" s="17">
        <f t="shared" si="1"/>
        <v>50</v>
      </c>
      <c r="N11" s="32">
        <v>50</v>
      </c>
      <c r="O11" s="14">
        <v>50</v>
      </c>
      <c r="P11" s="33">
        <v>50</v>
      </c>
      <c r="Q11" s="24">
        <f t="shared" si="2"/>
        <v>50</v>
      </c>
      <c r="R11" s="19">
        <v>50</v>
      </c>
      <c r="S11" s="20">
        <v>50</v>
      </c>
      <c r="T11" s="29">
        <v>50</v>
      </c>
      <c r="U11" s="17">
        <f t="shared" si="3"/>
        <v>50</v>
      </c>
      <c r="V11" s="32" t="s">
        <v>54</v>
      </c>
      <c r="W11" s="14" t="s">
        <v>54</v>
      </c>
      <c r="X11" s="33" t="s">
        <v>54</v>
      </c>
      <c r="Y11" s="25" t="s">
        <v>54</v>
      </c>
      <c r="Z11" s="19" t="s">
        <v>54</v>
      </c>
      <c r="AA11" s="20" t="s">
        <v>54</v>
      </c>
      <c r="AB11" s="29" t="s">
        <v>54</v>
      </c>
      <c r="AC11" s="17" t="s">
        <v>54</v>
      </c>
      <c r="AD11" s="32" t="s">
        <v>54</v>
      </c>
      <c r="AE11" s="14" t="s">
        <v>54</v>
      </c>
      <c r="AF11" s="33" t="s">
        <v>54</v>
      </c>
      <c r="AG11" s="24" t="s">
        <v>54</v>
      </c>
    </row>
    <row r="12" spans="1:33">
      <c r="A12" s="10" t="s">
        <v>48</v>
      </c>
      <c r="B12" s="18" t="s">
        <v>54</v>
      </c>
      <c r="C12" s="17" t="s">
        <v>54</v>
      </c>
      <c r="D12" s="27" t="s">
        <v>54</v>
      </c>
      <c r="E12" s="37" t="s">
        <v>54</v>
      </c>
      <c r="F12" s="30">
        <v>50</v>
      </c>
      <c r="G12" s="13">
        <v>50</v>
      </c>
      <c r="H12" s="31">
        <v>50</v>
      </c>
      <c r="I12" s="24">
        <f t="shared" si="0"/>
        <v>50</v>
      </c>
      <c r="J12" s="19">
        <v>50</v>
      </c>
      <c r="K12" s="20">
        <v>50</v>
      </c>
      <c r="L12" s="29">
        <v>50</v>
      </c>
      <c r="M12" s="17">
        <f t="shared" si="1"/>
        <v>50</v>
      </c>
      <c r="N12" s="32">
        <v>50</v>
      </c>
      <c r="O12" s="14">
        <v>50</v>
      </c>
      <c r="P12" s="33">
        <v>50</v>
      </c>
      <c r="Q12" s="24">
        <f t="shared" si="2"/>
        <v>50</v>
      </c>
      <c r="R12" s="19">
        <v>50</v>
      </c>
      <c r="S12" s="20">
        <v>50</v>
      </c>
      <c r="T12" s="29">
        <v>50</v>
      </c>
      <c r="U12" s="17">
        <f t="shared" si="3"/>
        <v>50</v>
      </c>
      <c r="V12" s="32" t="s">
        <v>54</v>
      </c>
      <c r="W12" s="14" t="s">
        <v>54</v>
      </c>
      <c r="X12" s="33" t="s">
        <v>54</v>
      </c>
      <c r="Y12" s="25" t="s">
        <v>54</v>
      </c>
      <c r="Z12" s="19" t="s">
        <v>54</v>
      </c>
      <c r="AA12" s="20" t="s">
        <v>54</v>
      </c>
      <c r="AB12" s="29" t="s">
        <v>54</v>
      </c>
      <c r="AC12" s="17" t="s">
        <v>54</v>
      </c>
      <c r="AD12" s="32" t="s">
        <v>54</v>
      </c>
      <c r="AE12" s="14" t="s">
        <v>54</v>
      </c>
      <c r="AF12" s="33" t="s">
        <v>54</v>
      </c>
      <c r="AG12" s="24" t="s">
        <v>54</v>
      </c>
    </row>
    <row r="13" spans="1:33">
      <c r="A13" s="10" t="s">
        <v>48</v>
      </c>
      <c r="B13" s="18" t="s">
        <v>54</v>
      </c>
      <c r="C13" s="17" t="s">
        <v>54</v>
      </c>
      <c r="D13" s="27" t="s">
        <v>54</v>
      </c>
      <c r="E13" s="37" t="s">
        <v>54</v>
      </c>
      <c r="F13" s="30">
        <v>50</v>
      </c>
      <c r="G13" s="13">
        <v>50</v>
      </c>
      <c r="H13" s="31">
        <v>50</v>
      </c>
      <c r="I13" s="24">
        <f t="shared" si="0"/>
        <v>50</v>
      </c>
      <c r="J13" s="19">
        <v>50</v>
      </c>
      <c r="K13" s="20">
        <v>50</v>
      </c>
      <c r="L13" s="29">
        <v>50</v>
      </c>
      <c r="M13" s="17">
        <f t="shared" si="1"/>
        <v>50</v>
      </c>
      <c r="N13" s="32">
        <v>50</v>
      </c>
      <c r="O13" s="14">
        <v>50</v>
      </c>
      <c r="P13" s="33">
        <v>50</v>
      </c>
      <c r="Q13" s="24">
        <f t="shared" si="2"/>
        <v>50</v>
      </c>
      <c r="R13" s="19">
        <v>50</v>
      </c>
      <c r="S13" s="20">
        <v>50</v>
      </c>
      <c r="T13" s="29">
        <v>50</v>
      </c>
      <c r="U13" s="17">
        <f t="shared" si="3"/>
        <v>50</v>
      </c>
      <c r="V13" s="32" t="s">
        <v>54</v>
      </c>
      <c r="W13" s="14" t="s">
        <v>54</v>
      </c>
      <c r="X13" s="33" t="s">
        <v>54</v>
      </c>
      <c r="Y13" s="25" t="s">
        <v>54</v>
      </c>
      <c r="Z13" s="19" t="s">
        <v>54</v>
      </c>
      <c r="AA13" s="20" t="s">
        <v>54</v>
      </c>
      <c r="AB13" s="29" t="s">
        <v>54</v>
      </c>
      <c r="AC13" s="17" t="s">
        <v>54</v>
      </c>
      <c r="AD13" s="32" t="s">
        <v>54</v>
      </c>
      <c r="AE13" s="14" t="s">
        <v>54</v>
      </c>
      <c r="AF13" s="33" t="s">
        <v>54</v>
      </c>
      <c r="AG13" s="24" t="s">
        <v>54</v>
      </c>
    </row>
    <row r="14" spans="1:33">
      <c r="A14" s="10" t="s">
        <v>50</v>
      </c>
      <c r="B14" s="18" t="s">
        <v>53</v>
      </c>
      <c r="C14" s="17" t="s">
        <v>53</v>
      </c>
      <c r="D14" s="27" t="s">
        <v>53</v>
      </c>
      <c r="E14" s="37" t="s">
        <v>53</v>
      </c>
      <c r="F14" s="30">
        <v>12.5</v>
      </c>
      <c r="G14" s="13">
        <v>12.5</v>
      </c>
      <c r="H14" s="31" t="s">
        <v>51</v>
      </c>
      <c r="I14" s="24">
        <f t="shared" si="0"/>
        <v>12.5</v>
      </c>
      <c r="J14" s="19">
        <v>3.125</v>
      </c>
      <c r="K14" s="20">
        <v>3.125</v>
      </c>
      <c r="L14" s="29">
        <v>3.125</v>
      </c>
      <c r="M14" s="17">
        <f t="shared" si="1"/>
        <v>3.125</v>
      </c>
      <c r="N14" s="32">
        <v>12.5</v>
      </c>
      <c r="O14" s="14">
        <v>12.5</v>
      </c>
      <c r="P14" s="33" t="s">
        <v>52</v>
      </c>
      <c r="Q14" s="24">
        <f t="shared" si="2"/>
        <v>12.5</v>
      </c>
      <c r="R14" s="19">
        <v>1.5625</v>
      </c>
      <c r="S14" s="20">
        <v>1.5625</v>
      </c>
      <c r="T14" s="29">
        <v>1.5625</v>
      </c>
      <c r="U14" s="17">
        <f t="shared" si="3"/>
        <v>1.5625</v>
      </c>
      <c r="V14" s="32" t="s">
        <v>52</v>
      </c>
      <c r="W14" s="14">
        <v>6.25</v>
      </c>
      <c r="X14" s="33">
        <v>6.25</v>
      </c>
      <c r="Y14" s="24">
        <f t="shared" ref="Y14:Y15" si="8">MODE(V14:X14)</f>
        <v>6.25</v>
      </c>
      <c r="Z14" s="19">
        <v>12.5</v>
      </c>
      <c r="AA14" s="20">
        <v>12.5</v>
      </c>
      <c r="AB14" s="29" t="s">
        <v>52</v>
      </c>
      <c r="AC14" s="17">
        <f t="shared" si="5"/>
        <v>12.5</v>
      </c>
      <c r="AD14" s="32">
        <v>50</v>
      </c>
      <c r="AE14" s="14">
        <v>50</v>
      </c>
      <c r="AF14" s="33" t="s">
        <v>52</v>
      </c>
      <c r="AG14" s="24">
        <f t="shared" si="6"/>
        <v>50</v>
      </c>
    </row>
    <row r="15" spans="1:33">
      <c r="A15" s="10" t="s">
        <v>50</v>
      </c>
      <c r="B15" s="18" t="s">
        <v>53</v>
      </c>
      <c r="C15" s="17" t="s">
        <v>53</v>
      </c>
      <c r="D15" s="27" t="s">
        <v>53</v>
      </c>
      <c r="E15" s="37" t="s">
        <v>53</v>
      </c>
      <c r="F15" s="30">
        <v>6.25</v>
      </c>
      <c r="G15" s="13">
        <v>6.25</v>
      </c>
      <c r="H15" s="31">
        <v>6.25</v>
      </c>
      <c r="I15" s="24">
        <f t="shared" si="0"/>
        <v>6.25</v>
      </c>
      <c r="J15" s="19">
        <v>3.125</v>
      </c>
      <c r="K15" s="20">
        <v>3.125</v>
      </c>
      <c r="L15" s="29">
        <v>3.125</v>
      </c>
      <c r="M15" s="17">
        <f t="shared" si="1"/>
        <v>3.125</v>
      </c>
      <c r="N15" s="32">
        <v>12.5</v>
      </c>
      <c r="O15" s="14">
        <v>12.5</v>
      </c>
      <c r="P15" s="33">
        <v>12.5</v>
      </c>
      <c r="Q15" s="24">
        <f t="shared" si="2"/>
        <v>12.5</v>
      </c>
      <c r="R15" s="19">
        <v>1.5625</v>
      </c>
      <c r="S15" s="20">
        <v>1.5625</v>
      </c>
      <c r="T15" s="29">
        <v>1.5625</v>
      </c>
      <c r="U15" s="17">
        <f t="shared" si="3"/>
        <v>1.5625</v>
      </c>
      <c r="V15" s="32">
        <v>6.25</v>
      </c>
      <c r="W15" s="14">
        <v>6.25</v>
      </c>
      <c r="X15" s="33">
        <v>6.25</v>
      </c>
      <c r="Y15" s="24">
        <f t="shared" si="8"/>
        <v>6.25</v>
      </c>
      <c r="Z15" s="19">
        <v>25</v>
      </c>
      <c r="AA15" s="20">
        <v>25</v>
      </c>
      <c r="AB15" s="29">
        <v>25</v>
      </c>
      <c r="AC15" s="17">
        <f t="shared" si="5"/>
        <v>25</v>
      </c>
      <c r="AD15" s="32">
        <v>33</v>
      </c>
      <c r="AE15" s="14">
        <v>33</v>
      </c>
      <c r="AF15" s="33">
        <v>33</v>
      </c>
      <c r="AG15" s="24">
        <f t="shared" si="6"/>
        <v>33</v>
      </c>
    </row>
    <row r="16" spans="1:33">
      <c r="A16" s="10" t="s">
        <v>50</v>
      </c>
      <c r="B16" s="18" t="s">
        <v>53</v>
      </c>
      <c r="C16" s="17" t="s">
        <v>53</v>
      </c>
      <c r="D16" s="27" t="s">
        <v>53</v>
      </c>
      <c r="E16" s="37" t="s">
        <v>53</v>
      </c>
      <c r="F16" s="30">
        <v>6.25</v>
      </c>
      <c r="G16" s="13">
        <v>6.25</v>
      </c>
      <c r="H16" s="31">
        <v>6.25</v>
      </c>
      <c r="I16" s="24">
        <f t="shared" si="0"/>
        <v>6.25</v>
      </c>
      <c r="J16" s="19">
        <v>3.125</v>
      </c>
      <c r="K16" s="20">
        <v>3.125</v>
      </c>
      <c r="L16" s="29">
        <v>3.125</v>
      </c>
      <c r="M16" s="17">
        <f t="shared" si="1"/>
        <v>3.125</v>
      </c>
      <c r="N16" s="32">
        <v>12.5</v>
      </c>
      <c r="O16" s="14">
        <v>25</v>
      </c>
      <c r="P16" s="33">
        <v>25</v>
      </c>
      <c r="Q16" s="24">
        <f t="shared" si="2"/>
        <v>25</v>
      </c>
      <c r="R16" s="19">
        <v>1.5625</v>
      </c>
      <c r="S16" s="17" t="s">
        <v>53</v>
      </c>
      <c r="T16" s="27" t="s">
        <v>53</v>
      </c>
      <c r="U16" s="17" t="s">
        <v>53</v>
      </c>
      <c r="V16" s="32">
        <v>6.25</v>
      </c>
      <c r="W16" s="14">
        <v>6.25</v>
      </c>
      <c r="X16" s="33">
        <v>6.25</v>
      </c>
      <c r="Y16" s="24" t="s">
        <v>53</v>
      </c>
      <c r="Z16" s="19">
        <v>25</v>
      </c>
      <c r="AA16" s="17">
        <v>25</v>
      </c>
      <c r="AB16" s="27">
        <v>25</v>
      </c>
      <c r="AC16" s="17">
        <f t="shared" si="5"/>
        <v>25</v>
      </c>
      <c r="AD16" s="32">
        <v>50</v>
      </c>
      <c r="AE16" s="14">
        <v>50</v>
      </c>
      <c r="AF16" s="33">
        <v>50</v>
      </c>
      <c r="AG16" s="24">
        <f t="shared" si="6"/>
        <v>50</v>
      </c>
    </row>
    <row r="17" spans="1:33">
      <c r="A17" s="10" t="s">
        <v>49</v>
      </c>
      <c r="B17" s="18" t="s">
        <v>53</v>
      </c>
      <c r="C17" s="17" t="s">
        <v>53</v>
      </c>
      <c r="D17" s="27" t="s">
        <v>53</v>
      </c>
      <c r="E17" s="37" t="s">
        <v>53</v>
      </c>
      <c r="F17" s="30">
        <v>12.5</v>
      </c>
      <c r="G17" s="13" t="s">
        <v>52</v>
      </c>
      <c r="H17" s="31" t="s">
        <v>51</v>
      </c>
      <c r="I17" s="24">
        <v>12.5</v>
      </c>
      <c r="J17" s="19">
        <v>6.25</v>
      </c>
      <c r="K17" s="17" t="s">
        <v>52</v>
      </c>
      <c r="L17" s="27" t="s">
        <v>52</v>
      </c>
      <c r="M17" s="17">
        <v>6.25</v>
      </c>
      <c r="N17" s="32" t="s">
        <v>52</v>
      </c>
      <c r="O17" s="14">
        <v>12.5</v>
      </c>
      <c r="P17" s="33">
        <v>12.5</v>
      </c>
      <c r="Q17" s="24">
        <f t="shared" si="2"/>
        <v>12.5</v>
      </c>
      <c r="R17" s="19">
        <v>1.5625</v>
      </c>
      <c r="S17" s="17" t="s">
        <v>53</v>
      </c>
      <c r="T17" s="27" t="s">
        <v>53</v>
      </c>
      <c r="U17" s="17" t="s">
        <v>53</v>
      </c>
      <c r="V17" s="32">
        <v>12.5</v>
      </c>
      <c r="W17" s="14">
        <v>6.25</v>
      </c>
      <c r="X17" s="33">
        <v>6.25</v>
      </c>
      <c r="Y17" s="24" t="s">
        <v>53</v>
      </c>
      <c r="Z17" s="19">
        <v>25</v>
      </c>
      <c r="AA17" s="17">
        <v>25</v>
      </c>
      <c r="AB17" s="27">
        <v>25</v>
      </c>
      <c r="AC17" s="17">
        <f t="shared" si="5"/>
        <v>25</v>
      </c>
      <c r="AD17" s="32">
        <v>50</v>
      </c>
      <c r="AE17" s="14">
        <v>50</v>
      </c>
      <c r="AF17" s="33">
        <v>50</v>
      </c>
      <c r="AG17" s="24">
        <f t="shared" si="6"/>
        <v>50</v>
      </c>
    </row>
    <row r="18" spans="1:33">
      <c r="A18" s="10" t="s">
        <v>49</v>
      </c>
      <c r="B18" s="18" t="s">
        <v>53</v>
      </c>
      <c r="C18" s="17" t="s">
        <v>53</v>
      </c>
      <c r="D18" s="27" t="s">
        <v>53</v>
      </c>
      <c r="E18" s="37" t="s">
        <v>53</v>
      </c>
      <c r="F18" s="30">
        <v>12.5</v>
      </c>
      <c r="G18" s="13">
        <v>6.25</v>
      </c>
      <c r="H18" s="31">
        <v>6.25</v>
      </c>
      <c r="I18" s="24">
        <f>MODE(F18:H18)</f>
        <v>6.25</v>
      </c>
      <c r="J18" s="19">
        <v>3.125</v>
      </c>
      <c r="K18" s="20">
        <v>3.125</v>
      </c>
      <c r="L18" s="27">
        <v>3.125</v>
      </c>
      <c r="M18" s="17">
        <f t="shared" si="1"/>
        <v>3.125</v>
      </c>
      <c r="N18" s="32">
        <v>12.5</v>
      </c>
      <c r="O18" s="14">
        <v>12.5</v>
      </c>
      <c r="P18" s="33">
        <v>12.5</v>
      </c>
      <c r="Q18" s="24">
        <f t="shared" si="2"/>
        <v>12.5</v>
      </c>
      <c r="R18" s="19">
        <v>1.5625</v>
      </c>
      <c r="S18" s="20">
        <v>1.5625</v>
      </c>
      <c r="T18" s="27" t="s">
        <v>53</v>
      </c>
      <c r="U18" s="17">
        <f t="shared" ref="U18:U19" si="9">MODE(R18:T18)</f>
        <v>1.5625</v>
      </c>
      <c r="V18" s="32">
        <v>6.25</v>
      </c>
      <c r="W18" s="14">
        <v>6.25</v>
      </c>
      <c r="X18" s="33">
        <v>6.25</v>
      </c>
      <c r="Y18" s="24">
        <f t="shared" ref="Y18:Y19" si="10">MODE(V18:X18)</f>
        <v>6.25</v>
      </c>
      <c r="Z18" s="19">
        <v>25</v>
      </c>
      <c r="AA18" s="20">
        <v>25</v>
      </c>
      <c r="AB18" s="27">
        <v>25</v>
      </c>
      <c r="AC18" s="17">
        <f t="shared" si="5"/>
        <v>25</v>
      </c>
      <c r="AD18" s="32">
        <v>50</v>
      </c>
      <c r="AE18" s="14">
        <v>50</v>
      </c>
      <c r="AF18" s="33">
        <v>50</v>
      </c>
      <c r="AG18" s="24">
        <f t="shared" si="6"/>
        <v>50</v>
      </c>
    </row>
    <row r="19" spans="1:33" ht="16.5" thickBot="1">
      <c r="A19" s="10" t="s">
        <v>49</v>
      </c>
      <c r="B19" s="38" t="s">
        <v>53</v>
      </c>
      <c r="C19" s="23" t="s">
        <v>53</v>
      </c>
      <c r="D19" s="28" t="s">
        <v>53</v>
      </c>
      <c r="E19" s="39" t="s">
        <v>53</v>
      </c>
      <c r="F19" s="40">
        <v>6.25</v>
      </c>
      <c r="G19" s="16">
        <v>6.25</v>
      </c>
      <c r="H19" s="41">
        <v>6.25</v>
      </c>
      <c r="I19" s="26">
        <f>MODE(F19:H19)</f>
        <v>6.25</v>
      </c>
      <c r="J19" s="21">
        <v>3.125</v>
      </c>
      <c r="K19" s="22">
        <v>3.125</v>
      </c>
      <c r="L19" s="34">
        <v>3.125</v>
      </c>
      <c r="M19" s="23">
        <f>MODE(J19:L19)</f>
        <v>3.125</v>
      </c>
      <c r="N19" s="35">
        <v>12.5</v>
      </c>
      <c r="O19" s="15">
        <v>12.5</v>
      </c>
      <c r="P19" s="36">
        <v>12.5</v>
      </c>
      <c r="Q19" s="26">
        <f>MODE(N19:P19)</f>
        <v>12.5</v>
      </c>
      <c r="R19" s="21">
        <v>1.5625</v>
      </c>
      <c r="S19" s="22">
        <v>1.5625</v>
      </c>
      <c r="T19" s="34">
        <v>1.5625</v>
      </c>
      <c r="U19" s="23">
        <f t="shared" si="9"/>
        <v>1.5625</v>
      </c>
      <c r="V19" s="35">
        <v>6.25</v>
      </c>
      <c r="W19" s="15">
        <v>6.25</v>
      </c>
      <c r="X19" s="36">
        <v>6.25</v>
      </c>
      <c r="Y19" s="26">
        <f t="shared" si="10"/>
        <v>6.25</v>
      </c>
      <c r="Z19" s="21">
        <v>25</v>
      </c>
      <c r="AA19" s="22">
        <v>25</v>
      </c>
      <c r="AB19" s="34">
        <v>25</v>
      </c>
      <c r="AC19" s="23">
        <f>MODE(Z19:AB19)</f>
        <v>25</v>
      </c>
      <c r="AD19" s="35">
        <v>50</v>
      </c>
      <c r="AE19" s="15">
        <v>50</v>
      </c>
      <c r="AF19" s="36">
        <v>50</v>
      </c>
      <c r="AG19" s="26">
        <f t="shared" ref="AG19" si="11">MODE(AD19:AF19)</f>
        <v>50</v>
      </c>
    </row>
  </sheetData>
  <mergeCells count="28">
    <mergeCell ref="Z1:AG1"/>
    <mergeCell ref="Z2:AC2"/>
    <mergeCell ref="AD2:AG2"/>
    <mergeCell ref="Z3:AB3"/>
    <mergeCell ref="AC3:AC4"/>
    <mergeCell ref="AD3:AF3"/>
    <mergeCell ref="AG3:AG4"/>
    <mergeCell ref="R1:Y1"/>
    <mergeCell ref="R2:U2"/>
    <mergeCell ref="V2:Y2"/>
    <mergeCell ref="R3:T3"/>
    <mergeCell ref="U3:U4"/>
    <mergeCell ref="V3:X3"/>
    <mergeCell ref="Y3:Y4"/>
    <mergeCell ref="J1:Q1"/>
    <mergeCell ref="B1:I1"/>
    <mergeCell ref="E3:E4"/>
    <mergeCell ref="I3:I4"/>
    <mergeCell ref="M3:M4"/>
    <mergeCell ref="Q3:Q4"/>
    <mergeCell ref="J3:L3"/>
    <mergeCell ref="N3:P3"/>
    <mergeCell ref="F3:H3"/>
    <mergeCell ref="B3:D3"/>
    <mergeCell ref="B2:E2"/>
    <mergeCell ref="F2:I2"/>
    <mergeCell ref="J2:M2"/>
    <mergeCell ref="N2:Q2"/>
  </mergeCells>
  <conditionalFormatting sqref="B2">
    <cfRule type="colorScale" priority="14">
      <colorScale>
        <cfvo type="min"/>
        <cfvo type="percentile" val="50"/>
        <cfvo type="max"/>
        <color rgb="FF63BE7B"/>
        <color rgb="FFFFEB84"/>
        <color rgb="FFF8696B"/>
      </colorScale>
    </cfRule>
  </conditionalFormatting>
  <conditionalFormatting sqref="F2">
    <cfRule type="colorScale" priority="13">
      <colorScale>
        <cfvo type="min"/>
        <cfvo type="percentile" val="50"/>
        <cfvo type="max"/>
        <color rgb="FF63BE7B"/>
        <color rgb="FFFFEB84"/>
        <color rgb="FFF8696B"/>
      </colorScale>
    </cfRule>
  </conditionalFormatting>
  <conditionalFormatting sqref="B2 F2">
    <cfRule type="colorScale" priority="15">
      <colorScale>
        <cfvo type="min"/>
        <cfvo type="percentile" val="50"/>
        <cfvo type="max"/>
        <color rgb="FF63BE7B"/>
        <color rgb="FFFFEB84"/>
        <color rgb="FFF8696B"/>
      </colorScale>
    </cfRule>
  </conditionalFormatting>
  <conditionalFormatting sqref="J2">
    <cfRule type="colorScale" priority="8">
      <colorScale>
        <cfvo type="min"/>
        <cfvo type="percentile" val="50"/>
        <cfvo type="max"/>
        <color rgb="FF63BE7B"/>
        <color rgb="FFFFEB84"/>
        <color rgb="FFF8696B"/>
      </colorScale>
    </cfRule>
  </conditionalFormatting>
  <conditionalFormatting sqref="J2 N2">
    <cfRule type="colorScale" priority="9">
      <colorScale>
        <cfvo type="min"/>
        <cfvo type="percentile" val="50"/>
        <cfvo type="max"/>
        <color rgb="FF63BE7B"/>
        <color rgb="FFFFEB84"/>
        <color rgb="FFF8696B"/>
      </colorScale>
    </cfRule>
  </conditionalFormatting>
  <conditionalFormatting sqref="N2">
    <cfRule type="colorScale" priority="7">
      <colorScale>
        <cfvo type="min"/>
        <cfvo type="percentile" val="50"/>
        <cfvo type="max"/>
        <color rgb="FF63BE7B"/>
        <color rgb="FFFFEB84"/>
        <color rgb="FFF8696B"/>
      </colorScale>
    </cfRule>
  </conditionalFormatting>
  <conditionalFormatting sqref="R2">
    <cfRule type="colorScale" priority="5">
      <colorScale>
        <cfvo type="min"/>
        <cfvo type="percentile" val="50"/>
        <cfvo type="max"/>
        <color rgb="FF63BE7B"/>
        <color rgb="FFFFEB84"/>
        <color rgb="FFF8696B"/>
      </colorScale>
    </cfRule>
  </conditionalFormatting>
  <conditionalFormatting sqref="R2 V2">
    <cfRule type="colorScale" priority="6">
      <colorScale>
        <cfvo type="min"/>
        <cfvo type="percentile" val="50"/>
        <cfvo type="max"/>
        <color rgb="FF63BE7B"/>
        <color rgb="FFFFEB84"/>
        <color rgb="FFF8696B"/>
      </colorScale>
    </cfRule>
  </conditionalFormatting>
  <conditionalFormatting sqref="V2">
    <cfRule type="colorScale" priority="4">
      <colorScale>
        <cfvo type="min"/>
        <cfvo type="percentile" val="50"/>
        <cfvo type="max"/>
        <color rgb="FF63BE7B"/>
        <color rgb="FFFFEB84"/>
        <color rgb="FFF8696B"/>
      </colorScale>
    </cfRule>
  </conditionalFormatting>
  <conditionalFormatting sqref="Z2">
    <cfRule type="colorScale" priority="2">
      <colorScale>
        <cfvo type="min"/>
        <cfvo type="percentile" val="50"/>
        <cfvo type="max"/>
        <color rgb="FF63BE7B"/>
        <color rgb="FFFFEB84"/>
        <color rgb="FFF8696B"/>
      </colorScale>
    </cfRule>
  </conditionalFormatting>
  <conditionalFormatting sqref="Z2 AD2">
    <cfRule type="colorScale" priority="3">
      <colorScale>
        <cfvo type="min"/>
        <cfvo type="percentile" val="50"/>
        <cfvo type="max"/>
        <color rgb="FF63BE7B"/>
        <color rgb="FFFFEB84"/>
        <color rgb="FFF8696B"/>
      </colorScale>
    </cfRule>
  </conditionalFormatting>
  <conditionalFormatting sqref="AD2">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40"/>
  <sheetViews>
    <sheetView workbookViewId="0">
      <selection activeCell="G28" sqref="G28"/>
    </sheetView>
  </sheetViews>
  <sheetFormatPr defaultColWidth="11" defaultRowHeight="15.75"/>
  <cols>
    <col min="1" max="1" width="21.625" customWidth="1"/>
    <col min="2" max="2" width="10.875" style="5" customWidth="1"/>
    <col min="3" max="3" width="12" style="117" customWidth="1"/>
    <col min="4" max="4" width="14.375" customWidth="1"/>
    <col min="5" max="6" width="11" style="5"/>
    <col min="8" max="9" width="11" style="5"/>
    <col min="12" max="12" width="12.5" bestFit="1" customWidth="1"/>
  </cols>
  <sheetData>
    <row r="1" spans="1:14">
      <c r="A1" s="177" t="s">
        <v>245</v>
      </c>
      <c r="B1" s="178" t="s">
        <v>249</v>
      </c>
      <c r="C1" s="179" t="s">
        <v>250</v>
      </c>
      <c r="D1" s="181" t="s">
        <v>266</v>
      </c>
      <c r="E1" s="176" t="s">
        <v>255</v>
      </c>
      <c r="F1" s="176"/>
      <c r="G1" s="176"/>
      <c r="H1" s="176"/>
      <c r="I1" s="176"/>
      <c r="J1" s="176"/>
      <c r="K1" s="176"/>
      <c r="L1" s="176"/>
    </row>
    <row r="2" spans="1:14">
      <c r="A2" s="177"/>
      <c r="B2" s="178"/>
      <c r="C2" s="180"/>
      <c r="D2" s="182"/>
      <c r="E2" s="145" t="s">
        <v>0</v>
      </c>
      <c r="F2" s="145"/>
      <c r="G2" s="145"/>
      <c r="H2" s="146" t="s">
        <v>37</v>
      </c>
      <c r="I2" s="146"/>
      <c r="J2" s="146"/>
      <c r="K2" s="82"/>
      <c r="L2" s="144" t="s">
        <v>257</v>
      </c>
    </row>
    <row r="3" spans="1:14">
      <c r="A3" s="177"/>
      <c r="B3" s="178"/>
      <c r="C3" s="180"/>
      <c r="D3" s="182"/>
      <c r="E3" s="98" t="s">
        <v>38</v>
      </c>
      <c r="F3" s="98" t="s">
        <v>39</v>
      </c>
      <c r="G3" s="99" t="s">
        <v>40</v>
      </c>
      <c r="H3" s="7" t="s">
        <v>38</v>
      </c>
      <c r="I3" s="7" t="s">
        <v>39</v>
      </c>
      <c r="J3" s="8" t="s">
        <v>40</v>
      </c>
      <c r="K3" s="8" t="s">
        <v>260</v>
      </c>
      <c r="L3" s="144"/>
    </row>
    <row r="4" spans="1:14">
      <c r="A4" s="110" t="s">
        <v>223</v>
      </c>
      <c r="B4" s="123">
        <v>11372.6</v>
      </c>
      <c r="C4" s="124">
        <v>434.75763624722237</v>
      </c>
      <c r="D4" s="113" t="s">
        <v>256</v>
      </c>
      <c r="E4" s="125">
        <v>15958782.992173864</v>
      </c>
      <c r="F4" s="125">
        <v>3737734.4448314025</v>
      </c>
      <c r="G4" s="126">
        <v>3</v>
      </c>
      <c r="H4" s="120">
        <v>21.666666666666668</v>
      </c>
      <c r="I4" s="120">
        <v>3.5527136788005009E-15</v>
      </c>
      <c r="J4" s="2">
        <v>3</v>
      </c>
      <c r="K4" s="116">
        <f>(LOG(H4) -LOG(E4))</f>
        <v>-5.8672076673010487</v>
      </c>
      <c r="L4" s="100" t="s">
        <v>258</v>
      </c>
    </row>
    <row r="5" spans="1:14">
      <c r="A5" s="110" t="s">
        <v>248</v>
      </c>
      <c r="B5" s="123">
        <v>12724.9</v>
      </c>
      <c r="C5" s="124">
        <v>485.68980452713646</v>
      </c>
      <c r="D5" s="113" t="s">
        <v>256</v>
      </c>
      <c r="E5" s="125">
        <v>15958782.992173864</v>
      </c>
      <c r="F5" s="125">
        <v>3737734.4448314025</v>
      </c>
      <c r="G5" s="126">
        <v>3</v>
      </c>
      <c r="H5" s="120">
        <v>21.666666666666668</v>
      </c>
      <c r="I5" s="120">
        <v>3.5527136788005009E-15</v>
      </c>
      <c r="J5" s="2">
        <v>3</v>
      </c>
      <c r="K5" s="116">
        <f t="shared" ref="K5:K19" si="0">(LOG(H5) -LOG(E5))</f>
        <v>-5.8672076673010487</v>
      </c>
      <c r="L5" s="100" t="s">
        <v>258</v>
      </c>
    </row>
    <row r="6" spans="1:14">
      <c r="A6" s="110" t="s">
        <v>159</v>
      </c>
      <c r="B6" s="123">
        <v>7123.1518599999999</v>
      </c>
      <c r="C6" s="124">
        <v>274.70912056043085</v>
      </c>
      <c r="D6" s="113">
        <v>6.25</v>
      </c>
      <c r="E6" s="125">
        <v>15958782.992173864</v>
      </c>
      <c r="F6" s="125">
        <v>3737734.4448314025</v>
      </c>
      <c r="G6" s="126">
        <v>3</v>
      </c>
      <c r="H6" s="120">
        <v>21.666666666666668</v>
      </c>
      <c r="I6" s="120">
        <v>3.5527136788005009E-15</v>
      </c>
      <c r="J6" s="2">
        <v>3</v>
      </c>
      <c r="K6" s="116">
        <f t="shared" si="0"/>
        <v>-5.8672076673010487</v>
      </c>
      <c r="L6" s="100" t="s">
        <v>258</v>
      </c>
    </row>
    <row r="7" spans="1:14">
      <c r="A7" s="110" t="s">
        <v>160</v>
      </c>
      <c r="B7" s="123">
        <v>9322.0019499999999</v>
      </c>
      <c r="C7" s="124">
        <v>357.52521373959547</v>
      </c>
      <c r="D7" s="113">
        <v>6.25</v>
      </c>
      <c r="E7" s="125">
        <v>15958782.992173864</v>
      </c>
      <c r="F7" s="125">
        <v>3737734.4448314025</v>
      </c>
      <c r="G7" s="126">
        <v>3</v>
      </c>
      <c r="H7" s="120">
        <v>21.666666666666668</v>
      </c>
      <c r="I7" s="120">
        <v>3.5527136788005009E-15</v>
      </c>
      <c r="J7" s="2">
        <v>3</v>
      </c>
      <c r="K7" s="116">
        <f t="shared" si="0"/>
        <v>-5.8672076673010487</v>
      </c>
      <c r="L7" s="100" t="s">
        <v>258</v>
      </c>
    </row>
    <row r="8" spans="1:14">
      <c r="A8" s="110" t="s">
        <v>161</v>
      </c>
      <c r="B8" s="123">
        <v>11355.8</v>
      </c>
      <c r="C8" s="124">
        <v>434.12489171782607</v>
      </c>
      <c r="D8" s="113">
        <v>6.25</v>
      </c>
      <c r="E8" s="125">
        <v>15958782.992173864</v>
      </c>
      <c r="F8" s="125">
        <v>3737734.4448314025</v>
      </c>
      <c r="G8" s="126">
        <v>3</v>
      </c>
      <c r="H8" s="120">
        <v>21.666666666666668</v>
      </c>
      <c r="I8" s="120">
        <v>3.5527136788005009E-15</v>
      </c>
      <c r="J8" s="2">
        <v>3</v>
      </c>
      <c r="K8" s="116">
        <f t="shared" si="0"/>
        <v>-5.8672076673010487</v>
      </c>
      <c r="L8" s="100" t="s">
        <v>258</v>
      </c>
    </row>
    <row r="9" spans="1:14">
      <c r="A9" s="110" t="s">
        <v>225</v>
      </c>
      <c r="B9" s="123">
        <v>12727.5</v>
      </c>
      <c r="C9" s="124">
        <v>485.78772927573351</v>
      </c>
      <c r="D9" s="113">
        <v>6.25</v>
      </c>
      <c r="E9" s="125">
        <v>104118602.65906109</v>
      </c>
      <c r="F9" s="125">
        <v>113090076.01186579</v>
      </c>
      <c r="G9" s="126">
        <v>3</v>
      </c>
      <c r="H9" s="120">
        <v>21.666666666666668</v>
      </c>
      <c r="I9" s="120">
        <v>3.5527136788005009E-15</v>
      </c>
      <c r="J9" s="2">
        <v>3</v>
      </c>
      <c r="K9" s="116">
        <f t="shared" si="0"/>
        <v>-6.6817362290321451</v>
      </c>
      <c r="L9" s="100" t="s">
        <v>258</v>
      </c>
    </row>
    <row r="10" spans="1:14">
      <c r="A10" s="110" t="s">
        <v>226</v>
      </c>
      <c r="B10" s="123">
        <v>10525.2</v>
      </c>
      <c r="C10" s="124">
        <v>402.84170087755643</v>
      </c>
      <c r="D10" s="113">
        <v>6.25</v>
      </c>
      <c r="E10" s="125">
        <v>113600157.01326168</v>
      </c>
      <c r="F10" s="125">
        <v>30650998.10815737</v>
      </c>
      <c r="G10" s="126">
        <v>3</v>
      </c>
      <c r="H10" s="120">
        <v>21.666666666666668</v>
      </c>
      <c r="I10" s="120">
        <v>3.5527136788005009E-15</v>
      </c>
      <c r="J10" s="2">
        <v>3</v>
      </c>
      <c r="K10" s="116">
        <f t="shared" si="0"/>
        <v>-6.719586829715416</v>
      </c>
      <c r="L10" s="100" t="s">
        <v>258</v>
      </c>
    </row>
    <row r="11" spans="1:14">
      <c r="A11" s="110" t="s">
        <v>227</v>
      </c>
      <c r="B11" s="123">
        <v>10697.8</v>
      </c>
      <c r="C11" s="124">
        <v>409.342397649806</v>
      </c>
      <c r="D11" s="113">
        <v>6.25</v>
      </c>
      <c r="E11" s="125">
        <v>113600157.01326168</v>
      </c>
      <c r="F11" s="125">
        <v>30650998.10815737</v>
      </c>
      <c r="G11" s="126">
        <v>3</v>
      </c>
      <c r="H11" s="120">
        <v>474.86111111111109</v>
      </c>
      <c r="I11" s="120">
        <v>472.4694205925519</v>
      </c>
      <c r="J11" s="2">
        <v>3</v>
      </c>
      <c r="K11" s="116">
        <f t="shared" si="0"/>
        <v>-5.3788123272732831</v>
      </c>
      <c r="L11" s="115" t="s">
        <v>261</v>
      </c>
      <c r="M11" s="115"/>
      <c r="N11" s="115"/>
    </row>
    <row r="12" spans="1:14">
      <c r="A12" s="110" t="s">
        <v>228</v>
      </c>
      <c r="B12" s="123">
        <v>10978.8</v>
      </c>
      <c r="C12" s="124">
        <v>419.92580317125532</v>
      </c>
      <c r="D12" s="113">
        <v>6.25</v>
      </c>
      <c r="E12" s="125">
        <v>113600157.01326168</v>
      </c>
      <c r="F12" s="125">
        <v>30650998.10815737</v>
      </c>
      <c r="G12" s="126">
        <v>3</v>
      </c>
      <c r="H12" s="120">
        <v>736.66666666666686</v>
      </c>
      <c r="I12" s="120">
        <v>1011.1626970967631</v>
      </c>
      <c r="J12" s="2">
        <v>3</v>
      </c>
      <c r="K12" s="116">
        <f t="shared" si="0"/>
        <v>-5.1881079126731606</v>
      </c>
      <c r="L12" s="115" t="s">
        <v>261</v>
      </c>
    </row>
    <row r="13" spans="1:14">
      <c r="A13" t="s">
        <v>95</v>
      </c>
      <c r="B13" s="127">
        <v>7822.3618200000001</v>
      </c>
      <c r="C13" s="128">
        <v>301.04372038717941</v>
      </c>
      <c r="D13" s="113">
        <v>12.5</v>
      </c>
      <c r="E13" s="125">
        <v>53823339.300669238</v>
      </c>
      <c r="F13" s="125">
        <v>30193580.583302263</v>
      </c>
      <c r="G13" s="126">
        <v>2</v>
      </c>
      <c r="H13" s="120">
        <v>382.77777777777777</v>
      </c>
      <c r="I13" s="120">
        <v>510.68823085695107</v>
      </c>
      <c r="J13" s="2">
        <v>3</v>
      </c>
      <c r="K13" s="116">
        <f t="shared" si="0"/>
        <v>-5.1480239219014789</v>
      </c>
      <c r="L13" s="115" t="s">
        <v>261</v>
      </c>
    </row>
    <row r="14" spans="1:14">
      <c r="A14" t="s">
        <v>96</v>
      </c>
      <c r="B14" s="127">
        <v>9919.8281299999999</v>
      </c>
      <c r="C14" s="128">
        <v>380.04135927083723</v>
      </c>
      <c r="D14" s="113">
        <v>6.25</v>
      </c>
      <c r="E14" s="125">
        <v>53823339.300669238</v>
      </c>
      <c r="F14" s="125">
        <v>30193580.583302263</v>
      </c>
      <c r="G14" s="126">
        <v>2</v>
      </c>
      <c r="H14" s="120">
        <v>21.666666666666668</v>
      </c>
      <c r="I14" s="120">
        <v>3.5527136788005009E-15</v>
      </c>
      <c r="J14" s="2">
        <v>3</v>
      </c>
      <c r="K14" s="116">
        <f t="shared" si="0"/>
        <v>-6.3951785367826055</v>
      </c>
      <c r="L14" s="100" t="s">
        <v>258</v>
      </c>
    </row>
    <row r="15" spans="1:14">
      <c r="A15" t="s">
        <v>97</v>
      </c>
      <c r="B15" s="127">
        <v>8082.3940400000001</v>
      </c>
      <c r="C15" s="128">
        <v>310.8374087604987</v>
      </c>
      <c r="D15" s="113">
        <v>12.5</v>
      </c>
      <c r="E15" s="125">
        <v>53823339.300669238</v>
      </c>
      <c r="F15" s="125">
        <v>30193580.583302263</v>
      </c>
      <c r="G15" s="126">
        <v>2</v>
      </c>
      <c r="H15" s="120">
        <v>21.666666666666668</v>
      </c>
      <c r="I15" s="120">
        <v>3.5527136788005009E-15</v>
      </c>
      <c r="J15" s="2">
        <v>3</v>
      </c>
      <c r="K15" s="116">
        <f t="shared" si="0"/>
        <v>-6.3951785367826055</v>
      </c>
      <c r="L15" s="100" t="s">
        <v>258</v>
      </c>
    </row>
    <row r="16" spans="1:14">
      <c r="A16" s="110" t="s">
        <v>253</v>
      </c>
      <c r="B16" s="123">
        <v>11356.8</v>
      </c>
      <c r="C16" s="124">
        <v>434.16255508267108</v>
      </c>
      <c r="D16" s="113">
        <v>12.5</v>
      </c>
      <c r="E16" s="125">
        <v>393624544.05095178</v>
      </c>
      <c r="F16" s="125">
        <v>37565426.616643302</v>
      </c>
      <c r="G16" s="126">
        <v>3</v>
      </c>
      <c r="H16" s="120">
        <v>441904610.7815879</v>
      </c>
      <c r="I16" s="120">
        <v>100496017.90136953</v>
      </c>
      <c r="J16" s="2">
        <v>3</v>
      </c>
      <c r="K16" s="116">
        <f t="shared" si="0"/>
        <v>5.0246362377881937E-2</v>
      </c>
      <c r="L16" s="100" t="s">
        <v>259</v>
      </c>
    </row>
    <row r="17" spans="1:12">
      <c r="A17" s="110" t="s">
        <v>251</v>
      </c>
      <c r="B17" s="123">
        <v>9764.6855500000001</v>
      </c>
      <c r="C17" s="124">
        <v>374.19816767730032</v>
      </c>
      <c r="D17" s="113">
        <v>12.5</v>
      </c>
      <c r="E17" s="125">
        <v>393624544.05095178</v>
      </c>
      <c r="F17" s="125">
        <v>37565426.616643302</v>
      </c>
      <c r="G17" s="126">
        <v>3</v>
      </c>
      <c r="H17" s="120">
        <v>463488640.61410767</v>
      </c>
      <c r="I17" s="120">
        <v>24732504.825046476</v>
      </c>
      <c r="J17" s="2">
        <v>3</v>
      </c>
      <c r="K17" s="116">
        <f t="shared" si="0"/>
        <v>7.0956924142054234E-2</v>
      </c>
      <c r="L17" s="100" t="s">
        <v>259</v>
      </c>
    </row>
    <row r="18" spans="1:12">
      <c r="A18" s="110" t="s">
        <v>252</v>
      </c>
      <c r="B18" s="123">
        <v>9344.8320299999996</v>
      </c>
      <c r="C18" s="124">
        <v>358.38507137207637</v>
      </c>
      <c r="D18" s="113">
        <v>12.5</v>
      </c>
      <c r="E18" s="125">
        <v>393624544.05095178</v>
      </c>
      <c r="F18" s="125">
        <v>37565426.616643302</v>
      </c>
      <c r="G18" s="126">
        <v>3</v>
      </c>
      <c r="H18" s="120">
        <v>570272788.20657361</v>
      </c>
      <c r="I18" s="120">
        <v>43495659.159575552</v>
      </c>
      <c r="J18" s="2">
        <v>3</v>
      </c>
      <c r="K18" s="116">
        <f t="shared" si="0"/>
        <v>0.16100047819719343</v>
      </c>
      <c r="L18" s="100" t="s">
        <v>259</v>
      </c>
    </row>
    <row r="19" spans="1:12">
      <c r="A19" s="110" t="s">
        <v>265</v>
      </c>
      <c r="B19" s="127" t="s">
        <v>113</v>
      </c>
      <c r="C19" s="128">
        <v>500</v>
      </c>
      <c r="D19" s="129">
        <v>62.5</v>
      </c>
      <c r="E19" s="125">
        <v>38678069.299278237</v>
      </c>
      <c r="F19" s="125">
        <v>9396767.2551834416</v>
      </c>
      <c r="G19" s="126">
        <v>4</v>
      </c>
      <c r="H19" s="120">
        <v>110733.68262779685</v>
      </c>
      <c r="I19" s="120">
        <v>56062.999467240974</v>
      </c>
      <c r="J19" s="2">
        <v>3</v>
      </c>
      <c r="K19" s="116">
        <f t="shared" si="0"/>
        <v>-2.5431850438685117</v>
      </c>
      <c r="L19" s="100" t="s">
        <v>269</v>
      </c>
    </row>
    <row r="20" spans="1:12">
      <c r="A20" s="110"/>
      <c r="B20" s="127"/>
      <c r="C20" s="128"/>
      <c r="D20" s="129"/>
      <c r="E20" s="127"/>
      <c r="F20" s="127"/>
      <c r="G20" s="113"/>
    </row>
    <row r="23" spans="1:12">
      <c r="A23" s="5"/>
      <c r="B23" s="114" t="s">
        <v>262</v>
      </c>
      <c r="C23" s="121" t="s">
        <v>267</v>
      </c>
      <c r="D23" s="122" t="s">
        <v>268</v>
      </c>
    </row>
    <row r="24" spans="1:12">
      <c r="A24" s="114" t="s">
        <v>263</v>
      </c>
      <c r="B24" s="118">
        <f>AVERAGE(C4:C15)</f>
        <v>391.3855655154232</v>
      </c>
      <c r="C24" s="117">
        <f>_xlfn.STDEV.P(C4:C15)</f>
        <v>66.029881081739703</v>
      </c>
      <c r="D24" s="117">
        <f>C24/SQRT(COUNT(C4:C15))</f>
        <v>19.061184808550699</v>
      </c>
    </row>
    <row r="25" spans="1:12">
      <c r="A25" s="114" t="s">
        <v>264</v>
      </c>
      <c r="B25" s="118">
        <f>AVERAGE(C16:C18)</f>
        <v>388.91526471068255</v>
      </c>
      <c r="C25" s="117">
        <f>_xlfn.STDEV.P(C16:C18)</f>
        <v>32.639459433788154</v>
      </c>
      <c r="D25" s="117">
        <f>C25/SQRT(3)</f>
        <v>18.844400690301462</v>
      </c>
    </row>
    <row r="26" spans="1:12">
      <c r="A26" s="114"/>
      <c r="D26" s="117"/>
    </row>
    <row r="27" spans="1:12">
      <c r="A27" s="6"/>
    </row>
    <row r="28" spans="1:12">
      <c r="A28" s="100"/>
      <c r="B28" s="112"/>
      <c r="D28" s="117"/>
    </row>
    <row r="29" spans="1:12">
      <c r="B29" s="115"/>
      <c r="D29" s="119"/>
    </row>
    <row r="30" spans="1:12">
      <c r="B30" s="115"/>
      <c r="D30" s="119"/>
    </row>
    <row r="31" spans="1:12">
      <c r="D31" s="117"/>
    </row>
    <row r="32" spans="1:12">
      <c r="D32" s="117"/>
    </row>
    <row r="33" spans="4:4">
      <c r="D33" s="117"/>
    </row>
    <row r="34" spans="4:4">
      <c r="D34" s="117"/>
    </row>
    <row r="39" spans="4:4">
      <c r="D39" s="117"/>
    </row>
    <row r="40" spans="4:4">
      <c r="D40" s="117"/>
    </row>
  </sheetData>
  <mergeCells count="8">
    <mergeCell ref="E2:G2"/>
    <mergeCell ref="H2:J2"/>
    <mergeCell ref="L2:L3"/>
    <mergeCell ref="E1:L1"/>
    <mergeCell ref="A1:A3"/>
    <mergeCell ref="B1:B3"/>
    <mergeCell ref="C1:C3"/>
    <mergeCell ref="D1:D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2"/>
  <sheetViews>
    <sheetView workbookViewId="0">
      <selection activeCell="F22" sqref="F22"/>
    </sheetView>
  </sheetViews>
  <sheetFormatPr defaultColWidth="11" defaultRowHeight="15.75"/>
  <cols>
    <col min="4" max="5" width="11" style="5"/>
    <col min="7" max="8" width="11" style="5"/>
    <col min="9" max="9" width="14.625" customWidth="1"/>
  </cols>
  <sheetData>
    <row r="1" spans="1:10" ht="15.95" customHeight="1">
      <c r="A1" s="6"/>
      <c r="B1" s="6"/>
      <c r="C1" s="6"/>
      <c r="D1" s="145" t="s">
        <v>0</v>
      </c>
      <c r="E1" s="145"/>
      <c r="F1" s="145"/>
      <c r="G1" s="146" t="s">
        <v>37</v>
      </c>
      <c r="H1" s="146"/>
      <c r="I1" s="146"/>
      <c r="J1" s="144" t="s">
        <v>243</v>
      </c>
    </row>
    <row r="2" spans="1:10" ht="15.95" customHeight="1">
      <c r="A2" s="6" t="s">
        <v>17</v>
      </c>
      <c r="B2" s="6" t="s">
        <v>69</v>
      </c>
      <c r="C2" s="6" t="s">
        <v>34</v>
      </c>
      <c r="D2" s="98" t="s">
        <v>38</v>
      </c>
      <c r="E2" s="98" t="s">
        <v>39</v>
      </c>
      <c r="F2" s="99" t="s">
        <v>40</v>
      </c>
      <c r="G2" s="7" t="s">
        <v>38</v>
      </c>
      <c r="H2" s="7" t="s">
        <v>39</v>
      </c>
      <c r="I2" s="8" t="s">
        <v>40</v>
      </c>
      <c r="J2" s="144"/>
    </row>
    <row r="3" spans="1:10">
      <c r="A3" s="100" t="s">
        <v>18</v>
      </c>
      <c r="B3" s="100" t="s">
        <v>276</v>
      </c>
      <c r="C3" s="100" t="s">
        <v>35</v>
      </c>
      <c r="D3" s="101">
        <v>875333333.33333325</v>
      </c>
      <c r="E3" s="101">
        <v>275635427.49234754</v>
      </c>
      <c r="F3" s="102">
        <v>5</v>
      </c>
      <c r="G3" s="9">
        <v>43.33</v>
      </c>
      <c r="H3" s="9">
        <v>0</v>
      </c>
      <c r="I3" s="103">
        <v>5</v>
      </c>
      <c r="J3" s="100">
        <v>-7.3053847779994241</v>
      </c>
    </row>
    <row r="4" spans="1:10">
      <c r="A4" s="100" t="s">
        <v>18</v>
      </c>
      <c r="B4" s="100" t="s">
        <v>293</v>
      </c>
      <c r="C4" s="100" t="s">
        <v>36</v>
      </c>
      <c r="D4" s="101">
        <v>875333333.33333325</v>
      </c>
      <c r="E4" s="101">
        <v>275635427.49234754</v>
      </c>
      <c r="F4" s="102">
        <v>5</v>
      </c>
      <c r="G4" s="9">
        <v>43.332999999999998</v>
      </c>
      <c r="H4" s="9">
        <v>0</v>
      </c>
      <c r="I4" s="103">
        <v>5</v>
      </c>
      <c r="J4" s="100">
        <v>-7.3053547101862577</v>
      </c>
    </row>
    <row r="5" spans="1:10">
      <c r="A5" s="100" t="s">
        <v>19</v>
      </c>
      <c r="B5" s="100" t="s">
        <v>277</v>
      </c>
      <c r="C5" s="100" t="s">
        <v>35</v>
      </c>
      <c r="D5" s="101">
        <v>87161350.139792502</v>
      </c>
      <c r="E5" s="101">
        <v>8132031.1362706544</v>
      </c>
      <c r="F5" s="102">
        <v>4</v>
      </c>
      <c r="G5" s="9">
        <v>4690.833333333333</v>
      </c>
      <c r="H5" s="9">
        <v>2164.3633590504187</v>
      </c>
      <c r="I5" s="103">
        <v>4</v>
      </c>
      <c r="J5" s="100">
        <v>-4.2690739462874809</v>
      </c>
    </row>
    <row r="6" spans="1:10">
      <c r="A6" s="100" t="s">
        <v>19</v>
      </c>
      <c r="B6" s="100" t="s">
        <v>294</v>
      </c>
      <c r="C6" s="100" t="s">
        <v>36</v>
      </c>
      <c r="D6" s="101">
        <v>87161350.139792502</v>
      </c>
      <c r="E6" s="101">
        <v>8132031.1362706544</v>
      </c>
      <c r="F6" s="102">
        <v>4</v>
      </c>
      <c r="G6" s="9">
        <v>4279.166666666667</v>
      </c>
      <c r="H6" s="9">
        <v>6520.6498376738164</v>
      </c>
      <c r="I6" s="103">
        <v>4</v>
      </c>
      <c r="J6" s="100">
        <v>-4.3089647470143859</v>
      </c>
    </row>
    <row r="7" spans="1:10">
      <c r="A7" s="100" t="s">
        <v>20</v>
      </c>
      <c r="B7" s="100" t="s">
        <v>278</v>
      </c>
      <c r="C7" s="100" t="s">
        <v>35</v>
      </c>
      <c r="D7" s="101">
        <v>185627290.30137512</v>
      </c>
      <c r="E7" s="101">
        <v>29301740.419734322</v>
      </c>
      <c r="F7" s="102">
        <v>4</v>
      </c>
      <c r="G7" s="9">
        <v>4753.124749999999</v>
      </c>
      <c r="H7" s="9">
        <v>8157.5986040687376</v>
      </c>
      <c r="I7" s="103">
        <v>4</v>
      </c>
      <c r="J7" s="100">
        <v>-4.5916626122037041</v>
      </c>
    </row>
    <row r="8" spans="1:10">
      <c r="A8" s="100" t="s">
        <v>20</v>
      </c>
      <c r="B8" s="100" t="s">
        <v>295</v>
      </c>
      <c r="C8" s="100" t="s">
        <v>36</v>
      </c>
      <c r="D8" s="101">
        <v>185627290.30137512</v>
      </c>
      <c r="E8" s="101">
        <v>29301740.419734322</v>
      </c>
      <c r="F8" s="102">
        <v>4</v>
      </c>
      <c r="G8" s="9">
        <v>855.83316666666667</v>
      </c>
      <c r="H8" s="9">
        <v>898.25269814359592</v>
      </c>
      <c r="I8" s="103">
        <v>4</v>
      </c>
      <c r="J8" s="100">
        <v>-5.3362527121199363</v>
      </c>
    </row>
    <row r="9" spans="1:10">
      <c r="A9" s="100" t="s">
        <v>21</v>
      </c>
      <c r="B9" s="100" t="s">
        <v>279</v>
      </c>
      <c r="C9" s="100" t="s">
        <v>35</v>
      </c>
      <c r="D9" s="101">
        <v>13535942.313140005</v>
      </c>
      <c r="E9" s="101">
        <v>2876545.1663602018</v>
      </c>
      <c r="F9" s="102">
        <v>5</v>
      </c>
      <c r="G9" s="9">
        <v>121.33333333333333</v>
      </c>
      <c r="H9" s="9">
        <v>84.026450861883035</v>
      </c>
      <c r="I9" s="103">
        <v>5</v>
      </c>
      <c r="J9" s="100">
        <v>-5.047508365913135</v>
      </c>
    </row>
    <row r="10" spans="1:10">
      <c r="A10" s="100" t="s">
        <v>21</v>
      </c>
      <c r="B10" s="100" t="s">
        <v>296</v>
      </c>
      <c r="C10" s="100" t="s">
        <v>36</v>
      </c>
      <c r="D10" s="101">
        <v>13535942.313140005</v>
      </c>
      <c r="E10" s="101">
        <v>2876545.1663602018</v>
      </c>
      <c r="F10" s="102">
        <v>5</v>
      </c>
      <c r="G10" s="9">
        <v>1325.9999866666667</v>
      </c>
      <c r="H10" s="9">
        <v>1597.2551562616552</v>
      </c>
      <c r="I10" s="103">
        <v>5</v>
      </c>
      <c r="J10" s="100">
        <v>-4.0089449751407367</v>
      </c>
    </row>
    <row r="11" spans="1:10">
      <c r="A11" s="100" t="s">
        <v>22</v>
      </c>
      <c r="B11" s="100" t="s">
        <v>280</v>
      </c>
      <c r="C11" s="100" t="s">
        <v>35</v>
      </c>
      <c r="D11" s="101">
        <v>120004980.46875</v>
      </c>
      <c r="E11" s="101">
        <v>23923867.097776633</v>
      </c>
      <c r="F11" s="102">
        <v>5</v>
      </c>
      <c r="G11" s="9">
        <v>43.333329999999997</v>
      </c>
      <c r="H11" s="9">
        <v>0</v>
      </c>
      <c r="I11" s="103">
        <v>5</v>
      </c>
      <c r="J11" s="100">
        <v>-6.4423772064111402</v>
      </c>
    </row>
    <row r="12" spans="1:10">
      <c r="A12" s="100" t="s">
        <v>22</v>
      </c>
      <c r="B12" s="100" t="s">
        <v>297</v>
      </c>
      <c r="C12" s="100" t="s">
        <v>36</v>
      </c>
      <c r="D12" s="101">
        <v>120004980.46875</v>
      </c>
      <c r="E12" s="101">
        <v>23923867.097776633</v>
      </c>
      <c r="F12" s="102">
        <v>5</v>
      </c>
      <c r="G12" s="9">
        <v>64.999980000000008</v>
      </c>
      <c r="H12" s="9">
        <v>33.56586857707692</v>
      </c>
      <c r="I12" s="103">
        <v>5</v>
      </c>
      <c r="J12" s="100">
        <v>-6.2662860475772817</v>
      </c>
    </row>
    <row r="13" spans="1:10">
      <c r="A13" s="100" t="s">
        <v>23</v>
      </c>
      <c r="B13" s="100" t="s">
        <v>281</v>
      </c>
      <c r="C13" s="100" t="s">
        <v>35</v>
      </c>
      <c r="D13" s="101">
        <v>46453147.8125</v>
      </c>
      <c r="E13" s="101">
        <v>2830131.3271149886</v>
      </c>
      <c r="F13" s="102">
        <v>5</v>
      </c>
      <c r="G13" s="9">
        <v>554.6</v>
      </c>
      <c r="H13" s="9">
        <v>379.25039515104316</v>
      </c>
      <c r="I13" s="103">
        <v>5</v>
      </c>
      <c r="J13" s="100">
        <v>-4.9230352832552882</v>
      </c>
    </row>
    <row r="14" spans="1:10">
      <c r="A14" s="100" t="s">
        <v>23</v>
      </c>
      <c r="B14" s="100" t="s">
        <v>298</v>
      </c>
      <c r="C14" s="100" t="s">
        <v>36</v>
      </c>
      <c r="D14" s="101">
        <v>46453147.8125</v>
      </c>
      <c r="E14" s="101">
        <v>2830131.3271149886</v>
      </c>
      <c r="F14" s="102">
        <v>5</v>
      </c>
      <c r="G14" s="9">
        <v>303.25</v>
      </c>
      <c r="H14" s="9">
        <v>176.1439397197644</v>
      </c>
      <c r="I14" s="103">
        <v>4</v>
      </c>
      <c r="J14" s="100">
        <v>-5.1852143389585201</v>
      </c>
    </row>
    <row r="15" spans="1:10">
      <c r="A15" s="100" t="s">
        <v>24</v>
      </c>
      <c r="B15" s="100" t="s">
        <v>282</v>
      </c>
      <c r="C15" s="100" t="s">
        <v>35</v>
      </c>
      <c r="D15" s="101">
        <v>359310845.96141136</v>
      </c>
      <c r="E15" s="101">
        <v>34927034.518671207</v>
      </c>
      <c r="F15" s="102">
        <v>5</v>
      </c>
      <c r="G15" s="9">
        <v>2354951.4715077402</v>
      </c>
      <c r="H15" s="9">
        <v>4709188.1305311294</v>
      </c>
      <c r="I15" s="103">
        <v>5</v>
      </c>
      <c r="J15" s="100">
        <v>-2.1834883647297048</v>
      </c>
    </row>
    <row r="16" spans="1:10">
      <c r="A16" s="100" t="s">
        <v>24</v>
      </c>
      <c r="B16" s="100" t="s">
        <v>299</v>
      </c>
      <c r="C16" s="100" t="s">
        <v>36</v>
      </c>
      <c r="D16" s="101">
        <v>359310845.96141136</v>
      </c>
      <c r="E16" s="101">
        <v>34927034.518671207</v>
      </c>
      <c r="F16" s="102">
        <v>5</v>
      </c>
      <c r="G16" s="9">
        <v>216.4</v>
      </c>
      <c r="H16" s="9">
        <v>346.8</v>
      </c>
      <c r="I16" s="103">
        <v>5</v>
      </c>
      <c r="J16" s="100">
        <v>-6.2202130703445659</v>
      </c>
    </row>
    <row r="17" spans="1:10">
      <c r="A17" s="100" t="s">
        <v>25</v>
      </c>
      <c r="B17" s="100" t="s">
        <v>283</v>
      </c>
      <c r="C17" s="100" t="s">
        <v>35</v>
      </c>
      <c r="D17" s="101">
        <v>13473252.37260288</v>
      </c>
      <c r="E17" s="101">
        <v>7107260.1690748148</v>
      </c>
      <c r="F17" s="102">
        <v>5</v>
      </c>
      <c r="G17" s="9">
        <v>31582.719999999994</v>
      </c>
      <c r="H17" s="9">
        <v>19033.67546286319</v>
      </c>
      <c r="I17" s="103">
        <v>5</v>
      </c>
      <c r="J17" s="100">
        <v>-2.6300229147473306</v>
      </c>
    </row>
    <row r="18" spans="1:10">
      <c r="A18" s="100" t="s">
        <v>25</v>
      </c>
      <c r="B18" s="100" t="s">
        <v>300</v>
      </c>
      <c r="C18" s="100" t="s">
        <v>36</v>
      </c>
      <c r="D18" s="101">
        <v>9422861.2786626145</v>
      </c>
      <c r="E18" s="101">
        <v>1046984.589</v>
      </c>
      <c r="F18" s="102">
        <v>2</v>
      </c>
      <c r="G18" s="9">
        <v>347.12448967092723</v>
      </c>
      <c r="H18" s="9">
        <v>601.23725279841995</v>
      </c>
      <c r="I18" s="103">
        <v>4</v>
      </c>
      <c r="J18" s="100">
        <v>-4.4336975432995196</v>
      </c>
    </row>
    <row r="19" spans="1:10">
      <c r="A19" s="100" t="s">
        <v>26</v>
      </c>
      <c r="B19" s="100" t="s">
        <v>284</v>
      </c>
      <c r="C19" s="100" t="s">
        <v>35</v>
      </c>
      <c r="D19" s="101">
        <v>324694.79867136641</v>
      </c>
      <c r="E19" s="101">
        <v>24021.657740932002</v>
      </c>
      <c r="F19" s="102">
        <v>4</v>
      </c>
      <c r="G19" s="9">
        <v>305.5555555555556</v>
      </c>
      <c r="H19" s="9">
        <v>123.53836810201</v>
      </c>
      <c r="I19" s="103">
        <v>3</v>
      </c>
      <c r="J19" s="100">
        <v>-3.0263851472704291</v>
      </c>
    </row>
    <row r="20" spans="1:10">
      <c r="A20" s="100" t="s">
        <v>26</v>
      </c>
      <c r="B20" s="100" t="s">
        <v>301</v>
      </c>
      <c r="C20" s="100" t="s">
        <v>36</v>
      </c>
      <c r="D20" s="101">
        <v>324694.79867136641</v>
      </c>
      <c r="E20" s="101">
        <v>24021.657740932002</v>
      </c>
      <c r="F20" s="102">
        <v>4</v>
      </c>
      <c r="G20" s="9">
        <v>2938.8521033973216</v>
      </c>
      <c r="H20" s="9">
        <v>645.21023774647995</v>
      </c>
      <c r="I20" s="103">
        <v>3</v>
      </c>
      <c r="J20" s="100">
        <v>-2.0432976007417314</v>
      </c>
    </row>
    <row r="21" spans="1:10">
      <c r="A21" s="100" t="s">
        <v>27</v>
      </c>
      <c r="B21" s="100" t="s">
        <v>270</v>
      </c>
      <c r="C21" s="100" t="s">
        <v>35</v>
      </c>
      <c r="D21" s="101">
        <v>198336.13679690476</v>
      </c>
      <c r="E21" s="101">
        <v>24021.657740932002</v>
      </c>
      <c r="F21" s="102">
        <v>4</v>
      </c>
      <c r="G21" s="9">
        <v>446256.3077930357</v>
      </c>
      <c r="H21" s="9">
        <v>645.21023774647995</v>
      </c>
      <c r="I21" s="103">
        <v>3</v>
      </c>
      <c r="J21" s="100">
        <v>0.35218251811136181</v>
      </c>
    </row>
    <row r="22" spans="1:10">
      <c r="A22" s="100" t="s">
        <v>27</v>
      </c>
      <c r="B22" s="100" t="s">
        <v>302</v>
      </c>
      <c r="C22" s="100" t="s">
        <v>36</v>
      </c>
      <c r="D22" s="101">
        <v>198336.13679690476</v>
      </c>
      <c r="E22" s="101">
        <v>88979.738593272996</v>
      </c>
      <c r="F22" s="102">
        <v>3</v>
      </c>
      <c r="G22" s="9">
        <v>312305.4094339321</v>
      </c>
      <c r="H22" s="9">
        <v>302777.79840630002</v>
      </c>
      <c r="I22" s="103">
        <v>3</v>
      </c>
      <c r="J22" s="100">
        <v>0.19717765693288491</v>
      </c>
    </row>
    <row r="23" spans="1:10">
      <c r="A23" s="100" t="s">
        <v>28</v>
      </c>
      <c r="B23" s="100" t="s">
        <v>271</v>
      </c>
      <c r="C23" s="100" t="s">
        <v>35</v>
      </c>
      <c r="D23" s="101">
        <v>61257003</v>
      </c>
      <c r="E23" s="101">
        <v>88979.738593272996</v>
      </c>
      <c r="F23" s="102">
        <v>3</v>
      </c>
      <c r="G23" s="9">
        <v>845</v>
      </c>
      <c r="H23" s="9">
        <v>34177.19126</v>
      </c>
      <c r="I23" s="103">
        <v>2</v>
      </c>
      <c r="J23" s="100">
        <v>-4.8602990361750944</v>
      </c>
    </row>
    <row r="24" spans="1:10">
      <c r="A24" s="100" t="s">
        <v>28</v>
      </c>
      <c r="B24" s="100" t="s">
        <v>303</v>
      </c>
      <c r="C24" s="100" t="s">
        <v>36</v>
      </c>
      <c r="D24" s="101">
        <v>61257003</v>
      </c>
      <c r="E24" s="101">
        <v>20955833.749200962</v>
      </c>
      <c r="F24" s="102">
        <v>5</v>
      </c>
      <c r="G24" s="9">
        <v>355.6</v>
      </c>
      <c r="H24" s="9">
        <v>479.46303298586014</v>
      </c>
      <c r="I24" s="103">
        <v>5</v>
      </c>
      <c r="J24" s="100">
        <v>-5.2361939928266104</v>
      </c>
    </row>
    <row r="25" spans="1:10">
      <c r="A25" s="100" t="s">
        <v>29</v>
      </c>
      <c r="B25" s="100" t="s">
        <v>272</v>
      </c>
      <c r="C25" s="100" t="s">
        <v>35</v>
      </c>
      <c r="D25" s="101">
        <v>325138912.93884009</v>
      </c>
      <c r="E25" s="101">
        <v>132942089.2321123</v>
      </c>
      <c r="F25" s="102">
        <v>3</v>
      </c>
      <c r="G25" s="9">
        <v>43.332999999999998</v>
      </c>
      <c r="H25" s="9">
        <v>0</v>
      </c>
      <c r="I25" s="103">
        <v>3</v>
      </c>
      <c r="J25" s="100">
        <v>-6.8752501925418112</v>
      </c>
    </row>
    <row r="26" spans="1:10">
      <c r="A26" s="100" t="s">
        <v>29</v>
      </c>
      <c r="B26" s="100" t="s">
        <v>304</v>
      </c>
      <c r="C26" s="100" t="s">
        <v>36</v>
      </c>
      <c r="D26" s="101">
        <v>325138912.93884009</v>
      </c>
      <c r="E26" s="101">
        <v>132942089.2321123</v>
      </c>
      <c r="F26" s="102">
        <v>3</v>
      </c>
      <c r="G26" s="9">
        <v>238023.34111111119</v>
      </c>
      <c r="H26" s="9">
        <v>176498.54696059402</v>
      </c>
      <c r="I26" s="103">
        <v>3</v>
      </c>
      <c r="J26" s="100">
        <v>-3.1354494023382342</v>
      </c>
    </row>
    <row r="27" spans="1:10">
      <c r="A27" s="100" t="s">
        <v>30</v>
      </c>
      <c r="B27" s="100" t="s">
        <v>273</v>
      </c>
      <c r="C27" s="100" t="s">
        <v>35</v>
      </c>
      <c r="D27" s="101">
        <v>432784149.4357335</v>
      </c>
      <c r="E27" s="101">
        <v>60706296.995218277</v>
      </c>
      <c r="F27" s="102">
        <v>4</v>
      </c>
      <c r="G27" s="9">
        <v>43.332999999999998</v>
      </c>
      <c r="H27" s="9">
        <v>0</v>
      </c>
      <c r="I27" s="103">
        <v>4</v>
      </c>
      <c r="J27" s="100">
        <v>-6.999452589662587</v>
      </c>
    </row>
    <row r="28" spans="1:10">
      <c r="A28" s="100" t="s">
        <v>30</v>
      </c>
      <c r="B28" s="100" t="s">
        <v>305</v>
      </c>
      <c r="C28" s="100" t="s">
        <v>36</v>
      </c>
      <c r="D28" s="101">
        <v>432784149.4357335</v>
      </c>
      <c r="E28" s="101">
        <v>60706296.995218277</v>
      </c>
      <c r="F28" s="102">
        <v>4</v>
      </c>
      <c r="G28" s="9">
        <v>64.999750000000006</v>
      </c>
      <c r="H28" s="9">
        <v>37.527911834892954</v>
      </c>
      <c r="I28" s="103">
        <v>4</v>
      </c>
      <c r="J28" s="100">
        <v>-6.8233596602338764</v>
      </c>
    </row>
    <row r="29" spans="1:10">
      <c r="A29" s="100" t="s">
        <v>31</v>
      </c>
      <c r="B29" s="100" t="s">
        <v>274</v>
      </c>
      <c r="C29" s="100" t="s">
        <v>35</v>
      </c>
      <c r="D29" s="101">
        <v>984934135.04506648</v>
      </c>
      <c r="E29" s="101">
        <v>486725385.23946804</v>
      </c>
      <c r="F29" s="102">
        <v>4</v>
      </c>
      <c r="G29" s="9">
        <v>468905.52583333344</v>
      </c>
      <c r="H29" s="9">
        <v>354803.07416894549</v>
      </c>
      <c r="I29" s="103">
        <v>4</v>
      </c>
      <c r="J29" s="100">
        <v>-3.3223218384069693</v>
      </c>
    </row>
    <row r="30" spans="1:10">
      <c r="A30" s="100" t="s">
        <v>31</v>
      </c>
      <c r="B30" s="100" t="s">
        <v>306</v>
      </c>
      <c r="C30" s="100" t="s">
        <v>36</v>
      </c>
      <c r="D30" s="101">
        <v>984934135.04506648</v>
      </c>
      <c r="E30" s="101">
        <v>486725385.23946804</v>
      </c>
      <c r="F30" s="102">
        <v>4</v>
      </c>
      <c r="G30" s="9">
        <v>3250195.1809166684</v>
      </c>
      <c r="H30" s="9">
        <v>2717726.3986058724</v>
      </c>
      <c r="I30" s="103">
        <v>4</v>
      </c>
      <c r="J30" s="100">
        <v>-2.4814977470939033</v>
      </c>
    </row>
    <row r="31" spans="1:10">
      <c r="A31" s="104" t="s">
        <v>32</v>
      </c>
      <c r="B31" s="100" t="s">
        <v>275</v>
      </c>
      <c r="C31" s="104" t="s">
        <v>35</v>
      </c>
      <c r="D31" s="101">
        <v>1446377.9317123552</v>
      </c>
      <c r="E31" s="101">
        <v>277616.28804709704</v>
      </c>
      <c r="F31" s="102">
        <v>5</v>
      </c>
      <c r="G31" s="9">
        <v>19891.595616994022</v>
      </c>
      <c r="H31" s="9">
        <v>9708.7891535496237</v>
      </c>
      <c r="I31" s="103">
        <v>5</v>
      </c>
      <c r="J31" s="100">
        <v>-1.8616121651509845</v>
      </c>
    </row>
    <row r="32" spans="1:10">
      <c r="A32" s="104" t="s">
        <v>33</v>
      </c>
      <c r="B32" s="100" t="s">
        <v>307</v>
      </c>
      <c r="C32" s="104" t="s">
        <v>36</v>
      </c>
      <c r="D32" s="101">
        <v>1446377.9317123552</v>
      </c>
      <c r="E32" s="101">
        <v>277616.28804709704</v>
      </c>
      <c r="F32" s="102">
        <v>5</v>
      </c>
      <c r="G32" s="9">
        <v>40486.222956036829</v>
      </c>
      <c r="H32" s="9">
        <v>17708.572790248261</v>
      </c>
      <c r="I32" s="103">
        <v>5</v>
      </c>
      <c r="J32" s="100">
        <v>-1.5529745244582918</v>
      </c>
    </row>
  </sheetData>
  <mergeCells count="3">
    <mergeCell ref="J1:J2"/>
    <mergeCell ref="D1:F1"/>
    <mergeCell ref="G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B6799-FAEE-40D4-8253-252E464E9DF7}">
  <dimension ref="A1:A51"/>
  <sheetViews>
    <sheetView topLeftCell="A2" workbookViewId="0">
      <selection activeCell="D52" sqref="D52"/>
    </sheetView>
  </sheetViews>
  <sheetFormatPr defaultColWidth="8.875" defaultRowHeight="15.75"/>
  <sheetData>
    <row r="1" spans="1:1">
      <c r="A1" t="s">
        <v>368</v>
      </c>
    </row>
    <row r="3" spans="1:1">
      <c r="A3" t="s">
        <v>369</v>
      </c>
    </row>
    <row r="5" spans="1:1">
      <c r="A5" t="s">
        <v>370</v>
      </c>
    </row>
    <row r="7" spans="1:1">
      <c r="A7" t="s">
        <v>371</v>
      </c>
    </row>
    <row r="9" spans="1:1">
      <c r="A9" t="s">
        <v>372</v>
      </c>
    </row>
    <row r="11" spans="1:1">
      <c r="A11" t="s">
        <v>373</v>
      </c>
    </row>
    <row r="13" spans="1:1">
      <c r="A13" t="s">
        <v>374</v>
      </c>
    </row>
    <row r="15" spans="1:1">
      <c r="A15" t="s">
        <v>375</v>
      </c>
    </row>
    <row r="16" spans="1:1">
      <c r="A16" t="s">
        <v>376</v>
      </c>
    </row>
    <row r="17" spans="1:1">
      <c r="A17" t="s">
        <v>377</v>
      </c>
    </row>
    <row r="19" spans="1:1">
      <c r="A19" t="s">
        <v>378</v>
      </c>
    </row>
    <row r="20" spans="1:1">
      <c r="A20" t="s">
        <v>379</v>
      </c>
    </row>
    <row r="22" spans="1:1">
      <c r="A22" t="s">
        <v>380</v>
      </c>
    </row>
    <row r="23" spans="1:1">
      <c r="A23" t="s">
        <v>381</v>
      </c>
    </row>
    <row r="24" spans="1:1">
      <c r="A24" t="s">
        <v>382</v>
      </c>
    </row>
    <row r="25" spans="1:1">
      <c r="A25" t="s">
        <v>383</v>
      </c>
    </row>
    <row r="26" spans="1:1">
      <c r="A26" t="s">
        <v>384</v>
      </c>
    </row>
    <row r="27" spans="1:1">
      <c r="A27" t="s">
        <v>385</v>
      </c>
    </row>
    <row r="28" spans="1:1">
      <c r="A28" t="s">
        <v>386</v>
      </c>
    </row>
    <row r="29" spans="1:1">
      <c r="A29" t="s">
        <v>387</v>
      </c>
    </row>
    <row r="30" spans="1:1">
      <c r="A30" t="s">
        <v>388</v>
      </c>
    </row>
    <row r="32" spans="1:1">
      <c r="A32" t="s">
        <v>389</v>
      </c>
    </row>
    <row r="34" spans="1:1">
      <c r="A34" t="s">
        <v>390</v>
      </c>
    </row>
    <row r="36" spans="1:1">
      <c r="A36" t="s">
        <v>391</v>
      </c>
    </row>
    <row r="37" spans="1:1">
      <c r="A37" t="s">
        <v>392</v>
      </c>
    </row>
    <row r="39" spans="1:1">
      <c r="A39" t="s">
        <v>393</v>
      </c>
    </row>
    <row r="41" spans="1:1">
      <c r="A41" t="s">
        <v>378</v>
      </c>
    </row>
    <row r="43" spans="1:1">
      <c r="A43" t="s">
        <v>394</v>
      </c>
    </row>
    <row r="44" spans="1:1">
      <c r="A44" t="s">
        <v>395</v>
      </c>
    </row>
    <row r="45" spans="1:1">
      <c r="A45" t="s">
        <v>384</v>
      </c>
    </row>
    <row r="46" spans="1:1">
      <c r="A46" t="s">
        <v>396</v>
      </c>
    </row>
    <row r="47" spans="1:1">
      <c r="A47" t="s">
        <v>386</v>
      </c>
    </row>
    <row r="48" spans="1:1">
      <c r="A48" t="s">
        <v>397</v>
      </c>
    </row>
    <row r="49" spans="1:1">
      <c r="A49" t="s">
        <v>398</v>
      </c>
    </row>
    <row r="51" spans="1:1">
      <c r="A51" t="s">
        <v>399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7"/>
  <sheetViews>
    <sheetView workbookViewId="0">
      <selection activeCell="C49" sqref="C49"/>
    </sheetView>
  </sheetViews>
  <sheetFormatPr defaultColWidth="11" defaultRowHeight="15.75"/>
  <sheetData>
    <row r="1" spans="1:5">
      <c r="A1" s="6" t="s">
        <v>110</v>
      </c>
      <c r="B1" s="6" t="s">
        <v>111</v>
      </c>
      <c r="C1" s="6" t="s">
        <v>285</v>
      </c>
      <c r="D1" s="6" t="s">
        <v>308</v>
      </c>
      <c r="E1" t="s">
        <v>112</v>
      </c>
    </row>
    <row r="2" spans="1:5">
      <c r="A2" t="s">
        <v>98</v>
      </c>
      <c r="B2">
        <v>1</v>
      </c>
      <c r="C2">
        <v>3185</v>
      </c>
      <c r="D2">
        <v>22941555</v>
      </c>
      <c r="E2">
        <v>-4.187066632369989</v>
      </c>
    </row>
    <row r="3" spans="1:5">
      <c r="A3" t="s">
        <v>98</v>
      </c>
      <c r="B3">
        <v>2</v>
      </c>
      <c r="C3">
        <v>1982.5</v>
      </c>
      <c r="D3">
        <v>37143470</v>
      </c>
    </row>
    <row r="4" spans="1:5">
      <c r="A4" t="s">
        <v>98</v>
      </c>
      <c r="B4">
        <v>3</v>
      </c>
      <c r="C4">
        <v>866.66666666666674</v>
      </c>
      <c r="D4">
        <v>10924550</v>
      </c>
    </row>
    <row r="5" spans="1:5">
      <c r="A5" t="s">
        <v>99</v>
      </c>
      <c r="B5">
        <v>1</v>
      </c>
      <c r="C5">
        <v>34182.845607880197</v>
      </c>
      <c r="D5">
        <v>17479280</v>
      </c>
      <c r="E5">
        <v>-2.7688229477214379</v>
      </c>
    </row>
    <row r="6" spans="1:5">
      <c r="A6" t="s">
        <v>99</v>
      </c>
      <c r="B6">
        <v>2</v>
      </c>
      <c r="C6">
        <v>20758.309878239968</v>
      </c>
      <c r="D6">
        <v>210210</v>
      </c>
    </row>
    <row r="7" spans="1:5">
      <c r="A7" t="s">
        <v>99</v>
      </c>
      <c r="B7">
        <v>3</v>
      </c>
      <c r="C7">
        <v>104114.63792035646</v>
      </c>
      <c r="D7">
        <v>681590</v>
      </c>
    </row>
    <row r="8" spans="1:5">
      <c r="A8" t="s">
        <v>100</v>
      </c>
      <c r="B8">
        <v>1</v>
      </c>
      <c r="C8">
        <v>1215063.0224560734</v>
      </c>
      <c r="D8">
        <v>49160475</v>
      </c>
      <c r="E8">
        <v>-1.3414892561215768</v>
      </c>
    </row>
    <row r="9" spans="1:5">
      <c r="A9" t="s">
        <v>100</v>
      </c>
      <c r="B9">
        <v>2</v>
      </c>
      <c r="C9">
        <v>4553312.9730249532</v>
      </c>
      <c r="D9">
        <v>38235925</v>
      </c>
    </row>
    <row r="10" spans="1:5">
      <c r="A10" t="s">
        <v>100</v>
      </c>
      <c r="B10">
        <v>3</v>
      </c>
      <c r="C10">
        <v>3755309.6684741881</v>
      </c>
      <c r="D10">
        <v>30588740</v>
      </c>
    </row>
    <row r="11" spans="1:5">
      <c r="A11" t="s">
        <v>101</v>
      </c>
      <c r="B11">
        <v>1</v>
      </c>
      <c r="C11">
        <v>135491.65208813513</v>
      </c>
      <c r="D11">
        <v>30588740</v>
      </c>
      <c r="E11">
        <v>-2.0482975823090128</v>
      </c>
    </row>
    <row r="12" spans="1:5">
      <c r="A12" t="s">
        <v>101</v>
      </c>
      <c r="B12">
        <v>2</v>
      </c>
      <c r="C12">
        <v>315016.33915527829</v>
      </c>
      <c r="D12">
        <v>12017005</v>
      </c>
    </row>
    <row r="13" spans="1:5">
      <c r="A13" t="s">
        <v>101</v>
      </c>
      <c r="B13">
        <v>3</v>
      </c>
      <c r="C13">
        <v>650488.28474921093</v>
      </c>
      <c r="D13">
        <v>9832095</v>
      </c>
    </row>
    <row r="14" spans="1:5">
      <c r="A14" t="s">
        <v>102</v>
      </c>
      <c r="B14">
        <v>1</v>
      </c>
      <c r="C14">
        <v>241032.51792520884</v>
      </c>
      <c r="D14">
        <v>60085025</v>
      </c>
      <c r="E14">
        <v>-2.0685277453692539</v>
      </c>
    </row>
    <row r="15" spans="1:5">
      <c r="A15" t="s">
        <v>102</v>
      </c>
      <c r="B15">
        <v>2</v>
      </c>
      <c r="C15">
        <v>111245.77750394253</v>
      </c>
      <c r="D15">
        <v>113615320</v>
      </c>
    </row>
    <row r="16" spans="1:5">
      <c r="A16" t="s">
        <v>102</v>
      </c>
      <c r="B16">
        <v>3</v>
      </c>
      <c r="C16">
        <v>576848.10157005501</v>
      </c>
      <c r="D16">
        <v>71009575</v>
      </c>
    </row>
    <row r="17" spans="1:5">
      <c r="A17" t="s">
        <v>103</v>
      </c>
      <c r="B17">
        <v>1</v>
      </c>
      <c r="C17">
        <v>156171.95688053471</v>
      </c>
      <c r="D17">
        <v>17479280</v>
      </c>
      <c r="E17">
        <v>-2.0979386099313042</v>
      </c>
    </row>
    <row r="18" spans="1:5">
      <c r="A18" t="s">
        <v>103</v>
      </c>
      <c r="B18">
        <v>2</v>
      </c>
      <c r="C18">
        <v>429567.7352117431</v>
      </c>
      <c r="D18">
        <v>27311375</v>
      </c>
    </row>
    <row r="19" spans="1:5">
      <c r="A19" t="s">
        <v>103</v>
      </c>
      <c r="B19">
        <v>3</v>
      </c>
      <c r="C19">
        <v>372292.03718351066</v>
      </c>
      <c r="D19">
        <v>22941555</v>
      </c>
    </row>
    <row r="20" spans="1:5">
      <c r="A20" t="s">
        <v>104</v>
      </c>
      <c r="B20">
        <v>1</v>
      </c>
      <c r="C20">
        <v>38657.690851093605</v>
      </c>
      <c r="D20">
        <v>30588740</v>
      </c>
      <c r="E20">
        <v>-2.4131277498203594</v>
      </c>
    </row>
    <row r="21" spans="1:5">
      <c r="A21" t="s">
        <v>104</v>
      </c>
      <c r="B21">
        <v>2</v>
      </c>
      <c r="C21">
        <v>166155.5522975552</v>
      </c>
      <c r="D21">
        <v>33866105</v>
      </c>
    </row>
    <row r="22" spans="1:5">
      <c r="A22" t="s">
        <v>104</v>
      </c>
      <c r="B22">
        <v>3</v>
      </c>
      <c r="C22">
        <v>144762.13354679703</v>
      </c>
      <c r="D22">
        <v>33866105</v>
      </c>
    </row>
    <row r="23" spans="1:5">
      <c r="A23" t="s">
        <v>105</v>
      </c>
      <c r="B23">
        <v>1</v>
      </c>
      <c r="C23">
        <v>34307.146864636117</v>
      </c>
      <c r="D23">
        <v>17479280</v>
      </c>
      <c r="E23">
        <v>-2.6061964458676599</v>
      </c>
    </row>
    <row r="24" spans="1:5">
      <c r="A24" t="s">
        <v>105</v>
      </c>
      <c r="B24">
        <v>2</v>
      </c>
      <c r="C24">
        <v>17650.778459341775</v>
      </c>
      <c r="D24">
        <v>43698200</v>
      </c>
    </row>
    <row r="25" spans="1:5">
      <c r="A25" t="s">
        <v>105</v>
      </c>
      <c r="B25">
        <v>3</v>
      </c>
      <c r="C25">
        <v>95557.270420053188</v>
      </c>
      <c r="D25">
        <v>39328380</v>
      </c>
    </row>
    <row r="26" spans="1:5">
      <c r="A26" t="s">
        <v>106</v>
      </c>
      <c r="B26">
        <v>1</v>
      </c>
      <c r="C26">
        <v>8825.3892296708873</v>
      </c>
      <c r="D26">
        <v>42605745</v>
      </c>
      <c r="E26">
        <v>-3.2784695355094784</v>
      </c>
    </row>
    <row r="27" spans="1:5">
      <c r="A27" t="s">
        <v>106</v>
      </c>
      <c r="B27">
        <v>2</v>
      </c>
      <c r="C27">
        <v>26724.770202524516</v>
      </c>
      <c r="D27">
        <v>49160475</v>
      </c>
    </row>
    <row r="28" spans="1:5">
      <c r="A28" t="s">
        <v>106</v>
      </c>
      <c r="B28">
        <v>3</v>
      </c>
      <c r="C28">
        <v>24487.347580917813</v>
      </c>
      <c r="D28">
        <v>57900115</v>
      </c>
    </row>
    <row r="29" spans="1:5">
      <c r="A29" t="s">
        <v>107</v>
      </c>
      <c r="B29">
        <v>1</v>
      </c>
      <c r="C29">
        <v>17650.778459341775</v>
      </c>
      <c r="D29">
        <v>27311375</v>
      </c>
      <c r="E29">
        <v>-2.8558050663844163</v>
      </c>
    </row>
    <row r="30" spans="1:5">
      <c r="A30" t="s">
        <v>107</v>
      </c>
      <c r="B30">
        <v>2</v>
      </c>
      <c r="C30">
        <v>26724.770202524516</v>
      </c>
      <c r="D30">
        <v>36051015</v>
      </c>
    </row>
    <row r="31" spans="1:5">
      <c r="A31" t="s">
        <v>107</v>
      </c>
      <c r="B31">
        <v>3</v>
      </c>
      <c r="C31">
        <v>107680.20771214951</v>
      </c>
      <c r="D31">
        <v>21849100</v>
      </c>
    </row>
    <row r="32" spans="1:5">
      <c r="A32" t="s">
        <v>108</v>
      </c>
      <c r="B32">
        <v>1</v>
      </c>
      <c r="C32">
        <v>14046.042013419859</v>
      </c>
      <c r="D32">
        <v>24034010</v>
      </c>
      <c r="E32">
        <v>-3.4413480933505451</v>
      </c>
    </row>
    <row r="33" spans="1:5">
      <c r="A33" t="s">
        <v>108</v>
      </c>
      <c r="B33">
        <v>2</v>
      </c>
      <c r="C33">
        <v>16407.765891782492</v>
      </c>
      <c r="D33">
        <v>38235925</v>
      </c>
    </row>
    <row r="34" spans="1:5">
      <c r="A34" t="s">
        <v>108</v>
      </c>
      <c r="B34">
        <v>3</v>
      </c>
      <c r="C34">
        <v>27967.782770083795</v>
      </c>
      <c r="D34">
        <v>20756645</v>
      </c>
    </row>
    <row r="35" spans="1:5">
      <c r="A35" t="s">
        <v>109</v>
      </c>
      <c r="B35">
        <v>1</v>
      </c>
      <c r="C35">
        <v>6348.3333333333339</v>
      </c>
      <c r="D35">
        <v>38235925</v>
      </c>
      <c r="E35">
        <v>-2.3592777588670222</v>
      </c>
    </row>
    <row r="36" spans="1:5">
      <c r="A36" t="s">
        <v>109</v>
      </c>
      <c r="B36">
        <v>2</v>
      </c>
      <c r="C36">
        <v>23244.335013358534</v>
      </c>
      <c r="D36">
        <v>139834240</v>
      </c>
    </row>
    <row r="37" spans="1:5">
      <c r="A37" t="s">
        <v>109</v>
      </c>
      <c r="B37">
        <v>3</v>
      </c>
      <c r="C37">
        <v>19266.694797168835</v>
      </c>
      <c r="D37">
        <v>117985140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F76B9-7DDC-478F-88BA-DC215838C8C5}">
  <dimension ref="A1:A128"/>
  <sheetViews>
    <sheetView topLeftCell="A46" workbookViewId="0">
      <selection activeCell="D4" sqref="D4"/>
    </sheetView>
  </sheetViews>
  <sheetFormatPr defaultColWidth="8.875" defaultRowHeight="15.75"/>
  <sheetData>
    <row r="1" spans="1:1">
      <c r="A1" t="s">
        <v>1081</v>
      </c>
    </row>
    <row r="2" spans="1:1">
      <c r="A2" t="s">
        <v>400</v>
      </c>
    </row>
    <row r="3" spans="1:1">
      <c r="A3" t="s">
        <v>401</v>
      </c>
    </row>
    <row r="4" spans="1:1">
      <c r="A4" t="s">
        <v>402</v>
      </c>
    </row>
    <row r="6" spans="1:1">
      <c r="A6" t="s">
        <v>403</v>
      </c>
    </row>
    <row r="8" spans="1:1">
      <c r="A8" t="s">
        <v>404</v>
      </c>
    </row>
    <row r="9" spans="1:1">
      <c r="A9" t="s">
        <v>405</v>
      </c>
    </row>
    <row r="10" spans="1:1">
      <c r="A10" t="s">
        <v>406</v>
      </c>
    </row>
    <row r="12" spans="1:1">
      <c r="A12" t="s">
        <v>407</v>
      </c>
    </row>
    <row r="14" spans="1:1">
      <c r="A14" t="s">
        <v>408</v>
      </c>
    </row>
    <row r="17" spans="1:1">
      <c r="A17" t="s">
        <v>409</v>
      </c>
    </row>
    <row r="18" spans="1:1">
      <c r="A18" t="s">
        <v>410</v>
      </c>
    </row>
    <row r="19" spans="1:1">
      <c r="A19" t="s">
        <v>411</v>
      </c>
    </row>
    <row r="21" spans="1:1">
      <c r="A21" t="s">
        <v>412</v>
      </c>
    </row>
    <row r="22" spans="1:1">
      <c r="A22" t="s">
        <v>413</v>
      </c>
    </row>
    <row r="25" spans="1:1">
      <c r="A25" t="s">
        <v>414</v>
      </c>
    </row>
    <row r="26" spans="1:1">
      <c r="A26" t="s">
        <v>415</v>
      </c>
    </row>
    <row r="27" spans="1:1">
      <c r="A27" t="s">
        <v>416</v>
      </c>
    </row>
    <row r="28" spans="1:1">
      <c r="A28" t="s">
        <v>417</v>
      </c>
    </row>
    <row r="29" spans="1:1">
      <c r="A29" t="s">
        <v>418</v>
      </c>
    </row>
    <row r="30" spans="1:1">
      <c r="A30" t="s">
        <v>419</v>
      </c>
    </row>
    <row r="31" spans="1:1">
      <c r="A31" t="s">
        <v>420</v>
      </c>
    </row>
    <row r="32" spans="1:1">
      <c r="A32" t="s">
        <v>421</v>
      </c>
    </row>
    <row r="35" spans="1:1">
      <c r="A35" t="s">
        <v>422</v>
      </c>
    </row>
    <row r="36" spans="1:1">
      <c r="A36" t="s">
        <v>423</v>
      </c>
    </row>
    <row r="37" spans="1:1">
      <c r="A37" t="s">
        <v>424</v>
      </c>
    </row>
    <row r="38" spans="1:1">
      <c r="A38" t="s">
        <v>425</v>
      </c>
    </row>
    <row r="39" spans="1:1">
      <c r="A39" t="s">
        <v>418</v>
      </c>
    </row>
    <row r="40" spans="1:1">
      <c r="A40" t="s">
        <v>426</v>
      </c>
    </row>
    <row r="41" spans="1:1">
      <c r="A41" t="s">
        <v>427</v>
      </c>
    </row>
    <row r="42" spans="1:1">
      <c r="A42" t="s">
        <v>428</v>
      </c>
    </row>
    <row r="44" spans="1:1">
      <c r="A44" t="s">
        <v>429</v>
      </c>
    </row>
    <row r="45" spans="1:1">
      <c r="A45" t="s">
        <v>430</v>
      </c>
    </row>
    <row r="46" spans="1:1">
      <c r="A46" t="s">
        <v>431</v>
      </c>
    </row>
    <row r="47" spans="1:1">
      <c r="A47" t="s">
        <v>432</v>
      </c>
    </row>
    <row r="48" spans="1:1">
      <c r="A48" t="s">
        <v>433</v>
      </c>
    </row>
    <row r="49" spans="1:1">
      <c r="A49" t="s">
        <v>434</v>
      </c>
    </row>
    <row r="50" spans="1:1">
      <c r="A50" t="s">
        <v>435</v>
      </c>
    </row>
    <row r="53" spans="1:1">
      <c r="A53" t="s">
        <v>436</v>
      </c>
    </row>
    <row r="54" spans="1:1">
      <c r="A54" t="s">
        <v>437</v>
      </c>
    </row>
    <row r="55" spans="1:1">
      <c r="A55" t="s">
        <v>438</v>
      </c>
    </row>
    <row r="57" spans="1:1">
      <c r="A57" t="s">
        <v>439</v>
      </c>
    </row>
    <row r="58" spans="1:1">
      <c r="A58" t="s">
        <v>440</v>
      </c>
    </row>
    <row r="60" spans="1:1">
      <c r="A60" t="s">
        <v>441</v>
      </c>
    </row>
    <row r="61" spans="1:1">
      <c r="A61" t="s">
        <v>442</v>
      </c>
    </row>
    <row r="62" spans="1:1">
      <c r="A62" t="s">
        <v>443</v>
      </c>
    </row>
    <row r="63" spans="1:1">
      <c r="A63" t="s">
        <v>444</v>
      </c>
    </row>
    <row r="64" spans="1:1">
      <c r="A64" t="s">
        <v>445</v>
      </c>
    </row>
    <row r="65" spans="1:1">
      <c r="A65" t="s">
        <v>446</v>
      </c>
    </row>
    <row r="67" spans="1:1">
      <c r="A67" t="s">
        <v>447</v>
      </c>
    </row>
    <row r="68" spans="1:1">
      <c r="A68" t="s">
        <v>448</v>
      </c>
    </row>
    <row r="69" spans="1:1">
      <c r="A69" t="s">
        <v>449</v>
      </c>
    </row>
    <row r="70" spans="1:1">
      <c r="A70" t="s">
        <v>450</v>
      </c>
    </row>
    <row r="71" spans="1:1">
      <c r="A71" t="s">
        <v>451</v>
      </c>
    </row>
    <row r="72" spans="1:1">
      <c r="A72" t="s">
        <v>452</v>
      </c>
    </row>
    <row r="74" spans="1:1">
      <c r="A74" t="s">
        <v>453</v>
      </c>
    </row>
    <row r="75" spans="1:1">
      <c r="A75" t="s">
        <v>454</v>
      </c>
    </row>
    <row r="76" spans="1:1">
      <c r="A76" t="s">
        <v>455</v>
      </c>
    </row>
    <row r="78" spans="1:1">
      <c r="A78" t="s">
        <v>456</v>
      </c>
    </row>
    <row r="79" spans="1:1">
      <c r="A79" t="s">
        <v>457</v>
      </c>
    </row>
    <row r="80" spans="1:1">
      <c r="A80" t="s">
        <v>458</v>
      </c>
    </row>
    <row r="81" spans="1:1">
      <c r="A81" t="s">
        <v>459</v>
      </c>
    </row>
    <row r="82" spans="1:1">
      <c r="A82" t="s">
        <v>460</v>
      </c>
    </row>
    <row r="83" spans="1:1">
      <c r="A83" t="s">
        <v>461</v>
      </c>
    </row>
    <row r="85" spans="1:1">
      <c r="A85" t="s">
        <v>462</v>
      </c>
    </row>
    <row r="87" spans="1:1">
      <c r="A87" t="s">
        <v>463</v>
      </c>
    </row>
    <row r="88" spans="1:1">
      <c r="A88" t="s">
        <v>464</v>
      </c>
    </row>
    <row r="89" spans="1:1">
      <c r="A89" t="s">
        <v>465</v>
      </c>
    </row>
    <row r="90" spans="1:1">
      <c r="A90" t="s">
        <v>466</v>
      </c>
    </row>
    <row r="91" spans="1:1">
      <c r="A91" t="s">
        <v>467</v>
      </c>
    </row>
    <row r="92" spans="1:1">
      <c r="A92" t="s">
        <v>468</v>
      </c>
    </row>
    <row r="93" spans="1:1">
      <c r="A93" t="s">
        <v>469</v>
      </c>
    </row>
    <row r="94" spans="1:1">
      <c r="A94" t="s">
        <v>470</v>
      </c>
    </row>
    <row r="97" spans="1:1">
      <c r="A97" t="s">
        <v>471</v>
      </c>
    </row>
    <row r="98" spans="1:1">
      <c r="A98" t="s">
        <v>472</v>
      </c>
    </row>
    <row r="99" spans="1:1">
      <c r="A99" t="s">
        <v>473</v>
      </c>
    </row>
    <row r="100" spans="1:1">
      <c r="A100" t="s">
        <v>474</v>
      </c>
    </row>
    <row r="101" spans="1:1">
      <c r="A101" t="s">
        <v>475</v>
      </c>
    </row>
    <row r="102" spans="1:1">
      <c r="A102" t="s">
        <v>476</v>
      </c>
    </row>
    <row r="103" spans="1:1">
      <c r="A103" t="s">
        <v>477</v>
      </c>
    </row>
    <row r="104" spans="1:1">
      <c r="A104" t="s">
        <v>478</v>
      </c>
    </row>
    <row r="105" spans="1:1">
      <c r="A105" t="s">
        <v>479</v>
      </c>
    </row>
    <row r="108" spans="1:1">
      <c r="A108" t="s">
        <v>480</v>
      </c>
    </row>
    <row r="109" spans="1:1">
      <c r="A109" t="s">
        <v>481</v>
      </c>
    </row>
    <row r="110" spans="1:1">
      <c r="A110" t="s">
        <v>482</v>
      </c>
    </row>
    <row r="111" spans="1:1">
      <c r="A111" t="s">
        <v>483</v>
      </c>
    </row>
    <row r="112" spans="1:1">
      <c r="A112" t="s">
        <v>484</v>
      </c>
    </row>
    <row r="113" spans="1:1">
      <c r="A113" t="s">
        <v>485</v>
      </c>
    </row>
    <row r="114" spans="1:1">
      <c r="A114" t="s">
        <v>479</v>
      </c>
    </row>
    <row r="115" spans="1:1">
      <c r="A115" t="s">
        <v>486</v>
      </c>
    </row>
    <row r="116" spans="1:1">
      <c r="A116" t="s">
        <v>487</v>
      </c>
    </row>
    <row r="117" spans="1:1">
      <c r="A117" t="s">
        <v>488</v>
      </c>
    </row>
    <row r="118" spans="1:1">
      <c r="A118" t="s">
        <v>489</v>
      </c>
    </row>
    <row r="119" spans="1:1">
      <c r="A119" t="s">
        <v>490</v>
      </c>
    </row>
    <row r="120" spans="1:1">
      <c r="A120" t="s">
        <v>491</v>
      </c>
    </row>
    <row r="121" spans="1:1">
      <c r="A121" t="s">
        <v>492</v>
      </c>
    </row>
    <row r="122" spans="1:1">
      <c r="A122" t="s">
        <v>493</v>
      </c>
    </row>
    <row r="123" spans="1:1">
      <c r="A123" t="s">
        <v>494</v>
      </c>
    </row>
    <row r="124" spans="1:1">
      <c r="A124" t="s">
        <v>495</v>
      </c>
    </row>
    <row r="125" spans="1:1">
      <c r="A125" t="s">
        <v>496</v>
      </c>
    </row>
    <row r="126" spans="1:1">
      <c r="A126" t="s">
        <v>497</v>
      </c>
    </row>
    <row r="127" spans="1:1">
      <c r="A127" t="s">
        <v>498</v>
      </c>
    </row>
    <row r="128" spans="1:1">
      <c r="A128" t="s">
        <v>499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77"/>
  <sheetViews>
    <sheetView workbookViewId="0">
      <selection activeCell="M10" sqref="M10"/>
    </sheetView>
  </sheetViews>
  <sheetFormatPr defaultColWidth="11" defaultRowHeight="15.75"/>
  <sheetData>
    <row r="1" spans="1:12" ht="15.95" customHeight="1">
      <c r="A1" s="152" t="s">
        <v>17</v>
      </c>
      <c r="B1" s="147" t="s">
        <v>0</v>
      </c>
      <c r="C1" s="148"/>
      <c r="D1" s="148"/>
      <c r="E1" s="149"/>
      <c r="F1" s="147" t="s">
        <v>145</v>
      </c>
      <c r="G1" s="148"/>
      <c r="H1" s="148"/>
      <c r="I1" s="149"/>
      <c r="J1" s="150" t="s">
        <v>171</v>
      </c>
      <c r="L1" s="134"/>
    </row>
    <row r="2" spans="1:12" ht="16.5" thickBot="1">
      <c r="A2" s="153"/>
      <c r="B2" s="96" t="s">
        <v>172</v>
      </c>
      <c r="C2" s="87" t="s">
        <v>39</v>
      </c>
      <c r="D2" s="87" t="s">
        <v>40</v>
      </c>
      <c r="E2" s="106" t="s">
        <v>173</v>
      </c>
      <c r="F2" s="105" t="s">
        <v>174</v>
      </c>
      <c r="G2" s="87" t="s">
        <v>39</v>
      </c>
      <c r="H2" s="87" t="s">
        <v>40</v>
      </c>
      <c r="I2" s="95" t="s">
        <v>173</v>
      </c>
      <c r="J2" s="151"/>
      <c r="L2" s="134"/>
    </row>
    <row r="3" spans="1:12">
      <c r="A3" s="86" t="s">
        <v>175</v>
      </c>
      <c r="B3" s="83">
        <v>875333333.33333325</v>
      </c>
      <c r="C3" s="83">
        <v>275635427.49234754</v>
      </c>
      <c r="D3" s="84">
        <v>5</v>
      </c>
      <c r="E3" s="88">
        <v>8.9421734670337987</v>
      </c>
      <c r="F3" s="85">
        <v>43.33</v>
      </c>
      <c r="G3" s="83">
        <v>0</v>
      </c>
      <c r="H3" s="84">
        <v>5</v>
      </c>
      <c r="I3" s="89">
        <v>1.6367886890343748</v>
      </c>
      <c r="J3" s="86">
        <v>7.3053847779994241</v>
      </c>
      <c r="L3" s="134"/>
    </row>
    <row r="4" spans="1:12">
      <c r="A4" s="90" t="s">
        <v>176</v>
      </c>
      <c r="B4" s="83">
        <v>87161350.139792502</v>
      </c>
      <c r="C4" s="83">
        <v>8132031.1362706544</v>
      </c>
      <c r="D4" s="84">
        <v>4</v>
      </c>
      <c r="E4" s="88">
        <v>7.9403239489000583</v>
      </c>
      <c r="F4" s="85">
        <v>4690.833333333333</v>
      </c>
      <c r="G4" s="83">
        <v>2164.3633590504187</v>
      </c>
      <c r="H4" s="84">
        <v>4</v>
      </c>
      <c r="I4" s="89">
        <v>3.6712500026125774</v>
      </c>
      <c r="J4" s="86">
        <v>4.2690739462874809</v>
      </c>
      <c r="L4" s="134"/>
    </row>
    <row r="5" spans="1:12">
      <c r="A5" s="90" t="s">
        <v>177</v>
      </c>
      <c r="B5" s="83">
        <v>185627290.30137512</v>
      </c>
      <c r="C5" s="83">
        <v>29301740.419734322</v>
      </c>
      <c r="D5" s="84">
        <v>4</v>
      </c>
      <c r="E5" s="88">
        <v>8.2686418250942193</v>
      </c>
      <c r="F5" s="85">
        <v>4753.124749999999</v>
      </c>
      <c r="G5" s="83">
        <v>8157.5986040687376</v>
      </c>
      <c r="H5" s="84">
        <v>4</v>
      </c>
      <c r="I5" s="89">
        <v>3.6769792128905157</v>
      </c>
      <c r="J5" s="86">
        <v>4.5916626122037041</v>
      </c>
      <c r="L5" s="134"/>
    </row>
    <row r="6" spans="1:12">
      <c r="A6" s="90" t="s">
        <v>178</v>
      </c>
      <c r="B6" s="83">
        <v>13535942.313140005</v>
      </c>
      <c r="C6" s="83">
        <v>2876545.1663602018</v>
      </c>
      <c r="D6" s="84">
        <v>5</v>
      </c>
      <c r="E6" s="88">
        <v>7.1314884948425279</v>
      </c>
      <c r="F6" s="85">
        <v>121.33333333333333</v>
      </c>
      <c r="G6" s="83">
        <v>84.026450861883035</v>
      </c>
      <c r="H6" s="84">
        <v>5</v>
      </c>
      <c r="I6" s="89">
        <v>2.0839801289293933</v>
      </c>
      <c r="J6" s="86">
        <v>5.047508365913135</v>
      </c>
    </row>
    <row r="7" spans="1:12">
      <c r="A7" s="90" t="s">
        <v>179</v>
      </c>
      <c r="B7" s="83">
        <v>120004980.46875</v>
      </c>
      <c r="C7" s="83">
        <v>23923867.097776633</v>
      </c>
      <c r="D7" s="84">
        <v>5</v>
      </c>
      <c r="E7" s="88">
        <v>8.0791992705910456</v>
      </c>
      <c r="F7" s="85">
        <v>43.333329999999997</v>
      </c>
      <c r="G7" s="83">
        <v>0</v>
      </c>
      <c r="H7" s="84">
        <v>5</v>
      </c>
      <c r="I7" s="89">
        <v>1.6368220641799052</v>
      </c>
      <c r="J7" s="86">
        <v>6.4423772064111402</v>
      </c>
    </row>
    <row r="8" spans="1:12">
      <c r="A8" s="90" t="s">
        <v>180</v>
      </c>
      <c r="B8" s="83">
        <v>46453147.8125</v>
      </c>
      <c r="C8" s="83">
        <v>2830131.3271149886</v>
      </c>
      <c r="D8" s="84">
        <v>5</v>
      </c>
      <c r="E8" s="88">
        <v>7.6670151484971312</v>
      </c>
      <c r="F8" s="85">
        <v>554.6</v>
      </c>
      <c r="G8" s="83">
        <v>379.25039515104316</v>
      </c>
      <c r="H8" s="84">
        <v>5</v>
      </c>
      <c r="I8" s="89">
        <v>2.743979865241843</v>
      </c>
      <c r="J8" s="86">
        <v>4.9230352832552882</v>
      </c>
    </row>
    <row r="9" spans="1:12">
      <c r="A9" s="90" t="s">
        <v>181</v>
      </c>
      <c r="B9" s="83">
        <v>359310845.96141136</v>
      </c>
      <c r="C9" s="83">
        <v>34927034.518671207</v>
      </c>
      <c r="D9" s="84">
        <v>5</v>
      </c>
      <c r="E9" s="88">
        <v>8.5554703267790977</v>
      </c>
      <c r="F9" s="85">
        <v>2354951.4715077402</v>
      </c>
      <c r="G9" s="83">
        <v>4709188.1305311294</v>
      </c>
      <c r="H9" s="84">
        <v>5</v>
      </c>
      <c r="I9" s="89">
        <v>6.3719819620493929</v>
      </c>
      <c r="J9" s="86">
        <v>2.1834883647297048</v>
      </c>
    </row>
    <row r="10" spans="1:12">
      <c r="A10" s="90" t="s">
        <v>182</v>
      </c>
      <c r="B10" s="83">
        <v>13473252.37260288</v>
      </c>
      <c r="C10" s="83">
        <v>7107260.1690748148</v>
      </c>
      <c r="D10" s="84">
        <v>5</v>
      </c>
      <c r="E10" s="88">
        <v>7.1294724447933095</v>
      </c>
      <c r="F10" s="85">
        <v>31582.719999999994</v>
      </c>
      <c r="G10" s="83">
        <v>19033.67546286319</v>
      </c>
      <c r="H10" s="84">
        <v>5</v>
      </c>
      <c r="I10" s="89">
        <v>4.4994495300459789</v>
      </c>
      <c r="J10" s="86">
        <v>2.6300229147473306</v>
      </c>
    </row>
    <row r="11" spans="1:12">
      <c r="A11" s="91" t="s">
        <v>183</v>
      </c>
      <c r="B11" s="85">
        <v>324694.79867136641</v>
      </c>
      <c r="C11" s="83">
        <v>24021.657740932002</v>
      </c>
      <c r="D11" s="92">
        <v>4</v>
      </c>
      <c r="E11" s="88">
        <v>5.5114753316613667</v>
      </c>
      <c r="F11" s="85">
        <v>305.5555555555556</v>
      </c>
      <c r="G11" s="83">
        <v>123.53836810201</v>
      </c>
      <c r="H11" s="92">
        <v>3</v>
      </c>
      <c r="I11" s="89">
        <v>2.4850901843909377</v>
      </c>
      <c r="J11" s="86">
        <v>3.0263851472704291</v>
      </c>
    </row>
    <row r="12" spans="1:12">
      <c r="A12" s="91" t="s">
        <v>184</v>
      </c>
      <c r="B12" s="85">
        <v>198336.13679690476</v>
      </c>
      <c r="C12" s="83">
        <v>24021.657740932002</v>
      </c>
      <c r="D12" s="92">
        <v>4</v>
      </c>
      <c r="E12" s="88">
        <v>5.2974018497659685</v>
      </c>
      <c r="F12" s="85">
        <v>446256.3077930357</v>
      </c>
      <c r="G12" s="83">
        <v>645.21023774647995</v>
      </c>
      <c r="H12" s="92">
        <v>3</v>
      </c>
      <c r="I12" s="89">
        <v>5.6495843678773303</v>
      </c>
      <c r="J12" s="86">
        <v>-0.35218251811136181</v>
      </c>
    </row>
    <row r="13" spans="1:12">
      <c r="A13" s="91" t="s">
        <v>185</v>
      </c>
      <c r="B13" s="85">
        <v>61257003</v>
      </c>
      <c r="C13" s="83">
        <v>88979.738593272996</v>
      </c>
      <c r="D13" s="92">
        <v>3</v>
      </c>
      <c r="E13" s="88">
        <v>7.787155745124787</v>
      </c>
      <c r="F13" s="85">
        <v>845</v>
      </c>
      <c r="G13" s="83">
        <v>34177.19126</v>
      </c>
      <c r="H13" s="92">
        <v>2</v>
      </c>
      <c r="I13" s="89">
        <v>2.9268567089496922</v>
      </c>
      <c r="J13" s="86">
        <v>4.8602990361750944</v>
      </c>
    </row>
    <row r="14" spans="1:12">
      <c r="A14" s="90" t="s">
        <v>186</v>
      </c>
      <c r="B14" s="85">
        <v>325138912.93884009</v>
      </c>
      <c r="C14" s="83">
        <v>132942089.2321123</v>
      </c>
      <c r="D14" s="84">
        <v>3</v>
      </c>
      <c r="E14" s="88">
        <v>8.5120689493893522</v>
      </c>
      <c r="F14" s="85">
        <v>43.332999999999998</v>
      </c>
      <c r="G14" s="83">
        <v>0</v>
      </c>
      <c r="H14" s="84">
        <v>3</v>
      </c>
      <c r="I14" s="89">
        <v>1.6368187568475414</v>
      </c>
      <c r="J14" s="86">
        <v>6.8752501925418112</v>
      </c>
    </row>
    <row r="15" spans="1:12">
      <c r="A15" s="90" t="s">
        <v>187</v>
      </c>
      <c r="B15" s="85">
        <v>270413929.54333323</v>
      </c>
      <c r="C15" s="83">
        <v>40290768.062444389</v>
      </c>
      <c r="D15" s="84">
        <v>3</v>
      </c>
      <c r="E15" s="88">
        <v>8.4320290591926419</v>
      </c>
      <c r="F15" s="85">
        <v>43.332999999999998</v>
      </c>
      <c r="G15" s="83">
        <v>0</v>
      </c>
      <c r="H15" s="84">
        <v>4</v>
      </c>
      <c r="I15" s="89">
        <v>1.6368187568475414</v>
      </c>
      <c r="J15" s="86">
        <v>6.7952103023451009</v>
      </c>
    </row>
    <row r="16" spans="1:12">
      <c r="A16" s="90" t="s">
        <v>188</v>
      </c>
      <c r="B16" s="85">
        <v>432784149.4357335</v>
      </c>
      <c r="C16" s="83">
        <v>60706296.995218277</v>
      </c>
      <c r="D16" s="84">
        <v>4</v>
      </c>
      <c r="E16" s="88">
        <v>8.636271346510128</v>
      </c>
      <c r="F16" s="85">
        <v>43.332999999999998</v>
      </c>
      <c r="G16" s="83">
        <v>0</v>
      </c>
      <c r="H16" s="84">
        <v>4</v>
      </c>
      <c r="I16" s="89">
        <v>1.6368187568475414</v>
      </c>
      <c r="J16" s="86">
        <v>6.999452589662587</v>
      </c>
    </row>
    <row r="17" spans="1:10">
      <c r="A17" s="90" t="s">
        <v>189</v>
      </c>
      <c r="B17" s="85">
        <v>109383986.39618668</v>
      </c>
      <c r="C17" s="83">
        <v>43207570.601829156</v>
      </c>
      <c r="D17" s="84">
        <v>5</v>
      </c>
      <c r="E17" s="88">
        <v>8.038953746779697</v>
      </c>
      <c r="F17" s="85">
        <v>43.332999999999998</v>
      </c>
      <c r="G17" s="83">
        <v>0</v>
      </c>
      <c r="H17" s="84">
        <v>5</v>
      </c>
      <c r="I17" s="89">
        <v>1.6368187568475414</v>
      </c>
      <c r="J17" s="86">
        <v>6.402134989932156</v>
      </c>
    </row>
    <row r="18" spans="1:10">
      <c r="A18" s="90" t="s">
        <v>190</v>
      </c>
      <c r="B18" s="85">
        <v>113027754.6666667</v>
      </c>
      <c r="C18" s="83">
        <v>27366317.915968664</v>
      </c>
      <c r="D18" s="84">
        <v>5</v>
      </c>
      <c r="E18" s="88">
        <v>8.053185100284562</v>
      </c>
      <c r="F18" s="85">
        <v>43.332999999999998</v>
      </c>
      <c r="G18" s="83">
        <v>0</v>
      </c>
      <c r="H18" s="84">
        <v>5</v>
      </c>
      <c r="I18" s="89">
        <v>1.6368187568475414</v>
      </c>
      <c r="J18" s="86">
        <v>6.4163663434370211</v>
      </c>
    </row>
    <row r="19" spans="1:10">
      <c r="A19" s="91" t="s">
        <v>191</v>
      </c>
      <c r="B19" s="85">
        <v>665159719.4511193</v>
      </c>
      <c r="C19" s="83">
        <v>122828684.70870921</v>
      </c>
      <c r="D19" s="84">
        <v>5</v>
      </c>
      <c r="E19" s="88">
        <v>8.8229259414648258</v>
      </c>
      <c r="F19" s="85">
        <v>43.332999999999998</v>
      </c>
      <c r="G19" s="83">
        <v>0</v>
      </c>
      <c r="H19" s="84">
        <v>5</v>
      </c>
      <c r="I19" s="89">
        <v>1.6368187568475414</v>
      </c>
      <c r="J19" s="86">
        <v>7.1861071846172848</v>
      </c>
    </row>
    <row r="20" spans="1:10">
      <c r="A20" s="91" t="s">
        <v>192</v>
      </c>
      <c r="B20" s="85">
        <v>1054030418.6875156</v>
      </c>
      <c r="C20" s="83">
        <v>146578418.73101497</v>
      </c>
      <c r="D20" s="84">
        <v>5</v>
      </c>
      <c r="E20" s="88">
        <v>9.022853144536402</v>
      </c>
      <c r="F20" s="85">
        <v>43.332999999999998</v>
      </c>
      <c r="G20" s="83">
        <v>0</v>
      </c>
      <c r="H20" s="84">
        <v>4</v>
      </c>
      <c r="I20" s="89">
        <v>1.6368187568475414</v>
      </c>
      <c r="J20" s="86">
        <v>7.386034387688861</v>
      </c>
    </row>
    <row r="21" spans="1:10">
      <c r="A21" s="91" t="s">
        <v>193</v>
      </c>
      <c r="B21" s="85">
        <v>984934135.04506648</v>
      </c>
      <c r="C21" s="83">
        <v>486725385.23946804</v>
      </c>
      <c r="D21" s="84">
        <v>4</v>
      </c>
      <c r="E21" s="88">
        <v>8.9934071891342686</v>
      </c>
      <c r="F21" s="85">
        <v>468905.52583333344</v>
      </c>
      <c r="G21" s="83">
        <v>354803.07416894549</v>
      </c>
      <c r="H21" s="84">
        <v>4</v>
      </c>
      <c r="I21" s="89">
        <v>5.6710853507272994</v>
      </c>
      <c r="J21" s="86">
        <v>3.3223218384069693</v>
      </c>
    </row>
    <row r="22" spans="1:10">
      <c r="A22" s="91" t="s">
        <v>194</v>
      </c>
      <c r="B22" s="85">
        <v>448905977.09492022</v>
      </c>
      <c r="C22" s="83">
        <v>195583598.75908506</v>
      </c>
      <c r="D22" s="84">
        <v>3</v>
      </c>
      <c r="E22" s="88">
        <v>8.6521553879858821</v>
      </c>
      <c r="F22" s="85">
        <v>43.332999999999998</v>
      </c>
      <c r="G22" s="83">
        <v>0</v>
      </c>
      <c r="H22" s="84">
        <v>4</v>
      </c>
      <c r="I22" s="89">
        <v>1.6368187568475414</v>
      </c>
      <c r="J22" s="86">
        <v>7.0153366311383412</v>
      </c>
    </row>
    <row r="23" spans="1:10">
      <c r="A23" s="91" t="s">
        <v>195</v>
      </c>
      <c r="B23" s="85">
        <v>450217357.8266865</v>
      </c>
      <c r="C23" s="83">
        <v>262687580.33142802</v>
      </c>
      <c r="D23" s="84">
        <v>5</v>
      </c>
      <c r="E23" s="88">
        <v>8.6534222349182262</v>
      </c>
      <c r="F23" s="85">
        <v>121.33332</v>
      </c>
      <c r="G23" s="83">
        <v>84.026463238938661</v>
      </c>
      <c r="H23" s="84">
        <v>5</v>
      </c>
      <c r="I23" s="89">
        <v>2.0839800812047224</v>
      </c>
      <c r="J23" s="86">
        <v>6.5694421537135037</v>
      </c>
    </row>
    <row r="24" spans="1:10">
      <c r="A24" s="91" t="s">
        <v>196</v>
      </c>
      <c r="B24" s="85">
        <v>15019966.771554857</v>
      </c>
      <c r="C24" s="83">
        <v>1628671.09571076</v>
      </c>
      <c r="D24" s="84">
        <v>4</v>
      </c>
      <c r="E24" s="88">
        <v>7.1766689718861034</v>
      </c>
      <c r="F24" s="85">
        <v>580.66666666666674</v>
      </c>
      <c r="G24" s="83">
        <v>239.86477672036617</v>
      </c>
      <c r="H24" s="84">
        <v>5</v>
      </c>
      <c r="I24" s="89">
        <v>2.763926895951982</v>
      </c>
      <c r="J24" s="86">
        <v>4.4127420759341209</v>
      </c>
    </row>
    <row r="25" spans="1:10">
      <c r="A25" s="91" t="s">
        <v>197</v>
      </c>
      <c r="B25" s="85">
        <v>15019966.771554857</v>
      </c>
      <c r="C25" s="83">
        <v>1628671.09571076</v>
      </c>
      <c r="D25" s="84">
        <v>4</v>
      </c>
      <c r="E25" s="88">
        <v>7.1766689718861034</v>
      </c>
      <c r="F25" s="85">
        <v>17974.797014759126</v>
      </c>
      <c r="G25" s="83">
        <v>8093.6947942797542</v>
      </c>
      <c r="H25" s="84">
        <v>5</v>
      </c>
      <c r="I25" s="89">
        <v>4.2546639946950995</v>
      </c>
      <c r="J25" s="86">
        <v>2.9220049771910039</v>
      </c>
    </row>
    <row r="26" spans="1:10">
      <c r="A26" s="91" t="s">
        <v>198</v>
      </c>
      <c r="B26" s="85">
        <v>4504289.2797232103</v>
      </c>
      <c r="C26" s="83">
        <v>821539.80224548315</v>
      </c>
      <c r="D26" s="84">
        <v>5</v>
      </c>
      <c r="E26" s="88">
        <v>6.6536262745060712</v>
      </c>
      <c r="F26" s="85">
        <v>620040.54752821638</v>
      </c>
      <c r="G26" s="83">
        <v>32314.531091064528</v>
      </c>
      <c r="H26" s="84">
        <v>5</v>
      </c>
      <c r="I26" s="89">
        <v>5.7924200910981867</v>
      </c>
      <c r="J26" s="86">
        <v>0.86120618340788457</v>
      </c>
    </row>
    <row r="27" spans="1:10">
      <c r="A27" s="91" t="s">
        <v>199</v>
      </c>
      <c r="B27" s="85">
        <v>4504289.2797232103</v>
      </c>
      <c r="C27" s="83">
        <v>821539.80224548315</v>
      </c>
      <c r="D27" s="84">
        <v>5</v>
      </c>
      <c r="E27" s="88">
        <v>6.6536262745060712</v>
      </c>
      <c r="F27" s="85">
        <v>18087.340225028518</v>
      </c>
      <c r="G27" s="83">
        <v>8261.8798069209952</v>
      </c>
      <c r="H27" s="84">
        <v>5</v>
      </c>
      <c r="I27" s="89">
        <v>4.2573747077928887</v>
      </c>
      <c r="J27" s="86">
        <v>2.3962515667131825</v>
      </c>
    </row>
    <row r="28" spans="1:10">
      <c r="A28" s="91" t="s">
        <v>200</v>
      </c>
      <c r="B28" s="85">
        <v>1446377.9317123552</v>
      </c>
      <c r="C28" s="83">
        <v>277616.28804709704</v>
      </c>
      <c r="D28" s="84">
        <v>5</v>
      </c>
      <c r="E28" s="88">
        <v>6.1602817868808284</v>
      </c>
      <c r="F28" s="85">
        <v>19891.595616994022</v>
      </c>
      <c r="G28" s="83">
        <v>9708.7891535496237</v>
      </c>
      <c r="H28" s="84">
        <v>5</v>
      </c>
      <c r="I28" s="89">
        <v>4.2986696217298439</v>
      </c>
      <c r="J28" s="86">
        <v>1.8616121651509845</v>
      </c>
    </row>
    <row r="29" spans="1:10">
      <c r="A29" s="91" t="s">
        <v>201</v>
      </c>
      <c r="B29" s="85">
        <v>1446377.9317123552</v>
      </c>
      <c r="C29" s="83">
        <v>277616.28804709704</v>
      </c>
      <c r="D29" s="84">
        <v>5</v>
      </c>
      <c r="E29" s="88">
        <v>6.1602817868808284</v>
      </c>
      <c r="F29" s="85">
        <v>1906.6666666666665</v>
      </c>
      <c r="G29" s="83">
        <v>301.47047026938606</v>
      </c>
      <c r="H29" s="84">
        <v>5</v>
      </c>
      <c r="I29" s="89">
        <v>3.2802747740733618</v>
      </c>
      <c r="J29" s="86">
        <v>2.8800070128074666</v>
      </c>
    </row>
    <row r="30" spans="1:10">
      <c r="A30" s="91" t="s">
        <v>202</v>
      </c>
      <c r="B30" s="85">
        <v>1446377.9317123552</v>
      </c>
      <c r="C30" s="83">
        <v>277616.28804709704</v>
      </c>
      <c r="D30" s="84">
        <v>5</v>
      </c>
      <c r="E30" s="88">
        <v>6.1602817868808284</v>
      </c>
      <c r="F30" s="85">
        <v>1700.833333333333</v>
      </c>
      <c r="G30" s="83">
        <v>291.29380929455738</v>
      </c>
      <c r="H30" s="84">
        <v>4</v>
      </c>
      <c r="I30" s="89">
        <v>3.2306617586684454</v>
      </c>
      <c r="J30" s="86">
        <v>2.929620028212383</v>
      </c>
    </row>
    <row r="31" spans="1:10">
      <c r="A31" s="93" t="s">
        <v>203</v>
      </c>
      <c r="B31" s="85">
        <v>46373409.652215824</v>
      </c>
      <c r="C31" s="83">
        <v>3305482.5091237491</v>
      </c>
      <c r="D31" s="84">
        <v>5</v>
      </c>
      <c r="E31" s="88">
        <v>7.6662690290142601</v>
      </c>
      <c r="F31" s="85">
        <v>110460.73776895266</v>
      </c>
      <c r="G31" s="83">
        <v>92578.881070803982</v>
      </c>
      <c r="H31" s="84">
        <v>5</v>
      </c>
      <c r="I31" s="89">
        <v>5.0432079395568152</v>
      </c>
      <c r="J31" s="86">
        <v>2.6230610894574449</v>
      </c>
    </row>
    <row r="32" spans="1:10">
      <c r="A32" s="93" t="s">
        <v>204</v>
      </c>
      <c r="B32" s="85">
        <v>34808844.406267241</v>
      </c>
      <c r="C32" s="83">
        <v>4217206.045217881</v>
      </c>
      <c r="D32" s="84">
        <v>5</v>
      </c>
      <c r="E32" s="88">
        <v>7.541689605694172</v>
      </c>
      <c r="F32" s="85">
        <v>21.666666666666664</v>
      </c>
      <c r="G32" s="83">
        <v>0</v>
      </c>
      <c r="H32" s="84">
        <v>5</v>
      </c>
      <c r="I32" s="89">
        <v>1.3357921019231931</v>
      </c>
      <c r="J32" s="86">
        <v>6.2058975037709789</v>
      </c>
    </row>
    <row r="33" spans="1:10">
      <c r="A33" s="93" t="s">
        <v>205</v>
      </c>
      <c r="B33" s="85">
        <v>163492023.65040329</v>
      </c>
      <c r="C33" s="83">
        <v>22358488.384305399</v>
      </c>
      <c r="D33" s="84">
        <v>5</v>
      </c>
      <c r="E33" s="88">
        <v>8.2134965694176127</v>
      </c>
      <c r="F33" s="85">
        <v>21.666666666666668</v>
      </c>
      <c r="G33" s="83">
        <v>3.5527136788005009E-15</v>
      </c>
      <c r="H33" s="84">
        <v>3</v>
      </c>
      <c r="I33" s="89">
        <v>1.3357921019231931</v>
      </c>
      <c r="J33" s="86">
        <v>6.8777044674944197</v>
      </c>
    </row>
    <row r="34" spans="1:10">
      <c r="A34" s="93" t="s">
        <v>206</v>
      </c>
      <c r="B34" s="85">
        <v>163492023.65040329</v>
      </c>
      <c r="C34" s="83">
        <v>22358488.384305399</v>
      </c>
      <c r="D34" s="84">
        <v>5</v>
      </c>
      <c r="E34" s="88">
        <v>8.2134965694176127</v>
      </c>
      <c r="F34" s="85">
        <v>21.666666666666668</v>
      </c>
      <c r="G34" s="83">
        <v>3.5527136788005009E-15</v>
      </c>
      <c r="H34" s="84">
        <v>3</v>
      </c>
      <c r="I34" s="89">
        <v>1.3357921019231931</v>
      </c>
      <c r="J34" s="86">
        <v>6.8777044674944197</v>
      </c>
    </row>
    <row r="35" spans="1:10">
      <c r="A35" s="93" t="s">
        <v>207</v>
      </c>
      <c r="B35" s="85">
        <v>163492023.65040329</v>
      </c>
      <c r="C35" s="83">
        <v>22358488.384305399</v>
      </c>
      <c r="D35" s="84">
        <v>5</v>
      </c>
      <c r="E35" s="88">
        <v>8.2134965694176127</v>
      </c>
      <c r="F35" s="85">
        <v>21.666666666666668</v>
      </c>
      <c r="G35" s="83">
        <v>3.5527136788005009E-15</v>
      </c>
      <c r="H35" s="84">
        <v>3</v>
      </c>
      <c r="I35" s="89">
        <v>1.3357921019231931</v>
      </c>
      <c r="J35" s="86">
        <v>6.8777044674944197</v>
      </c>
    </row>
    <row r="36" spans="1:10">
      <c r="A36" s="91" t="s">
        <v>208</v>
      </c>
      <c r="B36" s="85">
        <v>144024451.47864392</v>
      </c>
      <c r="C36" s="83">
        <v>11539108.868916942</v>
      </c>
      <c r="D36" s="84">
        <v>3</v>
      </c>
      <c r="E36" s="88">
        <v>8.1584362298784168</v>
      </c>
      <c r="F36" s="85">
        <v>938.8888888888888</v>
      </c>
      <c r="G36" s="83">
        <v>1006.4057179566313</v>
      </c>
      <c r="H36" s="84">
        <v>3</v>
      </c>
      <c r="I36" s="89">
        <v>2.9726141995103674</v>
      </c>
      <c r="J36" s="86">
        <v>5.1858220303680493</v>
      </c>
    </row>
    <row r="37" spans="1:10">
      <c r="A37" s="91" t="s">
        <v>209</v>
      </c>
      <c r="B37" s="85">
        <v>144024451.47864392</v>
      </c>
      <c r="C37" s="83">
        <v>11539108.868916942</v>
      </c>
      <c r="D37" s="84">
        <v>3</v>
      </c>
      <c r="E37" s="88">
        <v>8.1584362298784168</v>
      </c>
      <c r="F37" s="85">
        <v>1249.4444444444443</v>
      </c>
      <c r="G37" s="83">
        <v>918.61442898302153</v>
      </c>
      <c r="H37" s="84">
        <v>3</v>
      </c>
      <c r="I37" s="89">
        <v>3.096716950332326</v>
      </c>
      <c r="J37" s="86">
        <v>5.0617192795460912</v>
      </c>
    </row>
    <row r="38" spans="1:10">
      <c r="A38" s="91" t="s">
        <v>210</v>
      </c>
      <c r="B38" s="85">
        <v>144024451.47864392</v>
      </c>
      <c r="C38" s="83">
        <v>11539108.868916942</v>
      </c>
      <c r="D38" s="84">
        <v>3</v>
      </c>
      <c r="E38" s="88">
        <v>8.1584362298784168</v>
      </c>
      <c r="F38" s="85">
        <v>317.77777777777777</v>
      </c>
      <c r="G38" s="83">
        <v>218.34534883533635</v>
      </c>
      <c r="H38" s="84">
        <v>3</v>
      </c>
      <c r="I38" s="89">
        <v>2.5021235236897179</v>
      </c>
      <c r="J38" s="86">
        <v>5.6563127061886984</v>
      </c>
    </row>
    <row r="39" spans="1:10">
      <c r="A39" s="91" t="s">
        <v>211</v>
      </c>
      <c r="B39" s="85">
        <v>121290548.37168746</v>
      </c>
      <c r="C39" s="83">
        <v>5381194.7764847092</v>
      </c>
      <c r="D39" s="84">
        <v>4</v>
      </c>
      <c r="E39" s="88">
        <v>8.0838269595644228</v>
      </c>
      <c r="F39" s="85">
        <v>21.666666666666668</v>
      </c>
      <c r="G39" s="83">
        <v>3.5527136788005009E-15</v>
      </c>
      <c r="H39" s="84">
        <v>3</v>
      </c>
      <c r="I39" s="89">
        <v>1.3357921019231931</v>
      </c>
      <c r="J39" s="86">
        <v>6.7480348576412297</v>
      </c>
    </row>
    <row r="40" spans="1:10">
      <c r="A40" s="91" t="s">
        <v>212</v>
      </c>
      <c r="B40" s="85">
        <v>121290548.37168746</v>
      </c>
      <c r="C40" s="83">
        <v>5381194.7764847092</v>
      </c>
      <c r="D40" s="84">
        <v>4</v>
      </c>
      <c r="E40" s="88">
        <v>8.0838269595644228</v>
      </c>
      <c r="F40" s="85">
        <v>21.666666666666668</v>
      </c>
      <c r="G40" s="83">
        <v>3.5527136788005009E-15</v>
      </c>
      <c r="H40" s="84">
        <v>3</v>
      </c>
      <c r="I40" s="89">
        <v>1.3357921019231931</v>
      </c>
      <c r="J40" s="86">
        <v>6.7480348576412297</v>
      </c>
    </row>
    <row r="41" spans="1:10">
      <c r="A41" s="91" t="s">
        <v>213</v>
      </c>
      <c r="B41" s="85">
        <v>121290548.37168746</v>
      </c>
      <c r="C41" s="83">
        <v>5381194.7764847092</v>
      </c>
      <c r="D41" s="84">
        <v>4</v>
      </c>
      <c r="E41" s="88">
        <v>8.0838269595644228</v>
      </c>
      <c r="F41" s="85">
        <v>21.666666666666668</v>
      </c>
      <c r="G41" s="83">
        <v>3.5527136788005009E-15</v>
      </c>
      <c r="H41" s="84">
        <v>3</v>
      </c>
      <c r="I41" s="89">
        <v>1.3357921019231931</v>
      </c>
      <c r="J41" s="86">
        <v>6.7480348576412297</v>
      </c>
    </row>
    <row r="42" spans="1:10">
      <c r="A42" s="91" t="s">
        <v>214</v>
      </c>
      <c r="B42" s="85">
        <v>53880469.594302654</v>
      </c>
      <c r="C42" s="83">
        <v>14185371.355398355</v>
      </c>
      <c r="D42" s="84">
        <v>5</v>
      </c>
      <c r="E42" s="88">
        <v>7.7314313721535024</v>
      </c>
      <c r="F42" s="85">
        <v>1336.1111111111111</v>
      </c>
      <c r="G42" s="83">
        <v>1247.0835112175198</v>
      </c>
      <c r="H42" s="84">
        <v>3</v>
      </c>
      <c r="I42" s="89">
        <v>3.1258425756065447</v>
      </c>
      <c r="J42" s="86">
        <v>4.6055887965469573</v>
      </c>
    </row>
    <row r="43" spans="1:10">
      <c r="A43" s="91" t="s">
        <v>215</v>
      </c>
      <c r="B43" s="85">
        <v>53880469.594302654</v>
      </c>
      <c r="C43" s="83">
        <v>14185371.355398355</v>
      </c>
      <c r="D43" s="84">
        <v>5</v>
      </c>
      <c r="E43" s="88">
        <v>7.7314313721535024</v>
      </c>
      <c r="F43" s="85">
        <v>238.33333333333334</v>
      </c>
      <c r="G43" s="83">
        <v>196.99595784535128</v>
      </c>
      <c r="H43" s="84">
        <v>3</v>
      </c>
      <c r="I43" s="89">
        <v>2.377184787081418</v>
      </c>
      <c r="J43" s="86">
        <v>5.3542465850720848</v>
      </c>
    </row>
    <row r="44" spans="1:10">
      <c r="A44" s="91" t="s">
        <v>216</v>
      </c>
      <c r="B44" s="85">
        <v>53880469.594302654</v>
      </c>
      <c r="C44" s="83">
        <v>14185371.355398355</v>
      </c>
      <c r="D44" s="84">
        <v>5</v>
      </c>
      <c r="E44" s="88">
        <v>7.7314313721535024</v>
      </c>
      <c r="F44" s="85">
        <v>50.555555555555564</v>
      </c>
      <c r="G44" s="83">
        <v>40.855058468556081</v>
      </c>
      <c r="H44" s="84">
        <v>3</v>
      </c>
      <c r="I44" s="89">
        <v>1.7037688872177876</v>
      </c>
      <c r="J44" s="86">
        <v>6.027662484935715</v>
      </c>
    </row>
    <row r="45" spans="1:10">
      <c r="A45" s="94" t="s">
        <v>217</v>
      </c>
      <c r="B45" s="85">
        <v>191413846.01135874</v>
      </c>
      <c r="C45" s="83">
        <v>30825238.32130146</v>
      </c>
      <c r="D45" s="84">
        <v>4</v>
      </c>
      <c r="E45" s="88">
        <v>8.2819733494744643</v>
      </c>
      <c r="F45" s="85">
        <v>58719.143871540378</v>
      </c>
      <c r="G45" s="83">
        <v>29600.252647442147</v>
      </c>
      <c r="H45" s="84">
        <v>3</v>
      </c>
      <c r="I45" s="89">
        <v>4.7687797149159108</v>
      </c>
      <c r="J45" s="86">
        <v>3.5131936345585535</v>
      </c>
    </row>
    <row r="46" spans="1:10">
      <c r="A46" s="94" t="s">
        <v>218</v>
      </c>
      <c r="B46" s="85">
        <v>191413846.01135874</v>
      </c>
      <c r="C46" s="83">
        <v>30825238.32130146</v>
      </c>
      <c r="D46" s="84">
        <v>4</v>
      </c>
      <c r="E46" s="88">
        <v>8.2819733494744643</v>
      </c>
      <c r="F46" s="85">
        <v>21.666666666666664</v>
      </c>
      <c r="G46" s="83">
        <v>0</v>
      </c>
      <c r="H46" s="84">
        <v>2</v>
      </c>
      <c r="I46" s="89">
        <v>1.3357921019231931</v>
      </c>
      <c r="J46" s="86">
        <v>6.9461812475512712</v>
      </c>
    </row>
    <row r="47" spans="1:10">
      <c r="A47" s="94" t="s">
        <v>219</v>
      </c>
      <c r="B47" s="85">
        <v>191413846.01135874</v>
      </c>
      <c r="C47" s="83">
        <v>30825238.32130146</v>
      </c>
      <c r="D47" s="84">
        <v>4</v>
      </c>
      <c r="E47" s="88">
        <v>8.2819733494744643</v>
      </c>
      <c r="F47" s="85">
        <v>21.666666666666668</v>
      </c>
      <c r="G47" s="83">
        <v>3.5527136788005009E-15</v>
      </c>
      <c r="H47" s="84">
        <v>3</v>
      </c>
      <c r="I47" s="89">
        <v>1.3357921019231931</v>
      </c>
      <c r="J47" s="86">
        <v>6.9461812475512712</v>
      </c>
    </row>
    <row r="48" spans="1:10">
      <c r="A48" s="91" t="s">
        <v>220</v>
      </c>
      <c r="B48" s="85">
        <v>85785864.084000126</v>
      </c>
      <c r="C48" s="83">
        <v>32884599.5033485</v>
      </c>
      <c r="D48" s="84">
        <v>3</v>
      </c>
      <c r="E48" s="88">
        <v>7.9334157300853425</v>
      </c>
      <c r="F48" s="85">
        <v>21.666666666666664</v>
      </c>
      <c r="G48" s="83">
        <v>0</v>
      </c>
      <c r="H48" s="84">
        <v>4</v>
      </c>
      <c r="I48" s="89">
        <v>1.3357921019231931</v>
      </c>
      <c r="J48" s="86">
        <v>6.5976236281621494</v>
      </c>
    </row>
    <row r="49" spans="1:10">
      <c r="A49" s="91" t="s">
        <v>221</v>
      </c>
      <c r="B49" s="85">
        <v>85785864.084000126</v>
      </c>
      <c r="C49" s="83">
        <v>32884599.5033485</v>
      </c>
      <c r="D49" s="84">
        <v>3</v>
      </c>
      <c r="E49" s="88">
        <v>7.9334157300853425</v>
      </c>
      <c r="F49" s="85">
        <v>21.666666666666664</v>
      </c>
      <c r="G49" s="83">
        <v>0</v>
      </c>
      <c r="H49" s="84">
        <v>4</v>
      </c>
      <c r="I49" s="89">
        <v>1.3357921019231931</v>
      </c>
      <c r="J49" s="86">
        <v>6.5976236281621494</v>
      </c>
    </row>
    <row r="50" spans="1:10">
      <c r="A50" s="91" t="s">
        <v>222</v>
      </c>
      <c r="B50" s="85">
        <v>85785864.084000126</v>
      </c>
      <c r="C50" s="83">
        <v>32884599.5033485</v>
      </c>
      <c r="D50" s="84">
        <v>3</v>
      </c>
      <c r="E50" s="88">
        <v>7.9334157300853425</v>
      </c>
      <c r="F50" s="85">
        <v>21.666666666666664</v>
      </c>
      <c r="G50" s="83">
        <v>0</v>
      </c>
      <c r="H50" s="84">
        <v>4</v>
      </c>
      <c r="I50" s="89">
        <v>1.3357921019231931</v>
      </c>
      <c r="J50" s="86">
        <v>6.5976236281621494</v>
      </c>
    </row>
    <row r="51" spans="1:10">
      <c r="A51" s="91" t="s">
        <v>223</v>
      </c>
      <c r="B51" s="85">
        <v>15958782.992173864</v>
      </c>
      <c r="C51" s="83">
        <v>3737734.4448314025</v>
      </c>
      <c r="D51" s="84">
        <v>3</v>
      </c>
      <c r="E51" s="88">
        <v>7.2029997692242418</v>
      </c>
      <c r="F51" s="85">
        <v>21.666666666666668</v>
      </c>
      <c r="G51" s="83">
        <v>3.5527136788005009E-15</v>
      </c>
      <c r="H51" s="84">
        <v>3</v>
      </c>
      <c r="I51" s="89">
        <v>1.3357921019231931</v>
      </c>
      <c r="J51" s="86">
        <v>5.8672076673010487</v>
      </c>
    </row>
    <row r="52" spans="1:10">
      <c r="A52" s="91" t="s">
        <v>224</v>
      </c>
      <c r="B52" s="85">
        <v>15958782.992173864</v>
      </c>
      <c r="C52" s="83">
        <v>3737734.4448314025</v>
      </c>
      <c r="D52" s="84">
        <v>3</v>
      </c>
      <c r="E52" s="88">
        <v>7.2029997692242418</v>
      </c>
      <c r="F52" s="85">
        <v>21.666666666666668</v>
      </c>
      <c r="G52" s="83">
        <v>3.5527136788005009E-15</v>
      </c>
      <c r="H52" s="84">
        <v>3</v>
      </c>
      <c r="I52" s="89">
        <v>1.3357921019231931</v>
      </c>
      <c r="J52" s="86">
        <v>5.8672076673010487</v>
      </c>
    </row>
    <row r="53" spans="1:10">
      <c r="A53" s="91" t="s">
        <v>159</v>
      </c>
      <c r="B53" s="85">
        <v>15958782.992173864</v>
      </c>
      <c r="C53" s="83">
        <v>3737734.4448314025</v>
      </c>
      <c r="D53" s="84">
        <v>3</v>
      </c>
      <c r="E53" s="88">
        <v>7.2029997692242418</v>
      </c>
      <c r="F53" s="85">
        <v>21.666666666666668</v>
      </c>
      <c r="G53" s="83">
        <v>3.5527136788005009E-15</v>
      </c>
      <c r="H53" s="84">
        <v>3</v>
      </c>
      <c r="I53" s="89">
        <v>1.3357921019231931</v>
      </c>
      <c r="J53" s="86">
        <v>5.8672076673010487</v>
      </c>
    </row>
    <row r="54" spans="1:10">
      <c r="A54" s="91" t="s">
        <v>160</v>
      </c>
      <c r="B54" s="85">
        <v>15958782.992173864</v>
      </c>
      <c r="C54" s="83">
        <v>3737734.4448314025</v>
      </c>
      <c r="D54" s="84">
        <v>3</v>
      </c>
      <c r="E54" s="88">
        <v>7.2029997692242418</v>
      </c>
      <c r="F54" s="85">
        <v>21.666666666666668</v>
      </c>
      <c r="G54" s="83">
        <v>3.5527136788005009E-15</v>
      </c>
      <c r="H54" s="84">
        <v>3</v>
      </c>
      <c r="I54" s="89">
        <v>1.3357921019231931</v>
      </c>
      <c r="J54" s="86">
        <v>5.8672076673010487</v>
      </c>
    </row>
    <row r="55" spans="1:10">
      <c r="A55" s="91" t="s">
        <v>161</v>
      </c>
      <c r="B55" s="85">
        <v>15958782.992173864</v>
      </c>
      <c r="C55" s="83">
        <v>3737734.4448314025</v>
      </c>
      <c r="D55" s="84">
        <v>3</v>
      </c>
      <c r="E55" s="88">
        <v>7.2029997692242418</v>
      </c>
      <c r="F55" s="85">
        <v>21.666666666666668</v>
      </c>
      <c r="G55" s="83">
        <v>3.5527136788005009E-15</v>
      </c>
      <c r="H55" s="84">
        <v>3</v>
      </c>
      <c r="I55" s="89">
        <v>1.3357921019231931</v>
      </c>
      <c r="J55" s="86">
        <v>5.8672076673010487</v>
      </c>
    </row>
    <row r="56" spans="1:10">
      <c r="A56" s="91" t="s">
        <v>225</v>
      </c>
      <c r="B56" s="85">
        <v>104118602.65906109</v>
      </c>
      <c r="C56" s="83">
        <v>113090076.01186579</v>
      </c>
      <c r="D56" s="84">
        <v>3</v>
      </c>
      <c r="E56" s="88">
        <v>8.0175283309553382</v>
      </c>
      <c r="F56" s="85">
        <v>21.666666666666668</v>
      </c>
      <c r="G56" s="83">
        <v>3.5527136788005009E-15</v>
      </c>
      <c r="H56" s="84">
        <v>3</v>
      </c>
      <c r="I56" s="89">
        <v>1.3357921019231931</v>
      </c>
      <c r="J56" s="86">
        <v>6.6817362290321451</v>
      </c>
    </row>
    <row r="57" spans="1:10">
      <c r="A57" s="91" t="s">
        <v>226</v>
      </c>
      <c r="B57" s="85">
        <v>113600157.01326168</v>
      </c>
      <c r="C57" s="83">
        <v>30650998.10815737</v>
      </c>
      <c r="D57" s="84">
        <v>3</v>
      </c>
      <c r="E57" s="88">
        <v>8.0553789316386091</v>
      </c>
      <c r="F57" s="85">
        <v>21.666666666666668</v>
      </c>
      <c r="G57" s="83">
        <v>3.5527136788005009E-15</v>
      </c>
      <c r="H57" s="84">
        <v>3</v>
      </c>
      <c r="I57" s="89">
        <v>1.3357921019231931</v>
      </c>
      <c r="J57" s="86">
        <v>6.719586829715416</v>
      </c>
    </row>
    <row r="58" spans="1:10">
      <c r="A58" s="91" t="s">
        <v>227</v>
      </c>
      <c r="B58" s="85">
        <v>113600157.01326168</v>
      </c>
      <c r="C58" s="83">
        <v>30650998.10815737</v>
      </c>
      <c r="D58" s="84">
        <v>3</v>
      </c>
      <c r="E58" s="88">
        <v>8.0553789316386091</v>
      </c>
      <c r="F58" s="85">
        <v>474.86111111111109</v>
      </c>
      <c r="G58" s="83">
        <v>472.4694205925519</v>
      </c>
      <c r="H58" s="84">
        <v>3</v>
      </c>
      <c r="I58" s="89">
        <v>2.676566604365326</v>
      </c>
      <c r="J58" s="86">
        <v>5.3788123272732831</v>
      </c>
    </row>
    <row r="59" spans="1:10">
      <c r="A59" s="91" t="s">
        <v>228</v>
      </c>
      <c r="B59" s="85">
        <v>113600157.01326168</v>
      </c>
      <c r="C59" s="83">
        <v>30650998.10815737</v>
      </c>
      <c r="D59" s="84">
        <v>3</v>
      </c>
      <c r="E59" s="88">
        <v>8.0553789316386091</v>
      </c>
      <c r="F59" s="85">
        <v>736.66666666666686</v>
      </c>
      <c r="G59" s="83">
        <v>1011.1626970967631</v>
      </c>
      <c r="H59" s="84">
        <v>3</v>
      </c>
      <c r="I59" s="89">
        <v>2.8672710189654484</v>
      </c>
      <c r="J59" s="86">
        <v>5.1881079126731606</v>
      </c>
    </row>
    <row r="60" spans="1:10">
      <c r="A60" s="91" t="s">
        <v>95</v>
      </c>
      <c r="B60" s="85">
        <v>132912183.70551616</v>
      </c>
      <c r="C60" s="83">
        <v>17040023.551989298</v>
      </c>
      <c r="D60" s="84">
        <v>2</v>
      </c>
      <c r="E60" s="88">
        <v>8.1235647933847712</v>
      </c>
      <c r="F60" s="85">
        <v>382.77777777777777</v>
      </c>
      <c r="G60" s="83">
        <v>510.68823085695107</v>
      </c>
      <c r="H60" s="84">
        <v>3</v>
      </c>
      <c r="I60" s="89">
        <v>2.5829467168043196</v>
      </c>
      <c r="J60" s="90">
        <v>5.5406180765804516</v>
      </c>
    </row>
    <row r="61" spans="1:10">
      <c r="A61" s="91" t="s">
        <v>96</v>
      </c>
      <c r="B61" s="85">
        <v>132912183.70551616</v>
      </c>
      <c r="C61" s="83">
        <v>17040023.551989298</v>
      </c>
      <c r="D61" s="84">
        <v>2</v>
      </c>
      <c r="E61" s="88">
        <v>8.1235647933847712</v>
      </c>
      <c r="F61" s="85">
        <v>21.666666666666668</v>
      </c>
      <c r="G61" s="83">
        <v>3.5527136788005009E-15</v>
      </c>
      <c r="H61" s="84">
        <v>3</v>
      </c>
      <c r="I61" s="89">
        <v>1.3357921019231931</v>
      </c>
      <c r="J61" s="90">
        <v>6.7877726914615781</v>
      </c>
    </row>
    <row r="62" spans="1:10">
      <c r="A62" s="91" t="s">
        <v>97</v>
      </c>
      <c r="B62" s="85">
        <v>132912183.70551616</v>
      </c>
      <c r="C62" s="83">
        <v>17040023.551989298</v>
      </c>
      <c r="D62" s="84">
        <v>2</v>
      </c>
      <c r="E62" s="88">
        <v>8.1235647933847712</v>
      </c>
      <c r="F62" s="85">
        <v>21.666666666666668</v>
      </c>
      <c r="G62" s="83">
        <v>3.5527136788005009E-15</v>
      </c>
      <c r="H62" s="84">
        <v>3</v>
      </c>
      <c r="I62" s="89">
        <v>1.3357921019231931</v>
      </c>
      <c r="J62" s="90">
        <v>6.7877726914615781</v>
      </c>
    </row>
    <row r="63" spans="1:10">
      <c r="A63" s="86" t="s">
        <v>229</v>
      </c>
      <c r="B63" s="85">
        <v>477966666.66666669</v>
      </c>
      <c r="C63" s="83">
        <v>75997821.606207162</v>
      </c>
      <c r="D63" s="84">
        <v>3</v>
      </c>
      <c r="E63" s="88">
        <v>8.6793976100273653</v>
      </c>
      <c r="F63" s="85">
        <v>3809</v>
      </c>
      <c r="G63" s="83">
        <v>1559.6027271926228</v>
      </c>
      <c r="H63" s="84">
        <v>3</v>
      </c>
      <c r="I63" s="89">
        <v>3.5808109726609461</v>
      </c>
      <c r="J63" s="90">
        <v>5.0985866373664193</v>
      </c>
    </row>
    <row r="64" spans="1:10">
      <c r="A64" s="86" t="s">
        <v>230</v>
      </c>
      <c r="B64" s="85">
        <v>477966666.66666669</v>
      </c>
      <c r="C64" s="83">
        <v>75997821.606207162</v>
      </c>
      <c r="D64" s="84">
        <v>3</v>
      </c>
      <c r="E64" s="88">
        <v>8.6793976100273653</v>
      </c>
      <c r="F64" s="85">
        <v>18932.333333333332</v>
      </c>
      <c r="G64" s="83">
        <v>21820.135873902243</v>
      </c>
      <c r="H64" s="84">
        <v>3</v>
      </c>
      <c r="I64" s="89">
        <v>4.2772041422967426</v>
      </c>
      <c r="J64" s="90">
        <v>4.4021934677306227</v>
      </c>
    </row>
    <row r="65" spans="1:10">
      <c r="A65" s="86" t="s">
        <v>231</v>
      </c>
      <c r="B65" s="85">
        <v>477966666.66666669</v>
      </c>
      <c r="C65" s="83">
        <v>75997821.606207162</v>
      </c>
      <c r="D65" s="84">
        <v>3</v>
      </c>
      <c r="E65" s="88">
        <v>8.6793976100273653</v>
      </c>
      <c r="F65" s="85">
        <v>51956.666666666664</v>
      </c>
      <c r="G65" s="83">
        <v>14554.711341082042</v>
      </c>
      <c r="H65" s="84">
        <v>3</v>
      </c>
      <c r="I65" s="89">
        <v>4.7156412806860226</v>
      </c>
      <c r="J65" s="86">
        <v>3.9637563293413427</v>
      </c>
    </row>
    <row r="66" spans="1:10">
      <c r="A66" s="86" t="s">
        <v>232</v>
      </c>
      <c r="B66" s="85">
        <v>301816666.66666669</v>
      </c>
      <c r="C66" s="83">
        <v>7436434.3307498898</v>
      </c>
      <c r="D66" s="84">
        <v>3</v>
      </c>
      <c r="E66" s="88">
        <v>8.4797432183471564</v>
      </c>
      <c r="F66" s="85">
        <v>9230</v>
      </c>
      <c r="G66" s="83">
        <v>10947.178479711869</v>
      </c>
      <c r="H66" s="84">
        <v>3</v>
      </c>
      <c r="I66" s="89">
        <v>3.965201701025912</v>
      </c>
      <c r="J66" s="86">
        <v>4.5145415173212449</v>
      </c>
    </row>
    <row r="67" spans="1:10">
      <c r="A67" s="86" t="s">
        <v>233</v>
      </c>
      <c r="B67" s="85">
        <v>301816666.66666669</v>
      </c>
      <c r="C67" s="83">
        <v>7436434.3307498898</v>
      </c>
      <c r="D67" s="84">
        <v>3</v>
      </c>
      <c r="E67" s="88">
        <v>8.4797432183471564</v>
      </c>
      <c r="F67" s="85">
        <v>7778.333333333333</v>
      </c>
      <c r="G67" s="83">
        <v>10127.816754968577</v>
      </c>
      <c r="H67" s="84">
        <v>3</v>
      </c>
      <c r="I67" s="89">
        <v>3.8908865505015124</v>
      </c>
      <c r="J67" s="86">
        <v>4.5888566678456435</v>
      </c>
    </row>
    <row r="68" spans="1:10">
      <c r="A68" s="86" t="s">
        <v>234</v>
      </c>
      <c r="B68" s="85">
        <v>301816666.66666669</v>
      </c>
      <c r="C68" s="83">
        <v>7436434.3307498898</v>
      </c>
      <c r="D68" s="84">
        <v>3</v>
      </c>
      <c r="E68" s="88">
        <v>8.4797432183471564</v>
      </c>
      <c r="F68" s="85">
        <v>4014.8333333333335</v>
      </c>
      <c r="G68" s="83">
        <v>4515.0328594842167</v>
      </c>
      <c r="H68" s="84">
        <v>3</v>
      </c>
      <c r="I68" s="89">
        <v>3.6036675212420906</v>
      </c>
      <c r="J68" s="86">
        <v>4.8760756971050654</v>
      </c>
    </row>
    <row r="69" spans="1:10">
      <c r="A69" s="86" t="s">
        <v>235</v>
      </c>
      <c r="B69" s="85">
        <v>266500000</v>
      </c>
      <c r="C69" s="83">
        <v>41631585.231514826</v>
      </c>
      <c r="D69" s="84">
        <v>5</v>
      </c>
      <c r="E69" s="88">
        <v>8.4256972133625911</v>
      </c>
      <c r="F69" s="85">
        <v>277030</v>
      </c>
      <c r="G69" s="83">
        <v>126660.86495485144</v>
      </c>
      <c r="H69" s="84">
        <v>5</v>
      </c>
      <c r="I69" s="89">
        <v>5.4425268020210389</v>
      </c>
      <c r="J69" s="86">
        <v>2.9831704113415523</v>
      </c>
    </row>
    <row r="70" spans="1:10">
      <c r="A70" s="86" t="s">
        <v>236</v>
      </c>
      <c r="B70" s="85">
        <v>266500000</v>
      </c>
      <c r="C70" s="83">
        <v>41631585.231514826</v>
      </c>
      <c r="D70" s="84">
        <v>5</v>
      </c>
      <c r="E70" s="88">
        <v>8.4256972133625911</v>
      </c>
      <c r="F70" s="85">
        <v>396066.66666666669</v>
      </c>
      <c r="G70" s="83">
        <v>131617.8221636838</v>
      </c>
      <c r="H70" s="84">
        <v>5</v>
      </c>
      <c r="I70" s="89">
        <v>5.597768293321006</v>
      </c>
      <c r="J70" s="86">
        <v>2.8279289200415851</v>
      </c>
    </row>
    <row r="71" spans="1:10">
      <c r="A71" s="86" t="s">
        <v>237</v>
      </c>
      <c r="B71" s="85">
        <v>266500000</v>
      </c>
      <c r="C71" s="83">
        <v>41631585.231514826</v>
      </c>
      <c r="D71" s="84">
        <v>5</v>
      </c>
      <c r="E71" s="88">
        <v>8.4256972133625911</v>
      </c>
      <c r="F71" s="85">
        <v>50786.666666666664</v>
      </c>
      <c r="G71" s="83">
        <v>9159.2357759804399</v>
      </c>
      <c r="H71" s="84">
        <v>5</v>
      </c>
      <c r="I71" s="89">
        <v>4.705749709269246</v>
      </c>
      <c r="J71" s="86">
        <v>3.7199475040933452</v>
      </c>
    </row>
    <row r="72" spans="1:10">
      <c r="A72" s="86" t="s">
        <v>238</v>
      </c>
      <c r="B72" s="85">
        <v>358366666.66666663</v>
      </c>
      <c r="C72" s="83">
        <v>23955143.265881099</v>
      </c>
      <c r="D72" s="84">
        <v>5</v>
      </c>
      <c r="E72" s="88">
        <v>8.5543276071397205</v>
      </c>
      <c r="F72" s="85">
        <v>208780</v>
      </c>
      <c r="G72" s="83">
        <v>138638.87638193136</v>
      </c>
      <c r="H72" s="84">
        <v>5</v>
      </c>
      <c r="I72" s="89">
        <v>5.3196888932494986</v>
      </c>
      <c r="J72" s="86">
        <v>3.234638713890222</v>
      </c>
    </row>
    <row r="73" spans="1:10">
      <c r="A73" s="86" t="s">
        <v>239</v>
      </c>
      <c r="B73" s="85">
        <v>358366666.66666663</v>
      </c>
      <c r="C73" s="83">
        <v>23955143.265881099</v>
      </c>
      <c r="D73" s="84">
        <v>5</v>
      </c>
      <c r="E73" s="88">
        <v>8.5543276071397205</v>
      </c>
      <c r="F73" s="85">
        <v>40213.333333333336</v>
      </c>
      <c r="G73" s="83">
        <v>7401.7595505693498</v>
      </c>
      <c r="H73" s="84">
        <v>5</v>
      </c>
      <c r="I73" s="89">
        <v>4.6043700738060362</v>
      </c>
      <c r="J73" s="86">
        <v>3.9499575333336843</v>
      </c>
    </row>
    <row r="74" spans="1:10">
      <c r="A74" s="86" t="s">
        <v>240</v>
      </c>
      <c r="B74" s="85">
        <v>358366666.66666663</v>
      </c>
      <c r="C74" s="83">
        <v>23955143.265881099</v>
      </c>
      <c r="D74" s="84">
        <v>5</v>
      </c>
      <c r="E74" s="88">
        <v>8.5543276071397205</v>
      </c>
      <c r="F74" s="85">
        <v>717036.66666666663</v>
      </c>
      <c r="G74" s="83">
        <v>1074632.7123668296</v>
      </c>
      <c r="H74" s="84">
        <v>5</v>
      </c>
      <c r="I74" s="89">
        <v>5.8555413644876673</v>
      </c>
      <c r="J74" s="86">
        <v>2.6987862426520532</v>
      </c>
    </row>
    <row r="75" spans="1:10">
      <c r="A75" s="90" t="s">
        <v>241</v>
      </c>
      <c r="B75" s="85">
        <v>208866666.66666666</v>
      </c>
      <c r="C75" s="83">
        <v>34356529.381052397</v>
      </c>
      <c r="D75" s="84">
        <v>5</v>
      </c>
      <c r="E75" s="88">
        <v>8.3198691358260231</v>
      </c>
      <c r="F75" s="85">
        <v>1261</v>
      </c>
      <c r="G75" s="83">
        <v>1120.2651471861473</v>
      </c>
      <c r="H75" s="84">
        <v>5</v>
      </c>
      <c r="I75" s="89">
        <v>3.1007150865730817</v>
      </c>
      <c r="J75" s="86">
        <v>5.2191540492529409</v>
      </c>
    </row>
    <row r="76" spans="1:10">
      <c r="A76" s="90" t="s">
        <v>242</v>
      </c>
      <c r="B76" s="85">
        <v>208866666.66666666</v>
      </c>
      <c r="C76" s="83">
        <v>34356529.381052397</v>
      </c>
      <c r="D76" s="84">
        <v>5</v>
      </c>
      <c r="E76" s="88">
        <v>8.3198691358260231</v>
      </c>
      <c r="F76" s="85">
        <v>771.33333333333326</v>
      </c>
      <c r="G76" s="83">
        <v>522.98863382592845</v>
      </c>
      <c r="H76" s="84">
        <v>5</v>
      </c>
      <c r="I76" s="89">
        <v>2.8872420998960684</v>
      </c>
      <c r="J76" s="86">
        <v>5.4326270359299542</v>
      </c>
    </row>
    <row r="77" spans="1:10">
      <c r="A77" s="90" t="s">
        <v>67</v>
      </c>
      <c r="B77" s="85">
        <v>208866666.66666666</v>
      </c>
      <c r="C77" s="83">
        <v>34356529.381052397</v>
      </c>
      <c r="D77" s="84">
        <v>5</v>
      </c>
      <c r="E77" s="88">
        <v>8.3198691358260231</v>
      </c>
      <c r="F77" s="85">
        <v>593.66666666666663</v>
      </c>
      <c r="G77" s="83">
        <v>119.93238836018332</v>
      </c>
      <c r="H77" s="84">
        <v>5</v>
      </c>
      <c r="I77" s="89">
        <v>2.773542664743581</v>
      </c>
      <c r="J77" s="86">
        <v>5.546326471082442</v>
      </c>
    </row>
  </sheetData>
  <mergeCells count="4">
    <mergeCell ref="F1:I1"/>
    <mergeCell ref="B1:E1"/>
    <mergeCell ref="J1:J2"/>
    <mergeCell ref="A1:A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131"/>
  <sheetViews>
    <sheetView workbookViewId="0">
      <selection activeCell="K19" sqref="K19"/>
    </sheetView>
  </sheetViews>
  <sheetFormatPr defaultColWidth="11" defaultRowHeight="15.75"/>
  <sheetData>
    <row r="1" spans="1:15">
      <c r="A1" s="54" t="s">
        <v>124</v>
      </c>
      <c r="D1" s="48" t="s">
        <v>114</v>
      </c>
      <c r="G1" s="54" t="s">
        <v>1100</v>
      </c>
      <c r="I1" s="134"/>
      <c r="J1" s="134"/>
      <c r="K1" s="134"/>
      <c r="L1" s="134"/>
      <c r="M1" s="134"/>
      <c r="N1" s="134"/>
      <c r="O1" s="134"/>
    </row>
    <row r="2" spans="1:15">
      <c r="A2" s="49" t="s">
        <v>37</v>
      </c>
      <c r="B2" t="s">
        <v>16</v>
      </c>
      <c r="D2" s="49" t="s">
        <v>37</v>
      </c>
      <c r="E2" s="52" t="s">
        <v>16</v>
      </c>
      <c r="G2" s="50" t="s">
        <v>37</v>
      </c>
      <c r="H2" t="s">
        <v>16</v>
      </c>
    </row>
    <row r="3" spans="1:15">
      <c r="A3" s="49" t="s">
        <v>229</v>
      </c>
      <c r="B3" s="5" t="s">
        <v>125</v>
      </c>
      <c r="D3" s="49" t="s">
        <v>229</v>
      </c>
      <c r="E3" s="53">
        <v>33.332999999999998</v>
      </c>
      <c r="F3" s="5"/>
      <c r="G3" s="49" t="s">
        <v>229</v>
      </c>
      <c r="H3" s="5">
        <v>5466.6666666666661</v>
      </c>
    </row>
    <row r="4" spans="1:15">
      <c r="A4" s="49" t="s">
        <v>229</v>
      </c>
      <c r="B4" s="5">
        <v>33.332999999999998</v>
      </c>
      <c r="D4" s="49" t="s">
        <v>229</v>
      </c>
      <c r="E4" s="53">
        <v>33.332999999999998</v>
      </c>
      <c r="F4" s="5"/>
      <c r="G4" s="49" t="s">
        <v>229</v>
      </c>
      <c r="H4" s="5">
        <v>4866.6666666666661</v>
      </c>
    </row>
    <row r="5" spans="1:15">
      <c r="A5" s="49" t="s">
        <v>229</v>
      </c>
      <c r="B5" s="5">
        <v>33.332999999999998</v>
      </c>
      <c r="D5" s="49" t="s">
        <v>229</v>
      </c>
      <c r="E5" s="53">
        <v>33.332999999999998</v>
      </c>
      <c r="F5" s="5"/>
      <c r="G5" s="49" t="s">
        <v>229</v>
      </c>
      <c r="H5" s="5">
        <v>4566.6666666666661</v>
      </c>
    </row>
    <row r="6" spans="1:15">
      <c r="A6" s="49" t="s">
        <v>230</v>
      </c>
      <c r="B6" s="5">
        <v>33.332999999999998</v>
      </c>
      <c r="D6" s="49" t="s">
        <v>230</v>
      </c>
      <c r="E6" s="53">
        <v>33.332999999999998</v>
      </c>
      <c r="F6" s="5"/>
      <c r="G6" s="49" t="s">
        <v>229</v>
      </c>
      <c r="H6" s="5">
        <v>6100</v>
      </c>
    </row>
    <row r="7" spans="1:15">
      <c r="A7" s="49" t="s">
        <v>230</v>
      </c>
      <c r="B7" s="5">
        <v>33.332999999999998</v>
      </c>
      <c r="D7" s="49" t="s">
        <v>230</v>
      </c>
      <c r="E7" s="53">
        <v>33.332999999999998</v>
      </c>
      <c r="F7" s="5"/>
      <c r="G7" s="49" t="s">
        <v>229</v>
      </c>
      <c r="H7" s="5">
        <v>4733.3333333333339</v>
      </c>
    </row>
    <row r="8" spans="1:15">
      <c r="A8" s="49" t="s">
        <v>230</v>
      </c>
      <c r="B8" s="5">
        <v>12360</v>
      </c>
      <c r="D8" s="49" t="s">
        <v>230</v>
      </c>
      <c r="E8" s="53">
        <v>33.332999999999998</v>
      </c>
      <c r="F8" s="5"/>
      <c r="G8" s="49" t="s">
        <v>230</v>
      </c>
      <c r="H8" s="5">
        <v>16566.397798675687</v>
      </c>
    </row>
    <row r="9" spans="1:15">
      <c r="A9" s="49" t="s">
        <v>231</v>
      </c>
      <c r="B9" s="5">
        <v>33.332999999999998</v>
      </c>
      <c r="D9" s="49" t="s">
        <v>231</v>
      </c>
      <c r="E9" s="53">
        <v>33.332999999999998</v>
      </c>
      <c r="F9" s="5"/>
      <c r="G9" s="49" t="s">
        <v>230</v>
      </c>
      <c r="H9" s="5">
        <v>23886.43403529983</v>
      </c>
    </row>
    <row r="10" spans="1:15">
      <c r="A10" s="49" t="s">
        <v>231</v>
      </c>
      <c r="B10" s="5">
        <v>33.332999999999998</v>
      </c>
      <c r="D10" s="49" t="s">
        <v>231</v>
      </c>
      <c r="E10" s="53">
        <v>33.332999999999998</v>
      </c>
      <c r="F10" s="5"/>
      <c r="G10" s="49" t="s">
        <v>230</v>
      </c>
      <c r="H10" s="5">
        <v>19455.885786816794</v>
      </c>
    </row>
    <row r="11" spans="1:15">
      <c r="A11" s="49" t="s">
        <v>231</v>
      </c>
      <c r="B11" s="5">
        <v>33.332999999999998</v>
      </c>
      <c r="D11" s="49" t="s">
        <v>231</v>
      </c>
      <c r="E11" s="53">
        <v>33.332999999999998</v>
      </c>
      <c r="F11" s="5"/>
      <c r="G11" s="49" t="s">
        <v>230</v>
      </c>
      <c r="H11" s="5">
        <v>19263.253254274052</v>
      </c>
    </row>
    <row r="12" spans="1:15">
      <c r="A12" s="49" t="s">
        <v>118</v>
      </c>
      <c r="B12" s="5">
        <v>90046080</v>
      </c>
      <c r="D12" s="49" t="s">
        <v>118</v>
      </c>
      <c r="E12" s="53">
        <v>186624000</v>
      </c>
      <c r="F12" s="5"/>
      <c r="G12" s="49" t="s">
        <v>230</v>
      </c>
      <c r="H12" s="5">
        <v>17529.560461389388</v>
      </c>
    </row>
    <row r="13" spans="1:15">
      <c r="A13" s="49" t="s">
        <v>118</v>
      </c>
      <c r="B13" s="5">
        <v>47666880</v>
      </c>
      <c r="D13" s="49" t="s">
        <v>118</v>
      </c>
      <c r="E13" s="53">
        <v>211351679.99999997</v>
      </c>
      <c r="G13" s="49" t="s">
        <v>231</v>
      </c>
      <c r="H13" s="5">
        <v>28894.879881411078</v>
      </c>
    </row>
    <row r="14" spans="1:15">
      <c r="A14" s="49" t="s">
        <v>118</v>
      </c>
      <c r="B14" s="5">
        <v>35458560</v>
      </c>
      <c r="D14" s="49" t="s">
        <v>118</v>
      </c>
      <c r="E14" s="53">
        <v>111974400</v>
      </c>
      <c r="G14" s="49" t="s">
        <v>231</v>
      </c>
      <c r="H14" s="5">
        <v>23115.903905128864</v>
      </c>
    </row>
    <row r="15" spans="1:15">
      <c r="G15" s="49" t="s">
        <v>231</v>
      </c>
      <c r="H15" s="5">
        <v>24849.596698013527</v>
      </c>
    </row>
    <row r="16" spans="1:15">
      <c r="G16" s="49" t="s">
        <v>231</v>
      </c>
      <c r="H16" s="5">
        <v>28509.614816325597</v>
      </c>
    </row>
    <row r="17" spans="1:8">
      <c r="A17" s="54" t="s">
        <v>120</v>
      </c>
      <c r="D17" s="54" t="s">
        <v>126</v>
      </c>
      <c r="G17" s="49" t="s">
        <v>231</v>
      </c>
      <c r="H17" s="5">
        <v>28509.614816325597</v>
      </c>
    </row>
    <row r="18" spans="1:8">
      <c r="A18" s="49" t="s">
        <v>37</v>
      </c>
      <c r="B18" s="52" t="s">
        <v>16</v>
      </c>
      <c r="D18" s="49" t="s">
        <v>37</v>
      </c>
      <c r="E18" t="s">
        <v>16</v>
      </c>
      <c r="G18" s="49" t="s">
        <v>118</v>
      </c>
      <c r="H18" s="5">
        <v>42110389.843068004</v>
      </c>
    </row>
    <row r="19" spans="1:8">
      <c r="A19" s="49" t="s">
        <v>229</v>
      </c>
      <c r="B19" s="53">
        <v>33.332999999999998</v>
      </c>
      <c r="D19" s="49" t="s">
        <v>229</v>
      </c>
      <c r="E19" s="5">
        <v>33.332999999999998</v>
      </c>
      <c r="G19" s="49" t="s">
        <v>118</v>
      </c>
      <c r="H19" s="5">
        <v>47696461.965107635</v>
      </c>
    </row>
    <row r="20" spans="1:8">
      <c r="A20" s="49" t="s">
        <v>229</v>
      </c>
      <c r="B20" s="53">
        <v>33.332999999999998</v>
      </c>
      <c r="D20" s="49" t="s">
        <v>229</v>
      </c>
      <c r="E20" s="5">
        <v>33.332999999999998</v>
      </c>
      <c r="G20" s="49" t="s">
        <v>118</v>
      </c>
      <c r="H20" s="5">
        <v>34805526.298862338</v>
      </c>
    </row>
    <row r="21" spans="1:8">
      <c r="A21" s="49" t="s">
        <v>229</v>
      </c>
      <c r="B21" s="53">
        <v>33.332999999999998</v>
      </c>
      <c r="D21" s="49" t="s">
        <v>229</v>
      </c>
      <c r="E21" s="5">
        <v>33.332999999999998</v>
      </c>
    </row>
    <row r="22" spans="1:8">
      <c r="A22" s="49" t="s">
        <v>230</v>
      </c>
      <c r="B22" s="53">
        <v>33.332999999999998</v>
      </c>
      <c r="D22" s="49" t="s">
        <v>230</v>
      </c>
      <c r="E22" s="5">
        <v>33.332999999999998</v>
      </c>
    </row>
    <row r="23" spans="1:8">
      <c r="A23" s="49" t="s">
        <v>230</v>
      </c>
      <c r="B23" s="53">
        <v>33.332999999999998</v>
      </c>
      <c r="D23" s="49" t="s">
        <v>230</v>
      </c>
      <c r="E23" s="5">
        <v>33.332999999999998</v>
      </c>
      <c r="G23" s="54" t="s">
        <v>121</v>
      </c>
    </row>
    <row r="24" spans="1:8">
      <c r="A24" s="49" t="s">
        <v>230</v>
      </c>
      <c r="B24" s="53">
        <v>33.332999999999998</v>
      </c>
      <c r="D24" s="49" t="s">
        <v>230</v>
      </c>
      <c r="E24" s="5">
        <v>33.332999999999998</v>
      </c>
      <c r="G24" s="49" t="s">
        <v>37</v>
      </c>
      <c r="H24" s="52" t="s">
        <v>16</v>
      </c>
    </row>
    <row r="25" spans="1:8">
      <c r="A25" s="49" t="s">
        <v>231</v>
      </c>
      <c r="B25" s="53">
        <v>33.332999999999998</v>
      </c>
      <c r="D25" s="49" t="s">
        <v>231</v>
      </c>
      <c r="E25" s="5">
        <v>33.332999999999998</v>
      </c>
      <c r="G25" s="49" t="s">
        <v>229</v>
      </c>
      <c r="H25" s="53">
        <v>117360.00000000001</v>
      </c>
    </row>
    <row r="26" spans="1:8">
      <c r="A26" s="49" t="s">
        <v>231</v>
      </c>
      <c r="B26" s="53">
        <v>33.332999999999998</v>
      </c>
      <c r="D26" s="49" t="s">
        <v>231</v>
      </c>
      <c r="E26" s="5">
        <v>33.332999999999998</v>
      </c>
      <c r="G26" s="49" t="s">
        <v>229</v>
      </c>
      <c r="H26" s="53">
        <v>136800</v>
      </c>
    </row>
    <row r="27" spans="1:8">
      <c r="A27" s="49" t="s">
        <v>231</v>
      </c>
      <c r="B27" s="53">
        <v>33.332999999999998</v>
      </c>
      <c r="D27" s="49" t="s">
        <v>231</v>
      </c>
      <c r="E27" s="5">
        <v>33.332999999999998</v>
      </c>
      <c r="G27" s="49" t="s">
        <v>229</v>
      </c>
      <c r="H27" s="53">
        <v>102960.00000000001</v>
      </c>
    </row>
    <row r="28" spans="1:8">
      <c r="A28" s="49" t="s">
        <v>118</v>
      </c>
      <c r="B28" s="53">
        <v>108708480</v>
      </c>
      <c r="D28" s="49" t="s">
        <v>118</v>
      </c>
      <c r="E28" s="5">
        <v>61896960</v>
      </c>
      <c r="G28" s="49" t="s">
        <v>230</v>
      </c>
      <c r="H28" s="53">
        <v>540000</v>
      </c>
    </row>
    <row r="29" spans="1:8">
      <c r="A29" s="49" t="s">
        <v>118</v>
      </c>
      <c r="B29" s="53">
        <v>79315200</v>
      </c>
      <c r="D29" s="49" t="s">
        <v>118</v>
      </c>
      <c r="E29" s="5">
        <v>48988800</v>
      </c>
      <c r="G29" s="49" t="s">
        <v>230</v>
      </c>
      <c r="H29" s="53">
        <v>120960.00000000001</v>
      </c>
    </row>
    <row r="30" spans="1:8">
      <c r="A30" s="49" t="s">
        <v>118</v>
      </c>
      <c r="B30" s="53">
        <v>132036480</v>
      </c>
      <c r="D30" s="49" t="s">
        <v>118</v>
      </c>
      <c r="E30" s="5">
        <v>55987200</v>
      </c>
      <c r="G30" s="49" t="s">
        <v>230</v>
      </c>
      <c r="H30" s="53">
        <v>127080</v>
      </c>
    </row>
    <row r="31" spans="1:8">
      <c r="G31" s="49" t="s">
        <v>231</v>
      </c>
      <c r="H31" s="53">
        <v>97200</v>
      </c>
    </row>
    <row r="32" spans="1:8">
      <c r="G32" s="49" t="s">
        <v>231</v>
      </c>
      <c r="H32" s="53">
        <v>438480</v>
      </c>
    </row>
    <row r="33" spans="1:8">
      <c r="A33" s="54" t="s">
        <v>119</v>
      </c>
      <c r="D33" s="133" t="s">
        <v>127</v>
      </c>
      <c r="G33" s="49" t="s">
        <v>231</v>
      </c>
      <c r="H33" s="53">
        <v>509760.00000000006</v>
      </c>
    </row>
    <row r="34" spans="1:8">
      <c r="A34" s="49" t="s">
        <v>37</v>
      </c>
      <c r="B34" s="52" t="s">
        <v>16</v>
      </c>
      <c r="D34" s="49" t="s">
        <v>37</v>
      </c>
      <c r="E34" s="52" t="s">
        <v>16</v>
      </c>
      <c r="G34" s="49" t="s">
        <v>118</v>
      </c>
      <c r="H34" s="53">
        <v>202020479.99999997</v>
      </c>
    </row>
    <row r="35" spans="1:8">
      <c r="A35" s="49" t="s">
        <v>229</v>
      </c>
      <c r="B35" s="53">
        <v>33.332999999999998</v>
      </c>
      <c r="D35" s="49" t="s">
        <v>229</v>
      </c>
      <c r="E35" s="53">
        <v>33.332999999999998</v>
      </c>
      <c r="G35" s="49" t="s">
        <v>118</v>
      </c>
      <c r="H35" s="53">
        <v>170760960</v>
      </c>
    </row>
    <row r="36" spans="1:8">
      <c r="A36" s="49" t="s">
        <v>229</v>
      </c>
      <c r="B36" s="53">
        <v>33.332999999999998</v>
      </c>
      <c r="D36" s="49" t="s">
        <v>229</v>
      </c>
      <c r="E36" s="53">
        <v>33.332999999999998</v>
      </c>
      <c r="G36" s="49" t="s">
        <v>118</v>
      </c>
      <c r="H36" s="53">
        <v>144633600</v>
      </c>
    </row>
    <row r="37" spans="1:8">
      <c r="A37" s="49" t="s">
        <v>229</v>
      </c>
      <c r="B37" s="53">
        <v>33.332999999999998</v>
      </c>
      <c r="D37" s="49" t="s">
        <v>229</v>
      </c>
      <c r="E37" s="53">
        <v>33.332999999999998</v>
      </c>
    </row>
    <row r="38" spans="1:8">
      <c r="A38" s="49" t="s">
        <v>230</v>
      </c>
      <c r="B38" s="53">
        <v>33.332999999999998</v>
      </c>
      <c r="D38" s="49" t="s">
        <v>230</v>
      </c>
      <c r="E38" s="53">
        <v>33.332999999999998</v>
      </c>
    </row>
    <row r="39" spans="1:8">
      <c r="A39" s="49" t="s">
        <v>230</v>
      </c>
      <c r="B39" s="53">
        <v>33.332999999999998</v>
      </c>
      <c r="D39" s="49" t="s">
        <v>230</v>
      </c>
      <c r="E39" s="53">
        <v>33.332999999999998</v>
      </c>
    </row>
    <row r="40" spans="1:8">
      <c r="A40" s="49" t="s">
        <v>230</v>
      </c>
      <c r="B40" s="53">
        <v>33.332999999999998</v>
      </c>
      <c r="D40" s="49" t="s">
        <v>230</v>
      </c>
      <c r="E40" s="53">
        <v>33.332999999999998</v>
      </c>
    </row>
    <row r="41" spans="1:8">
      <c r="A41" s="49" t="s">
        <v>231</v>
      </c>
      <c r="B41" s="53">
        <v>33.332999999999998</v>
      </c>
      <c r="D41" s="49" t="s">
        <v>231</v>
      </c>
      <c r="E41" s="53">
        <v>33.332999999999998</v>
      </c>
    </row>
    <row r="42" spans="1:8">
      <c r="A42" s="49" t="s">
        <v>231</v>
      </c>
      <c r="B42" s="53">
        <v>33.332999999999998</v>
      </c>
      <c r="D42" s="49" t="s">
        <v>231</v>
      </c>
      <c r="E42" s="53">
        <v>33.332999999999998</v>
      </c>
    </row>
    <row r="43" spans="1:8">
      <c r="A43" s="49" t="s">
        <v>231</v>
      </c>
      <c r="B43" s="53">
        <v>33.332999999999998</v>
      </c>
      <c r="D43" s="49" t="s">
        <v>231</v>
      </c>
      <c r="E43" s="53">
        <v>33.332999999999998</v>
      </c>
    </row>
    <row r="44" spans="1:8">
      <c r="A44" s="49" t="s">
        <v>118</v>
      </c>
      <c r="B44" s="53">
        <v>83980800</v>
      </c>
      <c r="D44" s="49" t="s">
        <v>118</v>
      </c>
      <c r="E44" s="53">
        <v>167961600</v>
      </c>
    </row>
    <row r="45" spans="1:8">
      <c r="A45" s="49" t="s">
        <v>118</v>
      </c>
      <c r="B45" s="53">
        <v>96111360.000000015</v>
      </c>
      <c r="D45" s="49" t="s">
        <v>118</v>
      </c>
      <c r="E45" s="53">
        <v>142767360</v>
      </c>
    </row>
    <row r="46" spans="1:8">
      <c r="A46" s="49" t="s">
        <v>118</v>
      </c>
      <c r="B46" s="53">
        <v>133436160.00000001</v>
      </c>
      <c r="D46" s="49" t="s">
        <v>118</v>
      </c>
      <c r="E46" s="53">
        <v>26438400</v>
      </c>
    </row>
    <row r="48" spans="1:8">
      <c r="B48" s="52"/>
    </row>
    <row r="67" spans="3:4">
      <c r="C67" s="52"/>
    </row>
    <row r="68" spans="3:4">
      <c r="C68" s="56"/>
    </row>
    <row r="69" spans="3:4">
      <c r="C69" s="52"/>
      <c r="D69" s="53"/>
    </row>
    <row r="70" spans="3:4">
      <c r="C70" s="52"/>
      <c r="D70" s="53"/>
    </row>
    <row r="71" spans="3:4">
      <c r="C71" s="52"/>
      <c r="D71" s="53"/>
    </row>
    <row r="72" spans="3:4">
      <c r="C72" s="52"/>
      <c r="D72" s="53"/>
    </row>
    <row r="73" spans="3:4">
      <c r="C73" s="52"/>
      <c r="D73" s="53"/>
    </row>
    <row r="74" spans="3:4">
      <c r="C74" s="52"/>
      <c r="D74" s="53"/>
    </row>
    <row r="75" spans="3:4">
      <c r="C75" s="52"/>
      <c r="D75" s="53"/>
    </row>
    <row r="117" spans="4:5">
      <c r="E117" s="53"/>
    </row>
    <row r="118" spans="4:5">
      <c r="E118" s="53"/>
    </row>
    <row r="119" spans="4:5">
      <c r="E119" s="53"/>
    </row>
    <row r="120" spans="4:5">
      <c r="D120" s="49"/>
      <c r="E120" s="53"/>
    </row>
    <row r="121" spans="4:5">
      <c r="D121" s="49"/>
      <c r="E121" s="53"/>
    </row>
    <row r="122" spans="4:5">
      <c r="D122" s="49"/>
      <c r="E122" s="53"/>
    </row>
    <row r="123" spans="4:5">
      <c r="D123" s="49"/>
      <c r="E123" s="53"/>
    </row>
    <row r="124" spans="4:5">
      <c r="D124" s="49"/>
      <c r="E124" s="53"/>
    </row>
    <row r="125" spans="4:5">
      <c r="D125" s="49"/>
      <c r="E125" s="53"/>
    </row>
    <row r="126" spans="4:5">
      <c r="D126" s="49"/>
      <c r="E126" s="53"/>
    </row>
    <row r="127" spans="4:5">
      <c r="D127" s="49"/>
    </row>
    <row r="128" spans="4:5">
      <c r="D128" s="49"/>
    </row>
    <row r="129" spans="4:4">
      <c r="D129" s="49"/>
    </row>
    <row r="130" spans="4:4">
      <c r="D130" s="49"/>
    </row>
    <row r="131" spans="4:4">
      <c r="D131" s="4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573B6-9849-4D08-AAF7-333450A4B011}">
  <dimension ref="A1:J116"/>
  <sheetViews>
    <sheetView topLeftCell="A32" workbookViewId="0">
      <selection activeCell="G50" sqref="G50"/>
    </sheetView>
  </sheetViews>
  <sheetFormatPr defaultColWidth="8.875" defaultRowHeight="15.75"/>
  <sheetData>
    <row r="1" spans="1:10">
      <c r="A1" t="s">
        <v>781</v>
      </c>
    </row>
    <row r="2" spans="1:10">
      <c r="A2" s="6" t="s">
        <v>782</v>
      </c>
    </row>
    <row r="3" spans="1:10">
      <c r="A3" t="s">
        <v>716</v>
      </c>
    </row>
    <row r="5" spans="1:10">
      <c r="A5" t="s">
        <v>507</v>
      </c>
    </row>
    <row r="6" spans="1:10">
      <c r="A6" t="s">
        <v>849</v>
      </c>
    </row>
    <row r="7" spans="1:10">
      <c r="A7" t="s">
        <v>783</v>
      </c>
    </row>
    <row r="8" spans="1:10">
      <c r="A8" t="s">
        <v>784</v>
      </c>
    </row>
    <row r="9" spans="1:10">
      <c r="J9" t="s">
        <v>512</v>
      </c>
    </row>
    <row r="10" spans="1:10">
      <c r="A10" t="s">
        <v>850</v>
      </c>
    </row>
    <row r="11" spans="1:10">
      <c r="A11" t="s">
        <v>785</v>
      </c>
    </row>
    <row r="12" spans="1:10">
      <c r="A12" t="s">
        <v>786</v>
      </c>
    </row>
    <row r="14" spans="1:10">
      <c r="A14" t="s">
        <v>787</v>
      </c>
    </row>
    <row r="15" spans="1:10">
      <c r="A15" t="s">
        <v>788</v>
      </c>
    </row>
    <row r="17" spans="2:10">
      <c r="B17" t="s">
        <v>789</v>
      </c>
      <c r="C17" t="s">
        <v>511</v>
      </c>
      <c r="J17" t="s">
        <v>512</v>
      </c>
    </row>
    <row r="18" spans="2:10">
      <c r="B18" t="s">
        <v>790</v>
      </c>
    </row>
    <row r="19" spans="2:10">
      <c r="B19" t="s">
        <v>791</v>
      </c>
    </row>
    <row r="21" spans="2:10">
      <c r="B21" t="s">
        <v>792</v>
      </c>
    </row>
    <row r="23" spans="2:10">
      <c r="C23" t="s">
        <v>793</v>
      </c>
    </row>
    <row r="25" spans="2:10">
      <c r="D25" t="s">
        <v>794</v>
      </c>
    </row>
    <row r="26" spans="2:10">
      <c r="D26" t="s">
        <v>795</v>
      </c>
    </row>
    <row r="27" spans="2:10">
      <c r="D27" t="s">
        <v>796</v>
      </c>
      <c r="J27" t="s">
        <v>512</v>
      </c>
    </row>
    <row r="28" spans="2:10">
      <c r="D28" t="s">
        <v>797</v>
      </c>
    </row>
    <row r="29" spans="2:10">
      <c r="D29" t="s">
        <v>798</v>
      </c>
    </row>
    <row r="30" spans="2:10">
      <c r="D30" t="s">
        <v>799</v>
      </c>
    </row>
    <row r="31" spans="2:10">
      <c r="D31" t="s">
        <v>800</v>
      </c>
    </row>
    <row r="32" spans="2:10">
      <c r="D32" t="s">
        <v>801</v>
      </c>
    </row>
    <row r="33" spans="1:4">
      <c r="D33" t="s">
        <v>802</v>
      </c>
    </row>
    <row r="34" spans="1:4">
      <c r="D34" t="s">
        <v>803</v>
      </c>
    </row>
    <row r="35" spans="1:4">
      <c r="D35" t="s">
        <v>801</v>
      </c>
    </row>
    <row r="36" spans="1:4">
      <c r="D36" t="s">
        <v>804</v>
      </c>
    </row>
    <row r="37" spans="1:4">
      <c r="D37" t="s">
        <v>805</v>
      </c>
    </row>
    <row r="39" spans="1:4">
      <c r="D39" t="s">
        <v>806</v>
      </c>
    </row>
    <row r="40" spans="1:4">
      <c r="D40" t="s">
        <v>807</v>
      </c>
    </row>
    <row r="41" spans="1:4">
      <c r="D41" t="s">
        <v>808</v>
      </c>
    </row>
    <row r="43" spans="1:4">
      <c r="A43" t="s">
        <v>809</v>
      </c>
    </row>
    <row r="45" spans="1:4">
      <c r="A45" t="s">
        <v>810</v>
      </c>
    </row>
    <row r="46" spans="1:4">
      <c r="A46" t="s">
        <v>811</v>
      </c>
    </row>
    <row r="47" spans="1:4">
      <c r="A47" t="s">
        <v>812</v>
      </c>
    </row>
    <row r="49" spans="1:10">
      <c r="A49" t="s">
        <v>813</v>
      </c>
    </row>
    <row r="50" spans="1:10">
      <c r="A50" t="s">
        <v>811</v>
      </c>
    </row>
    <row r="51" spans="1:10">
      <c r="A51" t="s">
        <v>814</v>
      </c>
    </row>
    <row r="53" spans="1:10">
      <c r="B53" t="s">
        <v>815</v>
      </c>
    </row>
    <row r="55" spans="1:10">
      <c r="B55" t="s">
        <v>816</v>
      </c>
    </row>
    <row r="56" spans="1:10">
      <c r="B56" t="s">
        <v>817</v>
      </c>
      <c r="J56" t="s">
        <v>512</v>
      </c>
    </row>
    <row r="57" spans="1:10">
      <c r="B57" t="s">
        <v>818</v>
      </c>
    </row>
    <row r="59" spans="1:10">
      <c r="A59" t="s">
        <v>819</v>
      </c>
    </row>
    <row r="61" spans="1:10">
      <c r="A61" t="s">
        <v>820</v>
      </c>
    </row>
    <row r="62" spans="1:10">
      <c r="A62" t="s">
        <v>821</v>
      </c>
    </row>
    <row r="64" spans="1:10">
      <c r="A64" t="s">
        <v>822</v>
      </c>
    </row>
    <row r="65" spans="1:3">
      <c r="A65" t="s">
        <v>813</v>
      </c>
    </row>
    <row r="67" spans="1:3">
      <c r="A67" t="s">
        <v>823</v>
      </c>
    </row>
    <row r="68" spans="1:3">
      <c r="A68" t="s">
        <v>722</v>
      </c>
    </row>
    <row r="69" spans="1:3">
      <c r="A69" t="s">
        <v>824</v>
      </c>
    </row>
    <row r="71" spans="1:3">
      <c r="B71" t="s">
        <v>789</v>
      </c>
      <c r="C71" t="s">
        <v>825</v>
      </c>
    </row>
    <row r="72" spans="1:3">
      <c r="B72" t="s">
        <v>773</v>
      </c>
    </row>
    <row r="73" spans="1:3">
      <c r="B73" t="s">
        <v>826</v>
      </c>
    </row>
    <row r="74" spans="1:3">
      <c r="B74" t="s">
        <v>775</v>
      </c>
    </row>
    <row r="75" spans="1:3">
      <c r="B75" t="s">
        <v>827</v>
      </c>
    </row>
    <row r="76" spans="1:3">
      <c r="B76" t="s">
        <v>828</v>
      </c>
    </row>
    <row r="77" spans="1:3">
      <c r="B77" t="s">
        <v>829</v>
      </c>
    </row>
    <row r="78" spans="1:3">
      <c r="B78" t="s">
        <v>830</v>
      </c>
    </row>
    <row r="80" spans="1:3">
      <c r="B80" t="s">
        <v>831</v>
      </c>
    </row>
    <row r="82" spans="1:2">
      <c r="A82" t="s">
        <v>832</v>
      </c>
    </row>
    <row r="84" spans="1:2">
      <c r="A84" t="s">
        <v>833</v>
      </c>
    </row>
    <row r="85" spans="1:2">
      <c r="A85" t="s">
        <v>811</v>
      </c>
    </row>
    <row r="86" spans="1:2">
      <c r="A86" t="s">
        <v>834</v>
      </c>
    </row>
    <row r="88" spans="1:2">
      <c r="A88" t="s">
        <v>835</v>
      </c>
    </row>
    <row r="89" spans="1:2">
      <c r="A89" t="s">
        <v>811</v>
      </c>
    </row>
    <row r="90" spans="1:2">
      <c r="A90" t="s">
        <v>836</v>
      </c>
    </row>
    <row r="92" spans="1:2">
      <c r="B92" t="s">
        <v>837</v>
      </c>
    </row>
    <row r="93" spans="1:2">
      <c r="B93" t="s">
        <v>838</v>
      </c>
    </row>
    <row r="94" spans="1:2">
      <c r="B94" t="s">
        <v>839</v>
      </c>
    </row>
    <row r="95" spans="1:2">
      <c r="B95" t="s">
        <v>840</v>
      </c>
    </row>
    <row r="97" spans="1:3">
      <c r="A97" t="s">
        <v>819</v>
      </c>
    </row>
    <row r="99" spans="1:3">
      <c r="A99" t="s">
        <v>841</v>
      </c>
    </row>
    <row r="100" spans="1:3">
      <c r="A100" t="s">
        <v>842</v>
      </c>
    </row>
    <row r="102" spans="1:3">
      <c r="A102" t="s">
        <v>822</v>
      </c>
    </row>
    <row r="103" spans="1:3">
      <c r="A103" t="s">
        <v>835</v>
      </c>
    </row>
    <row r="105" spans="1:3">
      <c r="A105" t="s">
        <v>823</v>
      </c>
    </row>
    <row r="106" spans="1:3">
      <c r="A106" t="s">
        <v>722</v>
      </c>
    </row>
    <row r="107" spans="1:3">
      <c r="A107" t="s">
        <v>843</v>
      </c>
    </row>
    <row r="109" spans="1:3">
      <c r="B109" t="s">
        <v>789</v>
      </c>
      <c r="C109" t="s">
        <v>825</v>
      </c>
    </row>
    <row r="110" spans="1:3">
      <c r="B110" t="s">
        <v>773</v>
      </c>
    </row>
    <row r="111" spans="1:3">
      <c r="B111" t="s">
        <v>844</v>
      </c>
    </row>
    <row r="112" spans="1:3">
      <c r="B112" t="s">
        <v>775</v>
      </c>
    </row>
    <row r="113" spans="2:2">
      <c r="B113" t="s">
        <v>845</v>
      </c>
    </row>
    <row r="114" spans="2:2">
      <c r="B114" t="s">
        <v>846</v>
      </c>
    </row>
    <row r="115" spans="2:2">
      <c r="B115" t="s">
        <v>847</v>
      </c>
    </row>
    <row r="116" spans="2:2">
      <c r="B116" t="s">
        <v>848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Info</vt:lpstr>
      <vt:lpstr>Batches</vt:lpstr>
      <vt:lpstr>Figure 1A (Onion vs Leek)  </vt:lpstr>
      <vt:lpstr>Figure 1A Stats</vt:lpstr>
      <vt:lpstr>Figure 1B (O vs L vs clinical)</vt:lpstr>
      <vt:lpstr>Figure 1B Stats</vt:lpstr>
      <vt:lpstr>Figure 2 (ES-O Histogram)</vt:lpstr>
      <vt:lpstr>Figure 3 (ES-O v Planktonic) </vt:lpstr>
      <vt:lpstr>Figure 3 Stats</vt:lpstr>
      <vt:lpstr>Figure 4 (ES-O vs Biofilms)</vt:lpstr>
      <vt:lpstr>Figure 4 Stats</vt:lpstr>
      <vt:lpstr>Figure S3 (ES-O vs Biofilms)</vt:lpstr>
      <vt:lpstr>Figure S3 Stats</vt:lpstr>
      <vt:lpstr>Figure 5A (Individual vs ES-O)</vt:lpstr>
      <vt:lpstr>Figure 5A Stats</vt:lpstr>
      <vt:lpstr>Figure 5B (Dropout v ES-O)</vt:lpstr>
      <vt:lpstr>Figure 5B Stats</vt:lpstr>
      <vt:lpstr>Fig 6A (Allicin in ESO v Biof )</vt:lpstr>
      <vt:lpstr>Figure 6B Stats</vt:lpstr>
      <vt:lpstr>Fig S1A (Allicin Calibration)</vt:lpstr>
      <vt:lpstr>Fig S1B (Allicin Confirmation)</vt:lpstr>
      <vt:lpstr>Table 3 (Individual MIC)</vt:lpstr>
      <vt:lpstr>Table 4 (Dropout MIC)</vt:lpstr>
      <vt:lpstr>Table 5 (Allicin in ES-O)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Jessica Furner-Pardoe</cp:lastModifiedBy>
  <dcterms:created xsi:type="dcterms:W3CDTF">2020-01-09T00:29:38Z</dcterms:created>
  <dcterms:modified xsi:type="dcterms:W3CDTF">2020-06-01T09:31:36Z</dcterms:modified>
</cp:coreProperties>
</file>