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mirmartins/Dropbox/pastas compartilhadas/Ademir e Monique_Atual/Monitoramento/artigo kdr Brasil 2018/R1/R1_submetido/"/>
    </mc:Choice>
  </mc:AlternateContent>
  <xr:revisionPtr revIDLastSave="0" documentId="13_ncr:1_{930DB7B0-88F3-DB44-9314-C93315667A20}" xr6:coauthVersionLast="45" xr6:coauthVersionMax="45" xr10:uidLastSave="{00000000-0000-0000-0000-000000000000}"/>
  <bookViews>
    <workbookView xWindow="800" yWindow="600" windowWidth="27240" windowHeight="16280" xr2:uid="{78254687-7216-3348-954D-A6F14CB081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16" i="1" l="1"/>
  <c r="AC17" i="1"/>
  <c r="AC18" i="1"/>
  <c r="AC19" i="1"/>
  <c r="AC15" i="1"/>
  <c r="AB19" i="1"/>
  <c r="AB18" i="1"/>
  <c r="AB17" i="1"/>
  <c r="AB16" i="1"/>
  <c r="AB15" i="1"/>
  <c r="AC6" i="1"/>
  <c r="Y16" i="1"/>
  <c r="Y17" i="1"/>
  <c r="Y18" i="1"/>
  <c r="Y19" i="1"/>
  <c r="Y15" i="1"/>
  <c r="X19" i="1"/>
  <c r="X18" i="1"/>
  <c r="X17" i="1"/>
  <c r="X16" i="1"/>
  <c r="X15" i="1"/>
  <c r="AB11" i="1"/>
  <c r="AB10" i="1"/>
  <c r="AB9" i="1"/>
  <c r="AB8" i="1"/>
  <c r="AB7" i="1"/>
  <c r="AB6" i="1"/>
  <c r="Y7" i="1"/>
  <c r="Y8" i="1"/>
  <c r="Y9" i="1"/>
  <c r="Y10" i="1"/>
  <c r="Y6" i="1"/>
  <c r="X10" i="1"/>
  <c r="X9" i="1"/>
  <c r="X8" i="1"/>
  <c r="X7" i="1"/>
  <c r="X6" i="1"/>
  <c r="AC10" i="1" l="1"/>
  <c r="X11" i="1"/>
  <c r="X20" i="1"/>
  <c r="AB20" i="1"/>
  <c r="AC8" i="1" l="1"/>
  <c r="AC7" i="1"/>
  <c r="AC9" i="1"/>
</calcChain>
</file>

<file path=xl/sharedStrings.xml><?xml version="1.0" encoding="utf-8"?>
<sst xmlns="http://schemas.openxmlformats.org/spreadsheetml/2006/main" count="428" uniqueCount="191">
  <si>
    <t>Genotipic frequencies</t>
  </si>
  <si>
    <t>Allelic frequencies</t>
  </si>
  <si>
    <t>Macro Region</t>
  </si>
  <si>
    <t>State</t>
  </si>
  <si>
    <t>City name</t>
  </si>
  <si>
    <t>IBGE code</t>
  </si>
  <si>
    <t>SS (VV+FF)</t>
  </si>
  <si>
    <t>SR1 (VV+FC)</t>
  </si>
  <si>
    <t>R1R1 (VV+CC)</t>
  </si>
  <si>
    <t>SR3 (VI+FF)</t>
  </si>
  <si>
    <t>SR2, R1R3 (VI+FC)</t>
  </si>
  <si>
    <t>R1R2 (VI+CC)</t>
  </si>
  <si>
    <t>R3R3(II+FF)</t>
  </si>
  <si>
    <t>R2R3 (II+FC)</t>
  </si>
  <si>
    <t>R2R2 (II+CC)</t>
  </si>
  <si>
    <t>S</t>
  </si>
  <si>
    <t>R1</t>
  </si>
  <si>
    <t>R2</t>
  </si>
  <si>
    <t>R3</t>
  </si>
  <si>
    <t>N</t>
  </si>
  <si>
    <t xml:space="preserve"> 'Resistant' genotypes</t>
  </si>
  <si>
    <t>kdr index</t>
  </si>
  <si>
    <t>Northeast</t>
  </si>
  <si>
    <t>PI</t>
  </si>
  <si>
    <t>Floriano</t>
  </si>
  <si>
    <t>Parnaíba</t>
  </si>
  <si>
    <t>Teresina</t>
  </si>
  <si>
    <t>Picos</t>
  </si>
  <si>
    <t>RN</t>
  </si>
  <si>
    <t>Jardim do Seridó</t>
  </si>
  <si>
    <t>São Raimundo Nonato</t>
  </si>
  <si>
    <t>North</t>
  </si>
  <si>
    <t>PA</t>
  </si>
  <si>
    <t>Tucurui</t>
  </si>
  <si>
    <t>Breves</t>
  </si>
  <si>
    <t>Marabá</t>
  </si>
  <si>
    <t>RO</t>
  </si>
  <si>
    <t>Vilhena</t>
  </si>
  <si>
    <t>Mossoró</t>
  </si>
  <si>
    <t>Jaru</t>
  </si>
  <si>
    <t>Porto Velho</t>
  </si>
  <si>
    <t>Cacoal</t>
  </si>
  <si>
    <t>RR</t>
  </si>
  <si>
    <t>Boa Vista</t>
  </si>
  <si>
    <t>Southeast</t>
  </si>
  <si>
    <t>SP</t>
  </si>
  <si>
    <t>Ribeirão Preto</t>
  </si>
  <si>
    <t>Guajará Mirim</t>
  </si>
  <si>
    <t>Sorocaba</t>
  </si>
  <si>
    <t>Pau dos Ferros</t>
  </si>
  <si>
    <t>Central-West</t>
  </si>
  <si>
    <t>MS</t>
  </si>
  <si>
    <t>Campo Grande</t>
  </si>
  <si>
    <t>PE</t>
  </si>
  <si>
    <t>Recife</t>
  </si>
  <si>
    <t>Palmares</t>
  </si>
  <si>
    <t>Presidente Prudente</t>
  </si>
  <si>
    <t>MG</t>
  </si>
  <si>
    <t>Uberaba</t>
  </si>
  <si>
    <t>RJ</t>
  </si>
  <si>
    <t>Campos dos Goytacazes</t>
  </si>
  <si>
    <t>Ponta Porã</t>
  </si>
  <si>
    <t>South</t>
  </si>
  <si>
    <t>PR</t>
  </si>
  <si>
    <t>Paranavaí</t>
  </si>
  <si>
    <t>Montes Claros</t>
  </si>
  <si>
    <t>São Paulo</t>
  </si>
  <si>
    <t>CE</t>
  </si>
  <si>
    <t>Sobral</t>
  </si>
  <si>
    <t>Juazeiro do Norte</t>
  </si>
  <si>
    <t>Fortaleza</t>
  </si>
  <si>
    <t>Crateús</t>
  </si>
  <si>
    <t>Icó</t>
  </si>
  <si>
    <t>TO</t>
  </si>
  <si>
    <t>Gurupi</t>
  </si>
  <si>
    <t>Dianópolis</t>
  </si>
  <si>
    <t>Juiz de Fora</t>
  </si>
  <si>
    <t>BA</t>
  </si>
  <si>
    <t>Salvador</t>
  </si>
  <si>
    <t>Araripina</t>
  </si>
  <si>
    <t>Santa Cruz do Capibaribe</t>
  </si>
  <si>
    <t>Natal</t>
  </si>
  <si>
    <t>Corumbá</t>
  </si>
  <si>
    <t>Dourados</t>
  </si>
  <si>
    <t>São Sebastião</t>
  </si>
  <si>
    <t>Irecê</t>
  </si>
  <si>
    <t>Três Lagoas</t>
  </si>
  <si>
    <t>Serrinha</t>
  </si>
  <si>
    <t>Brumado</t>
  </si>
  <si>
    <t>Teixeira de Freitas</t>
  </si>
  <si>
    <t>Itabuna</t>
  </si>
  <si>
    <t>SE</t>
  </si>
  <si>
    <t>Aracaju</t>
  </si>
  <si>
    <t>Lagarto</t>
  </si>
  <si>
    <t>Itabaiana</t>
  </si>
  <si>
    <t>Nossa Senhora da Glória</t>
  </si>
  <si>
    <t>MA</t>
  </si>
  <si>
    <t>São Luís</t>
  </si>
  <si>
    <t>Teófilo Otoni</t>
  </si>
  <si>
    <t>Francisco Beltrão</t>
  </si>
  <si>
    <t>Foz do Iguaçu</t>
  </si>
  <si>
    <t>Maringá</t>
  </si>
  <si>
    <t>AP</t>
  </si>
  <si>
    <t>Macapá</t>
  </si>
  <si>
    <t>MT</t>
  </si>
  <si>
    <t>Cuiabá</t>
  </si>
  <si>
    <t>Sinop</t>
  </si>
  <si>
    <t>Barra do Garças</t>
  </si>
  <si>
    <t>Rondonópolis</t>
  </si>
  <si>
    <t>Londrina</t>
  </si>
  <si>
    <t>AM</t>
  </si>
  <si>
    <t>Manaus</t>
  </si>
  <si>
    <t>Humaitá</t>
  </si>
  <si>
    <t>Coari</t>
  </si>
  <si>
    <t>Parintins</t>
  </si>
  <si>
    <t>Xinguara</t>
  </si>
  <si>
    <t>Altamira</t>
  </si>
  <si>
    <t>Redenção</t>
  </si>
  <si>
    <t>Araguaína</t>
  </si>
  <si>
    <t>Palmas</t>
  </si>
  <si>
    <t>DF</t>
  </si>
  <si>
    <t>Brasília</t>
  </si>
  <si>
    <t>Tabatinga</t>
  </si>
  <si>
    <t>São Gabriel da Cachoeira</t>
  </si>
  <si>
    <t>Rio de Janeiro</t>
  </si>
  <si>
    <t>Angra dos Reis</t>
  </si>
  <si>
    <t>ES</t>
  </si>
  <si>
    <t>Vitória</t>
  </si>
  <si>
    <t>Cachoeiro do Itapemirim</t>
  </si>
  <si>
    <t>Nova Venécia</t>
  </si>
  <si>
    <t>Aracruz</t>
  </si>
  <si>
    <t>Belo Horizonte</t>
  </si>
  <si>
    <t>AC</t>
  </si>
  <si>
    <t>Cruzeiro do Sul</t>
  </si>
  <si>
    <t>AL</t>
  </si>
  <si>
    <t>Arapiraca</t>
  </si>
  <si>
    <t>Alta Floresta</t>
  </si>
  <si>
    <t>Água Boa</t>
  </si>
  <si>
    <t>Confresa</t>
  </si>
  <si>
    <t>Juína</t>
  </si>
  <si>
    <t>PB</t>
  </si>
  <si>
    <t>Alagoa Grande</t>
  </si>
  <si>
    <t>João Pessoa</t>
  </si>
  <si>
    <t>Campina Grande</t>
  </si>
  <si>
    <t>Sousa</t>
  </si>
  <si>
    <t>Governador Valadares</t>
  </si>
  <si>
    <t>Patos de Minas</t>
  </si>
  <si>
    <t>Pontes e Lacerda</t>
  </si>
  <si>
    <t>GO</t>
  </si>
  <si>
    <t>Goiânia</t>
  </si>
  <si>
    <t>Iporá</t>
  </si>
  <si>
    <t>Jataí</t>
  </si>
  <si>
    <t>Volta Redonda</t>
  </si>
  <si>
    <t>Brasiléia</t>
  </si>
  <si>
    <t>Rio Branco</t>
  </si>
  <si>
    <t>Belém</t>
  </si>
  <si>
    <t>Maceió</t>
  </si>
  <si>
    <t>SC</t>
  </si>
  <si>
    <t>Xanxerê</t>
  </si>
  <si>
    <t>Itajaí</t>
  </si>
  <si>
    <t>Chapecó</t>
  </si>
  <si>
    <t>Coronel Fabriciano</t>
  </si>
  <si>
    <t>São Miguel do Oeste</t>
  </si>
  <si>
    <t>Cristalina</t>
  </si>
  <si>
    <t>Morrinhos</t>
  </si>
  <si>
    <t>RS</t>
  </si>
  <si>
    <t>Quaraí</t>
  </si>
  <si>
    <t>Santa Rosa</t>
  </si>
  <si>
    <t>Gravataí</t>
  </si>
  <si>
    <t>Passo Fundo</t>
  </si>
  <si>
    <t>Itaituba</t>
  </si>
  <si>
    <t>Posse</t>
  </si>
  <si>
    <t>Santa Maria</t>
  </si>
  <si>
    <t>Delmiro Gouveia</t>
  </si>
  <si>
    <t>Rorainópolis</t>
  </si>
  <si>
    <t>Oiapoque</t>
  </si>
  <si>
    <t>Calçoene</t>
  </si>
  <si>
    <t>Monique de Melo Costa, Kauara B. Campos, Luiz Paulo Brito, Emmanuel Roux, Cynara de Melo Rodovalho, Diogo Fernandes Bellinato, José Bento Pereira Lima, Ademir Jesus Martins</t>
  </si>
  <si>
    <t>1st quartile (1.755 - 3.956)</t>
  </si>
  <si>
    <t>sum</t>
  </si>
  <si>
    <t>___________________</t>
  </si>
  <si>
    <t>first quartile</t>
  </si>
  <si>
    <t>4th quartile</t>
  </si>
  <si>
    <t>Median</t>
  </si>
  <si>
    <t>4th quartile (5.362 - 6.205)</t>
  </si>
  <si>
    <t>1st half (1.755 - 4.734)</t>
  </si>
  <si>
    <t>2nd half (4.734-6.205)</t>
  </si>
  <si>
    <t>The 25% lowest values</t>
  </si>
  <si>
    <t>the 25% highest values</t>
  </si>
  <si>
    <r>
      <t xml:space="preserve">Supplementary Table S1.  </t>
    </r>
    <r>
      <rPr>
        <b/>
        <sz val="12"/>
        <color theme="1"/>
        <rFont val="Times New Roman"/>
        <family val="1"/>
      </rPr>
      <t xml:space="preserve">Genotypic and allelic frequencies of </t>
    </r>
    <r>
      <rPr>
        <b/>
        <i/>
        <sz val="12"/>
        <color theme="1"/>
        <rFont val="Times New Roman"/>
        <family val="1"/>
      </rPr>
      <t>kdr</t>
    </r>
    <r>
      <rPr>
        <b/>
        <sz val="12"/>
        <color theme="1"/>
        <rFont val="Times New Roman"/>
        <family val="1"/>
      </rPr>
      <t xml:space="preserve"> and the</t>
    </r>
    <r>
      <rPr>
        <b/>
        <i/>
        <sz val="12"/>
        <color theme="1"/>
        <rFont val="Times New Roman"/>
        <family val="1"/>
      </rPr>
      <t xml:space="preserve"> kdr</t>
    </r>
    <r>
      <rPr>
        <b/>
        <sz val="12"/>
        <color theme="1"/>
        <rFont val="Times New Roman"/>
        <family val="1"/>
      </rPr>
      <t xml:space="preserve"> indexes in </t>
    </r>
    <r>
      <rPr>
        <b/>
        <i/>
        <sz val="12"/>
        <color theme="1"/>
        <rFont val="Times New Roman"/>
        <family val="1"/>
      </rPr>
      <t xml:space="preserve">Aedes aegypti </t>
    </r>
    <r>
      <rPr>
        <b/>
        <sz val="12"/>
        <color theme="1"/>
        <rFont val="Times New Roman"/>
        <family val="1"/>
      </rPr>
      <t xml:space="preserve">from Brazil (2017-2018).  </t>
    </r>
  </si>
  <si>
    <r>
      <rPr>
        <b/>
        <i/>
        <sz val="18"/>
        <color theme="1"/>
        <rFont val="Times New Roman"/>
        <family val="1"/>
      </rPr>
      <t>Kdr</t>
    </r>
    <r>
      <rPr>
        <b/>
        <sz val="18"/>
        <color theme="1"/>
        <rFont val="Times New Roman"/>
        <family val="1"/>
      </rPr>
      <t xml:space="preserve"> genotyping in </t>
    </r>
    <r>
      <rPr>
        <b/>
        <i/>
        <sz val="18"/>
        <color theme="1"/>
        <rFont val="Times New Roman"/>
        <family val="1"/>
      </rPr>
      <t>Aedes aegypti</t>
    </r>
    <r>
      <rPr>
        <b/>
        <sz val="18"/>
        <color theme="1"/>
        <rFont val="Times New Roman"/>
        <family val="1"/>
      </rPr>
      <t xml:space="preserve"> from Brazil on a nation-wide scale from 2017 to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</si>
</sst>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18"/>
      <color theme="1"/>
      <name val="Times New Roman"/>
      <family val="1"/>
    </font>
    <font>
      <u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4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164" fontId="0" fillId="0" borderId="4" xfId="0" applyNumberFormat="1" applyBorder="1"/>
    <xf numFmtId="0" fontId="0" fillId="0" borderId="4" xfId="0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3" borderId="0" xfId="0" applyFill="1"/>
    <xf numFmtId="0" fontId="0" fillId="4" borderId="6" xfId="0" applyFill="1" applyBorder="1"/>
    <xf numFmtId="0" fontId="0" fillId="4" borderId="4" xfId="0" applyFill="1" applyBorder="1"/>
    <xf numFmtId="164" fontId="0" fillId="4" borderId="7" xfId="0" applyNumberFormat="1" applyFill="1" applyBorder="1"/>
    <xf numFmtId="0" fontId="0" fillId="4" borderId="8" xfId="0" applyFill="1" applyBorder="1"/>
    <xf numFmtId="164" fontId="0" fillId="4" borderId="9" xfId="0" applyNumberFormat="1" applyFill="1" applyBorder="1"/>
    <xf numFmtId="0" fontId="0" fillId="4" borderId="10" xfId="0" applyFill="1" applyBorder="1"/>
    <xf numFmtId="0" fontId="0" fillId="4" borderId="5" xfId="0" applyFill="1" applyBorder="1"/>
    <xf numFmtId="164" fontId="0" fillId="4" borderId="11" xfId="0" applyNumberFormat="1" applyFill="1" applyBorder="1"/>
    <xf numFmtId="0" fontId="0" fillId="4" borderId="11" xfId="0" applyFill="1" applyBorder="1"/>
    <xf numFmtId="0" fontId="0" fillId="4" borderId="7" xfId="0" applyFill="1" applyBorder="1"/>
    <xf numFmtId="0" fontId="0" fillId="4" borderId="0" xfId="0" applyFill="1" applyBorder="1"/>
    <xf numFmtId="164" fontId="0" fillId="5" borderId="4" xfId="0" applyNumberFormat="1" applyFill="1" applyBorder="1"/>
    <xf numFmtId="164" fontId="0" fillId="5" borderId="0" xfId="0" applyNumberFormat="1" applyFill="1" applyBorder="1"/>
    <xf numFmtId="164" fontId="0" fillId="5" borderId="0" xfId="0" applyNumberFormat="1" applyFill="1"/>
    <xf numFmtId="164" fontId="0" fillId="6" borderId="0" xfId="0" applyNumberFormat="1" applyFill="1"/>
    <xf numFmtId="0" fontId="0" fillId="5" borderId="12" xfId="0" applyFill="1" applyBorder="1"/>
    <xf numFmtId="0" fontId="0" fillId="6" borderId="12" xfId="0" applyFill="1" applyBorder="1"/>
    <xf numFmtId="0" fontId="0" fillId="7" borderId="12" xfId="0" applyFill="1" applyBorder="1"/>
    <xf numFmtId="0" fontId="0" fillId="8" borderId="12" xfId="0" applyFill="1" applyBorder="1"/>
    <xf numFmtId="164" fontId="0" fillId="3" borderId="0" xfId="0" applyNumberFormat="1" applyFill="1"/>
    <xf numFmtId="164" fontId="0" fillId="8" borderId="0" xfId="0" applyNumberFormat="1" applyFill="1"/>
    <xf numFmtId="164" fontId="0" fillId="7" borderId="0" xfId="0" applyNumberFormat="1" applyFill="1"/>
    <xf numFmtId="0" fontId="0" fillId="3" borderId="0" xfId="0" applyFill="1" applyAlignment="1">
      <alignment horizontal="left"/>
    </xf>
    <xf numFmtId="0" fontId="2" fillId="3" borderId="0" xfId="0" applyFont="1" applyFill="1" applyAlignment="1">
      <alignment vertical="center"/>
    </xf>
    <xf numFmtId="0" fontId="7" fillId="3" borderId="0" xfId="0" applyFont="1" applyFill="1"/>
    <xf numFmtId="0" fontId="6" fillId="3" borderId="0" xfId="0" applyFont="1" applyFill="1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21"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2EFC90-FE46-034C-AE81-72FC0D00B9A5}" name="Table3" displayName="Table3" ref="A5:T128" totalsRowShown="0" headerRowDxfId="20" tableBorderDxfId="19">
  <autoFilter ref="A5:T128" xr:uid="{207AB3A2-EB18-2A4D-B9F3-947AFB8ED699}"/>
  <sortState xmlns:xlrd2="http://schemas.microsoft.com/office/spreadsheetml/2017/richdata2" ref="A6:T128">
    <sortCondition ref="T5:T128"/>
  </sortState>
  <tableColumns count="20">
    <tableColumn id="1" xr3:uid="{D39383CA-7420-6B46-B535-7B8A47CAF614}" name="Macro Region" dataDxfId="18"/>
    <tableColumn id="2" xr3:uid="{C00281F7-8221-5B4F-A79C-C2C9025006C0}" name="State" dataDxfId="17"/>
    <tableColumn id="3" xr3:uid="{E2533BB2-314E-684E-B058-50084BC3CE03}" name="City name" dataDxfId="16"/>
    <tableColumn id="4" xr3:uid="{B9CB2818-2B61-214B-8540-3A06D62C7892}" name="IBGE code" dataDxfId="15"/>
    <tableColumn id="5" xr3:uid="{50359637-58A1-9446-B7AB-533361CBB9EC}" name="SS (VV+FF)" dataDxfId="14"/>
    <tableColumn id="6" xr3:uid="{F95AF2FE-1CAE-424B-AB98-6467F15403BC}" name="SR1 (VV+FC)" dataDxfId="13"/>
    <tableColumn id="7" xr3:uid="{B426C8EA-6A18-B243-B295-1BA47FC07707}" name="R1R1 (VV+CC)" dataDxfId="12"/>
    <tableColumn id="8" xr3:uid="{405D389E-5E65-4B42-9EA0-1266CC660A84}" name="SR3 (VI+FF)" dataDxfId="11"/>
    <tableColumn id="9" xr3:uid="{6A9EF02D-F9B9-3D44-8F30-F27C019EAECB}" name="SR2, R1R3 (VI+FC)" dataDxfId="10"/>
    <tableColumn id="10" xr3:uid="{D5218170-AF0F-4B45-B6BA-01DC679722B1}" name="R1R2 (VI+CC)" dataDxfId="9"/>
    <tableColumn id="11" xr3:uid="{F02083DE-1F40-DE48-8A1F-C3B633849C4B}" name="R3R3(II+FF)" dataDxfId="8"/>
    <tableColumn id="12" xr3:uid="{29F854B5-78B1-BF43-AB95-107D94394F5A}" name="R2R3 (II+FC)" dataDxfId="7"/>
    <tableColumn id="13" xr3:uid="{7C4DFFDA-3B65-8145-A936-54C900D861C9}" name="R2R2 (II+CC)" dataDxfId="6"/>
    <tableColumn id="14" xr3:uid="{B2D0139B-DE00-3B44-B91D-BFAA67A7937D}" name="S" dataDxfId="5"/>
    <tableColumn id="15" xr3:uid="{76C9DBBA-2D78-6542-8746-E7B796FB7E11}" name="R1" dataDxfId="4"/>
    <tableColumn id="16" xr3:uid="{6940E9E6-5C80-5A49-A195-4A59D01398F0}" name="R2" dataDxfId="3"/>
    <tableColumn id="17" xr3:uid="{A850698E-4404-3A45-9827-CCB96F2331D8}" name="R3" dataDxfId="2"/>
    <tableColumn id="18" xr3:uid="{3658B6E3-79D7-5441-9031-6E08F4BB8D67}" name="N"/>
    <tableColumn id="19" xr3:uid="{EE5B52D1-63C7-404B-8A28-4EA74BEAE2AB}" name=" 'Resistant' genotypes" dataDxfId="1"/>
    <tableColumn id="20" xr3:uid="{A3D3A43A-C5F7-E64F-A9E9-B499216D1125}" name="kdr index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76D8-D77F-6B45-856D-A161282B8725}">
  <dimension ref="A1:AZ215"/>
  <sheetViews>
    <sheetView tabSelected="1" workbookViewId="0">
      <selection activeCell="B23" sqref="B23"/>
    </sheetView>
  </sheetViews>
  <sheetFormatPr baseColWidth="10" defaultRowHeight="16" x14ac:dyDescent="0.2"/>
  <cols>
    <col min="1" max="1" width="17.5" style="1" bestFit="1" customWidth="1"/>
    <col min="2" max="2" width="10.5" style="1" bestFit="1" customWidth="1"/>
    <col min="3" max="3" width="19.1640625" style="1" bestFit="1" customWidth="1"/>
    <col min="4" max="4" width="14.5" bestFit="1" customWidth="1"/>
    <col min="5" max="5" width="15.33203125" bestFit="1" customWidth="1"/>
    <col min="6" max="6" width="16.5" bestFit="1" customWidth="1"/>
    <col min="7" max="7" width="17.6640625" bestFit="1" customWidth="1"/>
    <col min="8" max="8" width="19.83203125" bestFit="1" customWidth="1"/>
    <col min="9" max="9" width="21.33203125" bestFit="1" customWidth="1"/>
    <col min="10" max="10" width="17" bestFit="1" customWidth="1"/>
    <col min="11" max="11" width="19.83203125" bestFit="1" customWidth="1"/>
    <col min="12" max="12" width="17.83203125" bestFit="1" customWidth="1"/>
    <col min="13" max="13" width="16.33203125" bestFit="1" customWidth="1"/>
    <col min="14" max="14" width="7.1640625" bestFit="1" customWidth="1"/>
    <col min="15" max="17" width="8.33203125" bestFit="1" customWidth="1"/>
    <col min="18" max="18" width="12.1640625" bestFit="1" customWidth="1"/>
    <col min="19" max="19" width="24.5" bestFit="1" customWidth="1"/>
    <col min="20" max="20" width="13.83203125" bestFit="1" customWidth="1"/>
    <col min="21" max="22" width="10.83203125" style="25"/>
  </cols>
  <sheetData>
    <row r="1" spans="1:32" s="25" customFormat="1" ht="23" x14ac:dyDescent="0.2">
      <c r="A1" s="51" t="s">
        <v>190</v>
      </c>
      <c r="B1" s="48"/>
      <c r="C1" s="48"/>
    </row>
    <row r="2" spans="1:32" s="25" customFormat="1" x14ac:dyDescent="0.2">
      <c r="A2" s="49" t="s">
        <v>177</v>
      </c>
      <c r="B2" s="48"/>
      <c r="C2" s="48"/>
    </row>
    <row r="3" spans="1:32" s="25" customFormat="1" x14ac:dyDescent="0.2">
      <c r="A3" s="49" t="s">
        <v>189</v>
      </c>
      <c r="B3" s="48"/>
      <c r="C3" s="48"/>
    </row>
    <row r="4" spans="1:32" x14ac:dyDescent="0.2">
      <c r="A4" s="48"/>
      <c r="B4" s="48"/>
      <c r="C4" s="48"/>
      <c r="D4" s="25"/>
      <c r="E4" s="25"/>
      <c r="F4" s="52" t="s">
        <v>0</v>
      </c>
      <c r="G4" s="53"/>
      <c r="H4" s="53"/>
      <c r="I4" s="53"/>
      <c r="J4" s="53"/>
      <c r="K4" s="53"/>
      <c r="L4" s="53"/>
      <c r="M4" s="54"/>
      <c r="N4" s="52" t="s">
        <v>1</v>
      </c>
      <c r="O4" s="53"/>
      <c r="P4" s="53"/>
      <c r="Q4" s="54"/>
      <c r="R4" s="25"/>
      <c r="S4" s="25"/>
      <c r="T4" s="25"/>
      <c r="W4" s="41"/>
      <c r="X4" s="25" t="s">
        <v>187</v>
      </c>
      <c r="Y4" s="25"/>
      <c r="AA4" s="41"/>
      <c r="AB4" s="42"/>
      <c r="AD4" s="25"/>
      <c r="AE4" s="25"/>
      <c r="AF4" s="25"/>
    </row>
    <row r="5" spans="1:32" ht="17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2" t="s">
        <v>19</v>
      </c>
      <c r="S5" s="4" t="s">
        <v>20</v>
      </c>
      <c r="T5" s="3" t="s">
        <v>21</v>
      </c>
      <c r="W5" s="26" t="s">
        <v>178</v>
      </c>
      <c r="X5" s="27"/>
      <c r="Y5" s="35"/>
      <c r="Z5" s="25"/>
      <c r="AA5" s="22" t="s">
        <v>185</v>
      </c>
      <c r="AB5" s="23"/>
      <c r="AC5" s="24"/>
      <c r="AD5" s="25"/>
      <c r="AE5" s="25"/>
      <c r="AF5" s="25"/>
    </row>
    <row r="6" spans="1:32" x14ac:dyDescent="0.2">
      <c r="A6" s="5" t="s">
        <v>22</v>
      </c>
      <c r="B6" s="5" t="s">
        <v>28</v>
      </c>
      <c r="C6" s="6" t="s">
        <v>29</v>
      </c>
      <c r="D6" s="7">
        <v>240570</v>
      </c>
      <c r="E6" s="8">
        <v>0.52272727272727271</v>
      </c>
      <c r="F6" s="8">
        <v>0.25</v>
      </c>
      <c r="G6" s="8">
        <v>4.5454545454545456E-2</v>
      </c>
      <c r="H6" s="8">
        <v>0</v>
      </c>
      <c r="I6" s="8">
        <v>0.15909090909090909</v>
      </c>
      <c r="J6" s="8">
        <v>0</v>
      </c>
      <c r="K6" s="8">
        <v>0</v>
      </c>
      <c r="L6" s="8">
        <v>0</v>
      </c>
      <c r="M6" s="8">
        <v>2.2727272727272728E-2</v>
      </c>
      <c r="N6" s="8">
        <v>0.72727272727272729</v>
      </c>
      <c r="O6" s="8">
        <v>0.17045454545454544</v>
      </c>
      <c r="P6" s="8">
        <v>0.10227272727272728</v>
      </c>
      <c r="Q6" s="8">
        <v>0.125</v>
      </c>
      <c r="R6" s="9">
        <v>44</v>
      </c>
      <c r="S6" s="8">
        <v>6.8181818181818177E-2</v>
      </c>
      <c r="T6" s="37">
        <v>1.7545454545454544</v>
      </c>
      <c r="W6" s="26" t="s">
        <v>22</v>
      </c>
      <c r="X6" s="27">
        <f>COUNTIF(A6:A36,"=Northeast")</f>
        <v>19</v>
      </c>
      <c r="Y6" s="28">
        <f>X6/X$11</f>
        <v>0.61290322580645162</v>
      </c>
      <c r="Z6" s="25"/>
      <c r="AA6" s="26" t="s">
        <v>22</v>
      </c>
      <c r="AB6" s="27">
        <f>COUNTIF(A6:A67,"=Northeast")</f>
        <v>31</v>
      </c>
      <c r="AC6" s="28">
        <f>AB6/AB$11</f>
        <v>0.5</v>
      </c>
      <c r="AD6" s="25"/>
      <c r="AE6" s="25"/>
      <c r="AF6" s="25"/>
    </row>
    <row r="7" spans="1:32" x14ac:dyDescent="0.2">
      <c r="A7" s="17" t="s">
        <v>22</v>
      </c>
      <c r="B7" s="17" t="s">
        <v>23</v>
      </c>
      <c r="C7" s="18" t="s">
        <v>24</v>
      </c>
      <c r="D7" s="19">
        <v>220390</v>
      </c>
      <c r="E7" s="20">
        <v>0.27272727272727271</v>
      </c>
      <c r="F7" s="20">
        <v>0.47727272727272729</v>
      </c>
      <c r="G7" s="20">
        <v>0.18181818181818182</v>
      </c>
      <c r="H7" s="20">
        <v>0</v>
      </c>
      <c r="I7" s="20">
        <v>2.2727272727272728E-2</v>
      </c>
      <c r="J7" s="20">
        <v>4.5454545454545456E-2</v>
      </c>
      <c r="K7" s="20">
        <v>0</v>
      </c>
      <c r="L7" s="20">
        <v>0</v>
      </c>
      <c r="M7" s="20">
        <v>0</v>
      </c>
      <c r="N7" s="20">
        <v>0.52272727272727271</v>
      </c>
      <c r="O7" s="20">
        <v>0.44318181818181818</v>
      </c>
      <c r="P7" s="20">
        <v>3.4090909090909088E-2</v>
      </c>
      <c r="Q7" s="20">
        <v>0.23863636363636365</v>
      </c>
      <c r="R7" s="21">
        <v>44</v>
      </c>
      <c r="S7" s="20">
        <v>0.22727272727272729</v>
      </c>
      <c r="T7" s="38">
        <v>2.5386363636363636</v>
      </c>
      <c r="W7" s="29" t="s">
        <v>31</v>
      </c>
      <c r="X7" s="36">
        <f>COUNTIF(A6:A36,"=North")</f>
        <v>5</v>
      </c>
      <c r="Y7" s="30">
        <f t="shared" ref="Y7:Y10" si="0">X7/X$11</f>
        <v>0.16129032258064516</v>
      </c>
      <c r="Z7" s="25"/>
      <c r="AA7" s="29" t="s">
        <v>31</v>
      </c>
      <c r="AB7" s="36">
        <f>COUNTIF(A6:A67,"=North")</f>
        <v>14</v>
      </c>
      <c r="AC7" s="30">
        <f t="shared" ref="AC7:AC10" si="1">AB7/AB$11</f>
        <v>0.22580645161290322</v>
      </c>
      <c r="AD7" s="25"/>
      <c r="AE7" s="25"/>
      <c r="AF7" s="25"/>
    </row>
    <row r="8" spans="1:32" x14ac:dyDescent="0.2">
      <c r="A8" s="1" t="s">
        <v>22</v>
      </c>
      <c r="B8" s="1" t="s">
        <v>23</v>
      </c>
      <c r="C8" s="10" t="s">
        <v>25</v>
      </c>
      <c r="D8" s="11">
        <v>220770</v>
      </c>
      <c r="E8" s="12">
        <v>0.22222222222222221</v>
      </c>
      <c r="F8" s="12">
        <v>0.51111111111111107</v>
      </c>
      <c r="G8" s="12">
        <v>0.1111111111111111</v>
      </c>
      <c r="H8" s="12">
        <v>0</v>
      </c>
      <c r="I8" s="12">
        <v>6.6666666666666666E-2</v>
      </c>
      <c r="J8" s="12">
        <v>8.8888888888888892E-2</v>
      </c>
      <c r="K8" s="12">
        <v>0</v>
      </c>
      <c r="L8" s="12">
        <v>0</v>
      </c>
      <c r="M8" s="12">
        <v>0</v>
      </c>
      <c r="N8" s="12">
        <v>0.51111111111111107</v>
      </c>
      <c r="O8" s="12">
        <v>0.41111111111111109</v>
      </c>
      <c r="P8" s="12">
        <v>7.7777777777777779E-2</v>
      </c>
      <c r="Q8" s="12">
        <v>0.25555555555555554</v>
      </c>
      <c r="R8">
        <v>45</v>
      </c>
      <c r="S8" s="12">
        <v>0.2</v>
      </c>
      <c r="T8" s="39">
        <v>2.5533333333333332</v>
      </c>
      <c r="W8" s="29" t="s">
        <v>62</v>
      </c>
      <c r="X8" s="36">
        <f>COUNTIF(A6:A36,"=south")</f>
        <v>6</v>
      </c>
      <c r="Y8" s="30">
        <f t="shared" si="0"/>
        <v>0.19354838709677419</v>
      </c>
      <c r="Z8" s="25"/>
      <c r="AA8" s="29" t="s">
        <v>62</v>
      </c>
      <c r="AB8" s="36">
        <f>COUNTIF(A6:A67,"=south")</f>
        <v>9</v>
      </c>
      <c r="AC8" s="30">
        <f t="shared" si="1"/>
        <v>0.14516129032258066</v>
      </c>
      <c r="AD8" s="25"/>
      <c r="AE8" s="25"/>
      <c r="AF8" s="25"/>
    </row>
    <row r="9" spans="1:32" x14ac:dyDescent="0.2">
      <c r="A9" s="1" t="s">
        <v>22</v>
      </c>
      <c r="B9" s="1" t="s">
        <v>134</v>
      </c>
      <c r="C9" s="10" t="s">
        <v>173</v>
      </c>
      <c r="D9" s="11">
        <v>270240</v>
      </c>
      <c r="E9" s="12">
        <v>0.31111111111111112</v>
      </c>
      <c r="F9" s="12">
        <v>0.35555555555555557</v>
      </c>
      <c r="G9" s="12">
        <v>0.13333333333333333</v>
      </c>
      <c r="H9" s="12">
        <v>0</v>
      </c>
      <c r="I9" s="12">
        <v>8.8888888888888892E-2</v>
      </c>
      <c r="J9" s="12">
        <v>6.6666666666666666E-2</v>
      </c>
      <c r="K9" s="12">
        <v>0</v>
      </c>
      <c r="L9" s="12">
        <v>0</v>
      </c>
      <c r="M9" s="12">
        <v>4.4444444444444446E-2</v>
      </c>
      <c r="N9" s="12">
        <v>0.53333333333333333</v>
      </c>
      <c r="O9" s="12">
        <v>0.34444444444444444</v>
      </c>
      <c r="P9" s="12">
        <v>0.12222222222222222</v>
      </c>
      <c r="Q9" s="12">
        <v>0.17777777777777778</v>
      </c>
      <c r="R9">
        <v>45</v>
      </c>
      <c r="S9" s="12">
        <v>0.24444444444444444</v>
      </c>
      <c r="T9" s="39">
        <v>2.5866666666666664</v>
      </c>
      <c r="W9" s="29" t="s">
        <v>50</v>
      </c>
      <c r="X9" s="36">
        <f>COUNTIF(A6:A36,"=Central-West")</f>
        <v>1</v>
      </c>
      <c r="Y9" s="30">
        <f t="shared" si="0"/>
        <v>3.2258064516129031E-2</v>
      </c>
      <c r="Z9" s="25"/>
      <c r="AA9" s="29" t="s">
        <v>50</v>
      </c>
      <c r="AB9" s="36">
        <f>COUNTIF(A6:A67,"=Central-West")</f>
        <v>6</v>
      </c>
      <c r="AC9" s="30">
        <f t="shared" si="1"/>
        <v>9.6774193548387094E-2</v>
      </c>
      <c r="AD9" s="25"/>
      <c r="AE9" s="25"/>
      <c r="AF9" s="25"/>
    </row>
    <row r="10" spans="1:32" x14ac:dyDescent="0.2">
      <c r="A10" s="1" t="s">
        <v>22</v>
      </c>
      <c r="B10" s="1" t="s">
        <v>23</v>
      </c>
      <c r="C10" s="10" t="s">
        <v>26</v>
      </c>
      <c r="D10" s="11">
        <v>221100</v>
      </c>
      <c r="E10" s="12">
        <v>0.25</v>
      </c>
      <c r="F10" s="12">
        <v>0.30555555555555558</v>
      </c>
      <c r="G10" s="12">
        <v>0.25</v>
      </c>
      <c r="H10" s="12">
        <v>0</v>
      </c>
      <c r="I10" s="12">
        <v>0.1111111111111111</v>
      </c>
      <c r="J10" s="12">
        <v>8.3333333333333329E-2</v>
      </c>
      <c r="K10" s="12">
        <v>0</v>
      </c>
      <c r="L10" s="12">
        <v>0</v>
      </c>
      <c r="M10" s="12">
        <v>0</v>
      </c>
      <c r="N10" s="12">
        <v>0.45833333333333331</v>
      </c>
      <c r="O10" s="12">
        <v>0.44444444444444442</v>
      </c>
      <c r="P10" s="12">
        <v>9.7222222222222224E-2</v>
      </c>
      <c r="Q10" s="12">
        <v>0.15277777777777779</v>
      </c>
      <c r="R10">
        <v>36</v>
      </c>
      <c r="S10" s="12">
        <v>0.33333333333333331</v>
      </c>
      <c r="T10" s="39">
        <v>2.7722222222222221</v>
      </c>
      <c r="W10" s="31" t="s">
        <v>44</v>
      </c>
      <c r="X10" s="32">
        <f>COUNTIF(A6:A36,"=Southeast")</f>
        <v>0</v>
      </c>
      <c r="Y10" s="33">
        <f t="shared" si="0"/>
        <v>0</v>
      </c>
      <c r="Z10" s="25"/>
      <c r="AA10" s="31" t="s">
        <v>44</v>
      </c>
      <c r="AB10" s="32">
        <f>COUNTIF(A6:A67,"=Southeast")</f>
        <v>2</v>
      </c>
      <c r="AC10" s="33">
        <f t="shared" si="1"/>
        <v>3.2258064516129031E-2</v>
      </c>
      <c r="AD10" s="25"/>
      <c r="AE10" s="25"/>
      <c r="AF10" s="25"/>
    </row>
    <row r="11" spans="1:32" x14ac:dyDescent="0.2">
      <c r="A11" s="1" t="s">
        <v>22</v>
      </c>
      <c r="B11" s="1" t="s">
        <v>28</v>
      </c>
      <c r="C11" s="10" t="s">
        <v>38</v>
      </c>
      <c r="D11" s="11">
        <v>240800</v>
      </c>
      <c r="E11" s="12">
        <v>0.22222222222222221</v>
      </c>
      <c r="F11" s="12">
        <v>0.4</v>
      </c>
      <c r="G11" s="12">
        <v>0.13333333333333333</v>
      </c>
      <c r="H11" s="12">
        <v>0</v>
      </c>
      <c r="I11" s="12">
        <v>8.8888888888888892E-2</v>
      </c>
      <c r="J11" s="12">
        <v>0.15555555555555556</v>
      </c>
      <c r="K11" s="12">
        <v>0</v>
      </c>
      <c r="L11" s="12">
        <v>0</v>
      </c>
      <c r="M11" s="12">
        <v>0</v>
      </c>
      <c r="N11" s="12">
        <v>0.46666666666666667</v>
      </c>
      <c r="O11" s="12">
        <v>0.41111111111111109</v>
      </c>
      <c r="P11" s="12">
        <v>0.12222222222222222</v>
      </c>
      <c r="Q11" s="12">
        <v>0.2</v>
      </c>
      <c r="R11">
        <v>45</v>
      </c>
      <c r="S11" s="12">
        <v>0.28888888888888886</v>
      </c>
      <c r="T11" s="39">
        <v>2.7866666666666671</v>
      </c>
      <c r="W11" s="31" t="s">
        <v>179</v>
      </c>
      <c r="X11" s="32">
        <f>SUM(X6:X10)</f>
        <v>31</v>
      </c>
      <c r="Y11" s="34"/>
      <c r="Z11" s="25"/>
      <c r="AA11" s="31" t="s">
        <v>179</v>
      </c>
      <c r="AB11" s="32">
        <f>SUM(AB6:AB10)</f>
        <v>62</v>
      </c>
      <c r="AC11" s="34"/>
      <c r="AD11" s="25"/>
      <c r="AE11" s="25"/>
      <c r="AF11" s="25"/>
    </row>
    <row r="12" spans="1:32" x14ac:dyDescent="0.2">
      <c r="A12" s="1" t="s">
        <v>22</v>
      </c>
      <c r="B12" s="1" t="s">
        <v>67</v>
      </c>
      <c r="C12" s="10" t="s">
        <v>69</v>
      </c>
      <c r="D12" s="11">
        <v>230730</v>
      </c>
      <c r="E12" s="12">
        <v>0.20454545454545456</v>
      </c>
      <c r="F12" s="12">
        <v>0.22727272727272727</v>
      </c>
      <c r="G12" s="12">
        <v>0.11363636363636363</v>
      </c>
      <c r="H12" s="12">
        <v>0</v>
      </c>
      <c r="I12" s="12">
        <v>0.20454545454545456</v>
      </c>
      <c r="J12" s="12">
        <v>0.22727272727272727</v>
      </c>
      <c r="K12" s="12">
        <v>0</v>
      </c>
      <c r="L12" s="12">
        <v>0</v>
      </c>
      <c r="M12" s="12">
        <v>2.2727272727272728E-2</v>
      </c>
      <c r="N12" s="12">
        <v>0.42045454545454547</v>
      </c>
      <c r="O12" s="12">
        <v>0.34090909090909088</v>
      </c>
      <c r="P12" s="12">
        <v>0.23863636363636365</v>
      </c>
      <c r="Q12" s="12">
        <v>0.11363636363636363</v>
      </c>
      <c r="R12">
        <v>44</v>
      </c>
      <c r="S12" s="12">
        <v>0.36363636363636365</v>
      </c>
      <c r="T12" s="39">
        <v>3</v>
      </c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x14ac:dyDescent="0.2">
      <c r="A13" s="1" t="s">
        <v>31</v>
      </c>
      <c r="B13" s="1" t="s">
        <v>32</v>
      </c>
      <c r="C13" s="10" t="s">
        <v>33</v>
      </c>
      <c r="D13" s="11">
        <v>150790</v>
      </c>
      <c r="E13" s="12">
        <v>0.17777777777777778</v>
      </c>
      <c r="F13" s="12">
        <v>0.42222222222222222</v>
      </c>
      <c r="G13" s="12">
        <v>0.4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0.3888888888888889</v>
      </c>
      <c r="O13" s="12">
        <v>0.61111111111111116</v>
      </c>
      <c r="P13" s="12">
        <v>0</v>
      </c>
      <c r="Q13" s="12">
        <v>0.21111111111111111</v>
      </c>
      <c r="R13">
        <v>45</v>
      </c>
      <c r="S13" s="12">
        <v>0.4</v>
      </c>
      <c r="T13" s="39">
        <v>3.0311111111111106</v>
      </c>
      <c r="W13" s="44"/>
      <c r="X13" s="25" t="s">
        <v>188</v>
      </c>
      <c r="Y13" s="25"/>
      <c r="Z13" s="25"/>
      <c r="AA13" s="44"/>
      <c r="AB13" s="43"/>
      <c r="AC13" s="25"/>
      <c r="AD13" s="25"/>
      <c r="AE13" s="25"/>
      <c r="AF13" s="25"/>
    </row>
    <row r="14" spans="1:32" x14ac:dyDescent="0.2">
      <c r="A14" s="1" t="s">
        <v>22</v>
      </c>
      <c r="B14" s="1" t="s">
        <v>53</v>
      </c>
      <c r="C14" s="10" t="s">
        <v>79</v>
      </c>
      <c r="D14" s="11">
        <v>260110</v>
      </c>
      <c r="E14" s="12">
        <v>0.15909090909090909</v>
      </c>
      <c r="F14" s="12">
        <v>0.25</v>
      </c>
      <c r="G14" s="12">
        <v>0.22727272727272727</v>
      </c>
      <c r="H14" s="12">
        <v>0</v>
      </c>
      <c r="I14" s="12">
        <v>0.15909090909090909</v>
      </c>
      <c r="J14" s="12">
        <v>0.15909090909090909</v>
      </c>
      <c r="K14" s="12">
        <v>0</v>
      </c>
      <c r="L14" s="12">
        <v>0</v>
      </c>
      <c r="M14" s="12">
        <v>4.5454545454545456E-2</v>
      </c>
      <c r="N14" s="12">
        <v>0.36363636363636365</v>
      </c>
      <c r="O14" s="12">
        <v>0.43181818181818182</v>
      </c>
      <c r="P14" s="12">
        <v>0.20454545454545456</v>
      </c>
      <c r="Q14" s="12">
        <v>0.125</v>
      </c>
      <c r="R14">
        <v>44</v>
      </c>
      <c r="S14" s="12">
        <v>0.43181818181818177</v>
      </c>
      <c r="T14" s="39">
        <v>3.2386363636363633</v>
      </c>
      <c r="W14" s="26" t="s">
        <v>184</v>
      </c>
      <c r="X14" s="27"/>
      <c r="Y14" s="35"/>
      <c r="Z14" s="25"/>
      <c r="AA14" s="26" t="s">
        <v>186</v>
      </c>
      <c r="AB14" s="27"/>
      <c r="AC14" s="35"/>
      <c r="AD14" s="25"/>
      <c r="AE14" s="25"/>
      <c r="AF14" s="25"/>
    </row>
    <row r="15" spans="1:32" x14ac:dyDescent="0.2">
      <c r="A15" s="1" t="s">
        <v>22</v>
      </c>
      <c r="B15" s="1" t="s">
        <v>23</v>
      </c>
      <c r="C15" s="10" t="s">
        <v>30</v>
      </c>
      <c r="D15" s="11">
        <v>221060</v>
      </c>
      <c r="E15" s="12">
        <v>9.0909090909090912E-2</v>
      </c>
      <c r="F15" s="12">
        <v>0.45454545454545453</v>
      </c>
      <c r="G15" s="12">
        <v>0.40909090909090912</v>
      </c>
      <c r="H15" s="12">
        <v>0</v>
      </c>
      <c r="I15" s="12">
        <v>0</v>
      </c>
      <c r="J15" s="12">
        <v>4.5454545454545456E-2</v>
      </c>
      <c r="K15" s="12">
        <v>0</v>
      </c>
      <c r="L15" s="12">
        <v>0</v>
      </c>
      <c r="M15" s="12">
        <v>0</v>
      </c>
      <c r="N15" s="12">
        <v>0.31818181818181818</v>
      </c>
      <c r="O15" s="12">
        <v>0.65909090909090906</v>
      </c>
      <c r="P15" s="12">
        <v>2.2727272727272728E-2</v>
      </c>
      <c r="Q15" s="12">
        <v>0.22727272727272727</v>
      </c>
      <c r="R15">
        <v>44</v>
      </c>
      <c r="S15" s="12">
        <v>0.45454545454545459</v>
      </c>
      <c r="T15" s="39">
        <v>3.3090909090909091</v>
      </c>
      <c r="W15" s="26" t="s">
        <v>22</v>
      </c>
      <c r="X15" s="27">
        <f>COUNTIF(A98:A128,"=Northeast")</f>
        <v>3</v>
      </c>
      <c r="Y15" s="28">
        <f>X15/X$20</f>
        <v>9.6774193548387094E-2</v>
      </c>
      <c r="Z15" s="25"/>
      <c r="AA15" s="26" t="s">
        <v>22</v>
      </c>
      <c r="AB15" s="27">
        <f>COUNTIF(A68:A128,"=Northeast")</f>
        <v>5</v>
      </c>
      <c r="AC15" s="28">
        <f>AB15/AB$20</f>
        <v>8.1967213114754092E-2</v>
      </c>
      <c r="AD15" s="25"/>
      <c r="AE15" s="25"/>
      <c r="AF15" s="25"/>
    </row>
    <row r="16" spans="1:32" x14ac:dyDescent="0.2">
      <c r="A16" s="1" t="s">
        <v>31</v>
      </c>
      <c r="B16" s="1" t="s">
        <v>134</v>
      </c>
      <c r="C16" s="10" t="s">
        <v>135</v>
      </c>
      <c r="D16" s="11">
        <v>270030</v>
      </c>
      <c r="E16" s="12">
        <v>8.8888888888888892E-2</v>
      </c>
      <c r="F16" s="12">
        <v>0.35555555555555557</v>
      </c>
      <c r="G16" s="12">
        <v>0.1111111111111111</v>
      </c>
      <c r="H16" s="12">
        <v>0</v>
      </c>
      <c r="I16" s="12">
        <v>0.17777777777777778</v>
      </c>
      <c r="J16" s="12">
        <v>0.17777777777777778</v>
      </c>
      <c r="K16" s="12">
        <v>0</v>
      </c>
      <c r="L16" s="12">
        <v>0</v>
      </c>
      <c r="M16" s="12">
        <v>8.8888888888888892E-2</v>
      </c>
      <c r="N16" s="12">
        <v>0.35555555555555557</v>
      </c>
      <c r="O16" s="12">
        <v>0.37777777777777777</v>
      </c>
      <c r="P16" s="12">
        <v>0.26666666666666666</v>
      </c>
      <c r="Q16" s="12">
        <v>0.17777777777777778</v>
      </c>
      <c r="R16">
        <v>45</v>
      </c>
      <c r="S16" s="12">
        <v>0.37777777777777777</v>
      </c>
      <c r="T16" s="39">
        <v>3.3111111111111109</v>
      </c>
      <c r="W16" s="29" t="s">
        <v>31</v>
      </c>
      <c r="X16" s="36">
        <f>COUNTIF(A98:A128,"=North")</f>
        <v>4</v>
      </c>
      <c r="Y16" s="30">
        <f t="shared" ref="Y16:Y19" si="2">X16/X$20</f>
        <v>0.12903225806451613</v>
      </c>
      <c r="Z16" s="25"/>
      <c r="AA16" s="29" t="s">
        <v>31</v>
      </c>
      <c r="AB16" s="36">
        <f>COUNTIF(A68:A128,"=North")</f>
        <v>17</v>
      </c>
      <c r="AC16" s="30">
        <f t="shared" ref="AC16:AC19" si="3">AB16/AB$20</f>
        <v>0.27868852459016391</v>
      </c>
      <c r="AD16" s="25"/>
      <c r="AE16" s="25"/>
      <c r="AF16" s="25"/>
    </row>
    <row r="17" spans="1:52" x14ac:dyDescent="0.2">
      <c r="A17" s="1" t="s">
        <v>22</v>
      </c>
      <c r="B17" s="1" t="s">
        <v>28</v>
      </c>
      <c r="C17" s="10" t="s">
        <v>49</v>
      </c>
      <c r="D17" s="11">
        <v>240940</v>
      </c>
      <c r="E17" s="12">
        <v>0.13636363636363635</v>
      </c>
      <c r="F17" s="12">
        <v>0.27272727272727271</v>
      </c>
      <c r="G17" s="12">
        <v>0.13636363636363635</v>
      </c>
      <c r="H17" s="12">
        <v>0</v>
      </c>
      <c r="I17" s="12">
        <v>0.18181818181818182</v>
      </c>
      <c r="J17" s="12">
        <v>0.18181818181818182</v>
      </c>
      <c r="K17" s="12">
        <v>0</v>
      </c>
      <c r="L17" s="12">
        <v>0</v>
      </c>
      <c r="M17" s="12">
        <v>9.0909090909090912E-2</v>
      </c>
      <c r="N17" s="12">
        <v>0.36363636363636365</v>
      </c>
      <c r="O17" s="12">
        <v>0.36363636363636365</v>
      </c>
      <c r="P17" s="12">
        <v>0.27272727272727271</v>
      </c>
      <c r="Q17" s="12">
        <v>0.13636363636363635</v>
      </c>
      <c r="R17">
        <v>44</v>
      </c>
      <c r="S17" s="12">
        <v>0.40909090909090906</v>
      </c>
      <c r="T17" s="39">
        <v>3.3181818181818183</v>
      </c>
      <c r="W17" s="29" t="s">
        <v>62</v>
      </c>
      <c r="X17" s="36">
        <f>COUNTIF(A98:A128,"=south")</f>
        <v>1</v>
      </c>
      <c r="Y17" s="30">
        <f t="shared" si="2"/>
        <v>3.2258064516129031E-2</v>
      </c>
      <c r="Z17" s="25"/>
      <c r="AA17" s="29" t="s">
        <v>62</v>
      </c>
      <c r="AB17" s="36">
        <f>COUNTIF(A68:A128,"=south")</f>
        <v>5</v>
      </c>
      <c r="AC17" s="30">
        <f t="shared" si="3"/>
        <v>8.1967213114754092E-2</v>
      </c>
      <c r="AD17" s="25"/>
      <c r="AE17" s="25"/>
      <c r="AF17" s="25"/>
    </row>
    <row r="18" spans="1:52" x14ac:dyDescent="0.2">
      <c r="A18" s="1" t="s">
        <v>62</v>
      </c>
      <c r="B18" s="1" t="s">
        <v>165</v>
      </c>
      <c r="C18" s="10" t="s">
        <v>166</v>
      </c>
      <c r="D18" s="11">
        <v>431530</v>
      </c>
      <c r="E18" s="12">
        <v>0.13333333333333333</v>
      </c>
      <c r="F18" s="12">
        <v>0.35555555555555557</v>
      </c>
      <c r="G18" s="12">
        <v>0.33333333333333331</v>
      </c>
      <c r="H18" s="12">
        <v>0</v>
      </c>
      <c r="I18" s="12">
        <v>2.2222222222222223E-2</v>
      </c>
      <c r="J18" s="12">
        <v>0.15555555555555556</v>
      </c>
      <c r="K18" s="12">
        <v>0</v>
      </c>
      <c r="L18" s="12">
        <v>0</v>
      </c>
      <c r="M18" s="12">
        <v>0</v>
      </c>
      <c r="N18" s="12">
        <v>0.32222222222222224</v>
      </c>
      <c r="O18" s="12">
        <v>0.58888888888888891</v>
      </c>
      <c r="P18" s="12">
        <v>8.8888888888888892E-2</v>
      </c>
      <c r="Q18" s="12">
        <v>0.17777777777777778</v>
      </c>
      <c r="R18">
        <v>45</v>
      </c>
      <c r="S18" s="12">
        <v>0.48888888888888887</v>
      </c>
      <c r="T18" s="39">
        <v>3.3977777777777778</v>
      </c>
      <c r="W18" s="29" t="s">
        <v>50</v>
      </c>
      <c r="X18" s="36">
        <f>COUNTIF(A98:A128,"=Central-West")</f>
        <v>8</v>
      </c>
      <c r="Y18" s="30">
        <f t="shared" si="2"/>
        <v>0.25806451612903225</v>
      </c>
      <c r="Z18" s="25"/>
      <c r="AA18" s="29" t="s">
        <v>50</v>
      </c>
      <c r="AB18" s="36">
        <f>COUNTIF(A68:A128,"=Central-West")</f>
        <v>15</v>
      </c>
      <c r="AC18" s="30">
        <f t="shared" si="3"/>
        <v>0.24590163934426229</v>
      </c>
      <c r="AD18" s="25"/>
      <c r="AE18" s="25"/>
      <c r="AF18" s="25"/>
    </row>
    <row r="19" spans="1:52" x14ac:dyDescent="0.2">
      <c r="A19" s="1" t="s">
        <v>22</v>
      </c>
      <c r="B19" s="1" t="s">
        <v>67</v>
      </c>
      <c r="C19" s="10" t="s">
        <v>72</v>
      </c>
      <c r="D19" s="11">
        <v>230540</v>
      </c>
      <c r="E19" s="12">
        <v>9.0909090909090912E-2</v>
      </c>
      <c r="F19" s="12">
        <v>0.27272727272727271</v>
      </c>
      <c r="G19" s="12">
        <v>0.27272727272727271</v>
      </c>
      <c r="H19" s="12">
        <v>0</v>
      </c>
      <c r="I19" s="12">
        <v>0.13636363636363635</v>
      </c>
      <c r="J19" s="12">
        <v>0.20454545454545456</v>
      </c>
      <c r="K19" s="12">
        <v>0</v>
      </c>
      <c r="L19" s="12">
        <v>0</v>
      </c>
      <c r="M19" s="12">
        <v>2.2727272727272728E-2</v>
      </c>
      <c r="N19" s="12">
        <v>0.29545454545454547</v>
      </c>
      <c r="O19" s="12">
        <v>0.51136363636363635</v>
      </c>
      <c r="P19" s="12">
        <v>0.19318181818181818</v>
      </c>
      <c r="Q19" s="12">
        <v>0.13636363636363635</v>
      </c>
      <c r="R19">
        <v>44</v>
      </c>
      <c r="S19" s="12">
        <v>0.5</v>
      </c>
      <c r="T19" s="39">
        <v>3.4886363636363633</v>
      </c>
      <c r="W19" s="31" t="s">
        <v>44</v>
      </c>
      <c r="X19" s="32">
        <f>COUNTIF(A98:A128,"=Southeast")</f>
        <v>15</v>
      </c>
      <c r="Y19" s="33">
        <f t="shared" si="2"/>
        <v>0.4838709677419355</v>
      </c>
      <c r="Z19" s="25"/>
      <c r="AA19" s="31" t="s">
        <v>44</v>
      </c>
      <c r="AB19" s="32">
        <f>COUNTIF(A68:A128,"=Southeast")</f>
        <v>19</v>
      </c>
      <c r="AC19" s="33">
        <f t="shared" si="3"/>
        <v>0.31147540983606559</v>
      </c>
      <c r="AD19" s="25"/>
      <c r="AE19" s="25"/>
      <c r="AF19" s="25"/>
    </row>
    <row r="20" spans="1:52" x14ac:dyDescent="0.2">
      <c r="A20" s="1" t="s">
        <v>22</v>
      </c>
      <c r="B20" s="1" t="s">
        <v>140</v>
      </c>
      <c r="C20" s="10" t="s">
        <v>144</v>
      </c>
      <c r="D20" s="11">
        <v>251620</v>
      </c>
      <c r="E20" s="12">
        <v>0.15555555555555556</v>
      </c>
      <c r="F20" s="12">
        <v>0.17777777777777778</v>
      </c>
      <c r="G20" s="12">
        <v>0.26666666666666666</v>
      </c>
      <c r="H20" s="12">
        <v>0</v>
      </c>
      <c r="I20" s="12">
        <v>0.15555555555555556</v>
      </c>
      <c r="J20" s="12">
        <v>0.15555555555555556</v>
      </c>
      <c r="K20" s="12">
        <v>0</v>
      </c>
      <c r="L20" s="12">
        <v>0</v>
      </c>
      <c r="M20" s="12">
        <v>8.8888888888888892E-2</v>
      </c>
      <c r="N20" s="12">
        <v>0.32222222222222224</v>
      </c>
      <c r="O20" s="12">
        <v>0.43333333333333335</v>
      </c>
      <c r="P20" s="12">
        <v>0.24444444444444444</v>
      </c>
      <c r="Q20" s="12">
        <v>8.8888888888888892E-2</v>
      </c>
      <c r="R20">
        <v>45</v>
      </c>
      <c r="S20" s="12">
        <v>0.51111111111111107</v>
      </c>
      <c r="T20" s="39">
        <v>3.5088888888888885</v>
      </c>
      <c r="W20" s="31" t="s">
        <v>179</v>
      </c>
      <c r="X20" s="32">
        <f>SUM(X15:X19)</f>
        <v>31</v>
      </c>
      <c r="Y20" s="34"/>
      <c r="AA20" s="31" t="s">
        <v>179</v>
      </c>
      <c r="AB20" s="32">
        <f>SUM(AB15:AB19)</f>
        <v>61</v>
      </c>
      <c r="AC20" s="34"/>
      <c r="AD20" s="25"/>
      <c r="AE20" s="25"/>
      <c r="AF20" s="25"/>
    </row>
    <row r="21" spans="1:52" x14ac:dyDescent="0.2">
      <c r="A21" s="1" t="s">
        <v>22</v>
      </c>
      <c r="B21" s="1" t="s">
        <v>53</v>
      </c>
      <c r="C21" s="10" t="s">
        <v>80</v>
      </c>
      <c r="D21" s="16">
        <v>261250</v>
      </c>
      <c r="E21" s="12">
        <v>7.1428571428571425E-2</v>
      </c>
      <c r="F21" s="12">
        <v>0.26190476190476192</v>
      </c>
      <c r="G21" s="12">
        <v>0.23809523809523808</v>
      </c>
      <c r="H21" s="12">
        <v>0</v>
      </c>
      <c r="I21" s="12">
        <v>0.16666666666666666</v>
      </c>
      <c r="J21" s="12">
        <v>0.23809523809523808</v>
      </c>
      <c r="K21" s="12">
        <v>0</v>
      </c>
      <c r="L21" s="12">
        <v>0</v>
      </c>
      <c r="M21" s="12">
        <v>2.3809523809523808E-2</v>
      </c>
      <c r="N21" s="12">
        <v>0.2857142857142857</v>
      </c>
      <c r="O21" s="12">
        <v>0.48809523809523808</v>
      </c>
      <c r="P21" s="12">
        <v>0.22619047619047619</v>
      </c>
      <c r="Q21" s="12">
        <v>0.13095238095238096</v>
      </c>
      <c r="R21">
        <v>42</v>
      </c>
      <c r="S21" s="12">
        <v>0.49999999999999994</v>
      </c>
      <c r="T21" s="39">
        <v>3.5238095238095233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52" x14ac:dyDescent="0.2">
      <c r="A22" s="1" t="s">
        <v>62</v>
      </c>
      <c r="B22" s="1" t="s">
        <v>63</v>
      </c>
      <c r="C22" s="10" t="s">
        <v>99</v>
      </c>
      <c r="D22" s="11">
        <v>410840</v>
      </c>
      <c r="E22" s="12">
        <v>0.11363636363636363</v>
      </c>
      <c r="F22" s="12">
        <v>0.27272727272727271</v>
      </c>
      <c r="G22" s="12">
        <v>0.20454545454545456</v>
      </c>
      <c r="H22" s="12">
        <v>0</v>
      </c>
      <c r="I22" s="12">
        <v>0.13636363636363635</v>
      </c>
      <c r="J22" s="12">
        <v>0.18181818181818182</v>
      </c>
      <c r="K22" s="12">
        <v>0</v>
      </c>
      <c r="L22" s="12">
        <v>0</v>
      </c>
      <c r="M22" s="12">
        <v>9.0909090909090912E-2</v>
      </c>
      <c r="N22" s="12">
        <v>0.31818181818181818</v>
      </c>
      <c r="O22" s="12">
        <v>0.43181818181818182</v>
      </c>
      <c r="P22" s="12">
        <v>0.25</v>
      </c>
      <c r="Q22" s="12">
        <v>0.13636363636363635</v>
      </c>
      <c r="R22">
        <v>44</v>
      </c>
      <c r="S22" s="12">
        <v>0.47727272727272729</v>
      </c>
      <c r="T22" s="39">
        <v>3.5318181818181822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52" x14ac:dyDescent="0.2">
      <c r="A23" s="1" t="s">
        <v>22</v>
      </c>
      <c r="B23" s="1" t="s">
        <v>91</v>
      </c>
      <c r="C23" s="10" t="s">
        <v>93</v>
      </c>
      <c r="D23" s="11">
        <v>280350</v>
      </c>
      <c r="E23" s="12">
        <v>0.2</v>
      </c>
      <c r="F23" s="12">
        <v>0.15</v>
      </c>
      <c r="G23" s="12">
        <v>2.5000000000000001E-2</v>
      </c>
      <c r="H23" s="12">
        <v>0</v>
      </c>
      <c r="I23" s="12">
        <v>0.2</v>
      </c>
      <c r="J23" s="12">
        <v>0.22500000000000001</v>
      </c>
      <c r="K23" s="12">
        <v>0</v>
      </c>
      <c r="L23" s="12">
        <v>0</v>
      </c>
      <c r="M23" s="12">
        <v>0.2</v>
      </c>
      <c r="N23" s="12">
        <v>0.375</v>
      </c>
      <c r="O23" s="12">
        <v>0.21249999999999999</v>
      </c>
      <c r="P23" s="12">
        <v>0.41249999999999998</v>
      </c>
      <c r="Q23" s="12">
        <v>7.4999999999999997E-2</v>
      </c>
      <c r="R23">
        <v>40</v>
      </c>
      <c r="S23" s="12">
        <v>0.45000000000000007</v>
      </c>
      <c r="T23" s="39">
        <v>3.5700000000000003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52" x14ac:dyDescent="0.2">
      <c r="A24" s="1" t="s">
        <v>22</v>
      </c>
      <c r="B24" s="1" t="s">
        <v>53</v>
      </c>
      <c r="C24" s="10" t="s">
        <v>55</v>
      </c>
      <c r="D24" s="11">
        <v>261000</v>
      </c>
      <c r="E24" s="12">
        <v>0.1111111111111111</v>
      </c>
      <c r="F24" s="12">
        <v>0.15555555555555556</v>
      </c>
      <c r="G24" s="12">
        <v>0.28888888888888886</v>
      </c>
      <c r="H24" s="12">
        <v>0</v>
      </c>
      <c r="I24" s="12">
        <v>0.17777777777777778</v>
      </c>
      <c r="J24" s="12">
        <v>0.22222222222222221</v>
      </c>
      <c r="K24" s="12">
        <v>0</v>
      </c>
      <c r="L24" s="12">
        <v>0</v>
      </c>
      <c r="M24" s="12">
        <v>4.4444444444444446E-2</v>
      </c>
      <c r="N24" s="12">
        <v>0.27777777777777779</v>
      </c>
      <c r="O24" s="12">
        <v>0.4777777777777778</v>
      </c>
      <c r="P24" s="12">
        <v>0.24444444444444444</v>
      </c>
      <c r="Q24" s="12">
        <v>7.7777777777777779E-2</v>
      </c>
      <c r="R24">
        <v>45</v>
      </c>
      <c r="S24" s="12">
        <v>0.55555555555555558</v>
      </c>
      <c r="T24" s="39">
        <v>3.6133333333333328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52" x14ac:dyDescent="0.2">
      <c r="A25" s="1" t="s">
        <v>31</v>
      </c>
      <c r="B25" s="1" t="s">
        <v>32</v>
      </c>
      <c r="C25" s="10" t="s">
        <v>35</v>
      </c>
      <c r="D25" s="11">
        <v>150420</v>
      </c>
      <c r="E25" s="12">
        <v>0.1111111111111111</v>
      </c>
      <c r="F25" s="12">
        <v>0.28888888888888886</v>
      </c>
      <c r="G25" s="12">
        <v>0.28888888888888886</v>
      </c>
      <c r="H25" s="12">
        <v>0</v>
      </c>
      <c r="I25" s="12">
        <v>6.6666666666666666E-2</v>
      </c>
      <c r="J25" s="12">
        <v>0.2</v>
      </c>
      <c r="K25" s="12">
        <v>0</v>
      </c>
      <c r="L25" s="12">
        <v>0</v>
      </c>
      <c r="M25" s="12">
        <v>4.4444444444444446E-2</v>
      </c>
      <c r="N25" s="12">
        <v>0.28888888888888886</v>
      </c>
      <c r="O25" s="12">
        <v>0.53333333333333333</v>
      </c>
      <c r="P25" s="12">
        <v>0.17777777777777778</v>
      </c>
      <c r="Q25" s="12">
        <v>0.14444444444444443</v>
      </c>
      <c r="R25">
        <v>45</v>
      </c>
      <c r="S25" s="12">
        <v>0.53333333333333333</v>
      </c>
      <c r="T25" s="39">
        <v>3.6244444444444439</v>
      </c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52" x14ac:dyDescent="0.2">
      <c r="A26" s="1" t="s">
        <v>22</v>
      </c>
      <c r="B26" s="1" t="s">
        <v>28</v>
      </c>
      <c r="C26" s="10" t="s">
        <v>81</v>
      </c>
      <c r="D26" s="16">
        <v>240810</v>
      </c>
      <c r="E26" s="12">
        <v>7.6923076923076927E-2</v>
      </c>
      <c r="F26" s="12">
        <v>0.28205128205128205</v>
      </c>
      <c r="G26" s="12">
        <v>0.15384615384615385</v>
      </c>
      <c r="H26" s="12">
        <v>0</v>
      </c>
      <c r="I26" s="12">
        <v>0.17948717948717949</v>
      </c>
      <c r="J26" s="12">
        <v>0.15384615384615385</v>
      </c>
      <c r="K26" s="12">
        <v>0</v>
      </c>
      <c r="L26" s="12">
        <v>0</v>
      </c>
      <c r="M26" s="12">
        <v>0.15384615384615385</v>
      </c>
      <c r="N26" s="12">
        <v>0.30769230769230771</v>
      </c>
      <c r="O26" s="12">
        <v>0.37179487179487181</v>
      </c>
      <c r="P26" s="12">
        <v>0.32051282051282054</v>
      </c>
      <c r="Q26" s="12">
        <v>0.14102564102564102</v>
      </c>
      <c r="R26">
        <v>39</v>
      </c>
      <c r="S26" s="12">
        <v>0.46153846153846156</v>
      </c>
      <c r="T26" s="39">
        <v>3.6282051282051286</v>
      </c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52" x14ac:dyDescent="0.2">
      <c r="A27" s="1" t="s">
        <v>62</v>
      </c>
      <c r="B27" s="1" t="s">
        <v>165</v>
      </c>
      <c r="C27" s="10" t="s">
        <v>167</v>
      </c>
      <c r="D27" s="11">
        <v>431720</v>
      </c>
      <c r="E27" s="12">
        <v>2.2222222222222223E-2</v>
      </c>
      <c r="F27" s="12">
        <v>0.17777777777777778</v>
      </c>
      <c r="G27" s="12">
        <v>6.6666666666666666E-2</v>
      </c>
      <c r="H27" s="12">
        <v>0</v>
      </c>
      <c r="I27" s="12">
        <v>0.33333333333333331</v>
      </c>
      <c r="J27" s="12">
        <v>0.24444444444444444</v>
      </c>
      <c r="K27" s="12">
        <v>0</v>
      </c>
      <c r="L27" s="12">
        <v>0</v>
      </c>
      <c r="M27" s="12">
        <v>0.15555555555555556</v>
      </c>
      <c r="N27" s="12">
        <v>0.27777777777777779</v>
      </c>
      <c r="O27" s="12">
        <v>0.27777777777777779</v>
      </c>
      <c r="P27" s="12">
        <v>0.44444444444444442</v>
      </c>
      <c r="Q27" s="12">
        <v>8.8888888888888892E-2</v>
      </c>
      <c r="R27">
        <v>45</v>
      </c>
      <c r="S27" s="12">
        <v>0.46666666666666667</v>
      </c>
      <c r="T27" s="39">
        <v>3.6844444444444444</v>
      </c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</row>
    <row r="28" spans="1:52" x14ac:dyDescent="0.2">
      <c r="A28" s="1" t="s">
        <v>50</v>
      </c>
      <c r="B28" s="1" t="s">
        <v>120</v>
      </c>
      <c r="C28" s="10" t="s">
        <v>121</v>
      </c>
      <c r="D28" s="11">
        <v>530010</v>
      </c>
      <c r="E28" s="12">
        <v>8.8888888888888892E-2</v>
      </c>
      <c r="F28" s="12">
        <v>0.15555555555555556</v>
      </c>
      <c r="G28" s="12">
        <v>0.2</v>
      </c>
      <c r="H28" s="12">
        <v>0</v>
      </c>
      <c r="I28" s="12">
        <v>0.2</v>
      </c>
      <c r="J28" s="12">
        <v>0.28888888888888886</v>
      </c>
      <c r="K28" s="12">
        <v>0</v>
      </c>
      <c r="L28" s="12">
        <v>0</v>
      </c>
      <c r="M28" s="12">
        <v>6.6666666666666666E-2</v>
      </c>
      <c r="N28" s="12">
        <v>0.26666666666666666</v>
      </c>
      <c r="O28" s="12">
        <v>0.42222222222222222</v>
      </c>
      <c r="P28" s="12">
        <v>0.31111111111111112</v>
      </c>
      <c r="Q28" s="12">
        <v>7.7777777777777779E-2</v>
      </c>
      <c r="R28">
        <v>45</v>
      </c>
      <c r="S28" s="12">
        <v>0.55555555555555558</v>
      </c>
      <c r="T28" s="39">
        <v>3.7288888888888891</v>
      </c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</row>
    <row r="29" spans="1:52" x14ac:dyDescent="0.2">
      <c r="A29" s="1" t="s">
        <v>22</v>
      </c>
      <c r="B29" s="1" t="s">
        <v>91</v>
      </c>
      <c r="C29" s="10" t="s">
        <v>95</v>
      </c>
      <c r="D29" s="11">
        <v>280450</v>
      </c>
      <c r="E29" s="12">
        <v>0.17948717948717949</v>
      </c>
      <c r="F29" s="12">
        <v>0.15384615384615385</v>
      </c>
      <c r="G29" s="12">
        <v>2.564102564102564E-2</v>
      </c>
      <c r="H29" s="12">
        <v>0</v>
      </c>
      <c r="I29" s="12">
        <v>0.20512820512820512</v>
      </c>
      <c r="J29" s="12">
        <v>0.12820512820512819</v>
      </c>
      <c r="K29" s="12">
        <v>0</v>
      </c>
      <c r="L29" s="12">
        <v>0</v>
      </c>
      <c r="M29" s="12">
        <v>0.30769230769230771</v>
      </c>
      <c r="N29" s="12">
        <v>0.35897435897435898</v>
      </c>
      <c r="O29" s="12">
        <v>0.16666666666666666</v>
      </c>
      <c r="P29" s="12">
        <v>0.47435897435897434</v>
      </c>
      <c r="Q29" s="12">
        <v>7.6923076923076927E-2</v>
      </c>
      <c r="R29">
        <v>39</v>
      </c>
      <c r="S29" s="12">
        <v>0.46153846153846156</v>
      </c>
      <c r="T29" s="39">
        <v>3.7692307692307692</v>
      </c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x14ac:dyDescent="0.2">
      <c r="A30" s="1" t="s">
        <v>62</v>
      </c>
      <c r="B30" s="1" t="s">
        <v>165</v>
      </c>
      <c r="C30" s="10" t="s">
        <v>168</v>
      </c>
      <c r="D30" s="11">
        <v>430920</v>
      </c>
      <c r="E30" s="12">
        <v>4.7619047619047616E-2</v>
      </c>
      <c r="F30" s="12">
        <v>7.1428571428571425E-2</v>
      </c>
      <c r="G30" s="12">
        <v>0.16666666666666666</v>
      </c>
      <c r="H30" s="12">
        <v>2.3809523809523808E-2</v>
      </c>
      <c r="I30" s="12">
        <v>0.2857142857142857</v>
      </c>
      <c r="J30" s="12">
        <v>0.26190476190476192</v>
      </c>
      <c r="K30" s="12">
        <v>0</v>
      </c>
      <c r="L30" s="12">
        <v>0</v>
      </c>
      <c r="M30" s="12">
        <v>0.14285714285714285</v>
      </c>
      <c r="N30" s="12">
        <v>0.23809523809523808</v>
      </c>
      <c r="O30" s="12">
        <v>0.33333333333333331</v>
      </c>
      <c r="P30" s="12">
        <v>0.41666666666666669</v>
      </c>
      <c r="Q30" s="12">
        <v>4.7619047619047616E-2</v>
      </c>
      <c r="R30">
        <v>42</v>
      </c>
      <c r="S30" s="12">
        <v>0.5714285714285714</v>
      </c>
      <c r="T30" s="39">
        <v>3.8428571428571425</v>
      </c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</row>
    <row r="31" spans="1:52" x14ac:dyDescent="0.2">
      <c r="A31" s="1" t="s">
        <v>22</v>
      </c>
      <c r="B31" s="1" t="s">
        <v>23</v>
      </c>
      <c r="C31" s="10" t="s">
        <v>27</v>
      </c>
      <c r="D31" s="11">
        <v>220800</v>
      </c>
      <c r="E31" s="12">
        <v>6.6666666666666666E-2</v>
      </c>
      <c r="F31" s="12">
        <v>0.2</v>
      </c>
      <c r="G31" s="12">
        <v>0.13333333333333333</v>
      </c>
      <c r="H31" s="12">
        <v>0</v>
      </c>
      <c r="I31" s="12">
        <v>0.2</v>
      </c>
      <c r="J31" s="12">
        <v>0.24444444444444444</v>
      </c>
      <c r="K31" s="12">
        <v>0</v>
      </c>
      <c r="L31" s="12">
        <v>0</v>
      </c>
      <c r="M31" s="12">
        <v>0.15555555555555556</v>
      </c>
      <c r="N31" s="12">
        <v>0.26666666666666666</v>
      </c>
      <c r="O31" s="12">
        <v>0.35555555555555557</v>
      </c>
      <c r="P31" s="12">
        <v>0.37777777777777777</v>
      </c>
      <c r="Q31" s="12">
        <v>0.1</v>
      </c>
      <c r="R31">
        <v>45</v>
      </c>
      <c r="S31" s="12">
        <v>0.53333333333333333</v>
      </c>
      <c r="T31" s="39">
        <v>3.8622222222222224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</row>
    <row r="32" spans="1:52" x14ac:dyDescent="0.2">
      <c r="A32" s="1" t="s">
        <v>22</v>
      </c>
      <c r="B32" s="1" t="s">
        <v>77</v>
      </c>
      <c r="C32" s="10" t="s">
        <v>87</v>
      </c>
      <c r="D32" s="11">
        <v>293050</v>
      </c>
      <c r="E32" s="12">
        <v>9.3023255813953487E-2</v>
      </c>
      <c r="F32" s="12">
        <v>0.13953488372093023</v>
      </c>
      <c r="G32" s="12">
        <v>0.16279069767441862</v>
      </c>
      <c r="H32" s="12">
        <v>0</v>
      </c>
      <c r="I32" s="12">
        <v>0.18604651162790697</v>
      </c>
      <c r="J32" s="12">
        <v>0.30232558139534882</v>
      </c>
      <c r="K32" s="12">
        <v>0</v>
      </c>
      <c r="L32" s="12">
        <v>0</v>
      </c>
      <c r="M32" s="12">
        <v>0.11627906976744186</v>
      </c>
      <c r="N32" s="12">
        <v>0.2558139534883721</v>
      </c>
      <c r="O32" s="12">
        <v>0.38372093023255816</v>
      </c>
      <c r="P32" s="12">
        <v>0.36046511627906974</v>
      </c>
      <c r="Q32" s="12">
        <v>6.9767441860465115E-2</v>
      </c>
      <c r="R32">
        <v>43</v>
      </c>
      <c r="S32" s="12">
        <v>0.58139534883720922</v>
      </c>
      <c r="T32" s="39">
        <v>3.9046511627906977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</row>
    <row r="33" spans="1:52" x14ac:dyDescent="0.2">
      <c r="A33" s="1" t="s">
        <v>31</v>
      </c>
      <c r="B33" s="1" t="s">
        <v>102</v>
      </c>
      <c r="C33" s="10" t="s">
        <v>103</v>
      </c>
      <c r="D33" s="11">
        <v>160030</v>
      </c>
      <c r="E33" s="12">
        <v>0</v>
      </c>
      <c r="F33" s="12">
        <v>0.35555555555555557</v>
      </c>
      <c r="G33" s="12">
        <v>0.53333333333333333</v>
      </c>
      <c r="H33" s="12">
        <v>0</v>
      </c>
      <c r="I33" s="12">
        <v>0</v>
      </c>
      <c r="J33" s="12">
        <v>0.1111111111111111</v>
      </c>
      <c r="K33" s="12">
        <v>0</v>
      </c>
      <c r="L33" s="12">
        <v>0</v>
      </c>
      <c r="M33" s="12">
        <v>0</v>
      </c>
      <c r="N33" s="12">
        <v>0.17777777777777778</v>
      </c>
      <c r="O33" s="12">
        <v>0.76666666666666672</v>
      </c>
      <c r="P33" s="12">
        <v>5.5555555555555552E-2</v>
      </c>
      <c r="Q33" s="12">
        <v>0.17777777777777778</v>
      </c>
      <c r="R33">
        <v>45</v>
      </c>
      <c r="S33" s="12">
        <v>0.64444444444444438</v>
      </c>
      <c r="T33" s="39">
        <v>3.9066666666666667</v>
      </c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</row>
    <row r="34" spans="1:52" x14ac:dyDescent="0.2">
      <c r="A34" s="1" t="s">
        <v>62</v>
      </c>
      <c r="B34" s="1" t="s">
        <v>165</v>
      </c>
      <c r="C34" s="10" t="s">
        <v>169</v>
      </c>
      <c r="D34" s="11">
        <v>431410</v>
      </c>
      <c r="E34" s="12">
        <v>0.13333333333333333</v>
      </c>
      <c r="F34" s="12">
        <v>0.13333333333333333</v>
      </c>
      <c r="G34" s="12">
        <v>2.2222222222222223E-2</v>
      </c>
      <c r="H34" s="12">
        <v>2.2222222222222223E-2</v>
      </c>
      <c r="I34" s="12">
        <v>0.2</v>
      </c>
      <c r="J34" s="12">
        <v>0.2</v>
      </c>
      <c r="K34" s="12">
        <v>0</v>
      </c>
      <c r="L34" s="12">
        <v>0</v>
      </c>
      <c r="M34" s="12">
        <v>0.28888888888888886</v>
      </c>
      <c r="N34" s="12">
        <v>0.31111111111111112</v>
      </c>
      <c r="O34" s="12">
        <v>0.18888888888888888</v>
      </c>
      <c r="P34" s="12">
        <v>0.48888888888888887</v>
      </c>
      <c r="Q34" s="12">
        <v>7.7777777777777779E-2</v>
      </c>
      <c r="R34">
        <v>45</v>
      </c>
      <c r="S34" s="12">
        <v>0.51111111111111107</v>
      </c>
      <c r="T34" s="39">
        <v>3.9111111111111114</v>
      </c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</row>
    <row r="35" spans="1:52" x14ac:dyDescent="0.2">
      <c r="A35" s="1" t="s">
        <v>31</v>
      </c>
      <c r="B35" s="1" t="s">
        <v>32</v>
      </c>
      <c r="C35" s="10" t="s">
        <v>34</v>
      </c>
      <c r="D35" s="11">
        <v>150180</v>
      </c>
      <c r="E35" s="12">
        <v>2.2222222222222223E-2</v>
      </c>
      <c r="F35" s="12">
        <v>0.35555555555555557</v>
      </c>
      <c r="G35" s="12">
        <v>0.4</v>
      </c>
      <c r="H35" s="12">
        <v>0</v>
      </c>
      <c r="I35" s="12">
        <v>0</v>
      </c>
      <c r="J35" s="12">
        <v>0.2</v>
      </c>
      <c r="K35" s="12">
        <v>0</v>
      </c>
      <c r="L35" s="12">
        <v>0</v>
      </c>
      <c r="M35" s="12">
        <v>2.2222222222222223E-2</v>
      </c>
      <c r="N35" s="12">
        <v>0.2</v>
      </c>
      <c r="O35" s="12">
        <v>0.67777777777777781</v>
      </c>
      <c r="P35" s="12">
        <v>0.12222222222222222</v>
      </c>
      <c r="Q35" s="12">
        <v>0.17777777777777778</v>
      </c>
      <c r="R35">
        <v>45</v>
      </c>
      <c r="S35" s="12">
        <v>0.62222222222222223</v>
      </c>
      <c r="T35" s="39">
        <v>3.9444444444444446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</row>
    <row r="36" spans="1:52" x14ac:dyDescent="0.2">
      <c r="A36" s="1" t="s">
        <v>62</v>
      </c>
      <c r="B36" s="1" t="s">
        <v>157</v>
      </c>
      <c r="C36" s="10" t="s">
        <v>162</v>
      </c>
      <c r="D36" s="11">
        <v>421720</v>
      </c>
      <c r="E36" s="12">
        <v>8.8888888888888892E-2</v>
      </c>
      <c r="F36" s="12">
        <v>0.1111111111111111</v>
      </c>
      <c r="G36" s="12">
        <v>6.6666666666666666E-2</v>
      </c>
      <c r="H36" s="12">
        <v>0</v>
      </c>
      <c r="I36" s="12">
        <v>0.17777777777777778</v>
      </c>
      <c r="J36" s="12">
        <v>0.33333333333333331</v>
      </c>
      <c r="K36" s="12">
        <v>2.2222222222222223E-2</v>
      </c>
      <c r="L36" s="12">
        <v>2.2222222222222223E-2</v>
      </c>
      <c r="M36" s="12">
        <v>0.17777777777777778</v>
      </c>
      <c r="N36" s="12">
        <v>0.23333333333333334</v>
      </c>
      <c r="O36" s="12">
        <v>0.28888888888888886</v>
      </c>
      <c r="P36" s="12">
        <v>0.44444444444444442</v>
      </c>
      <c r="Q36" s="12">
        <v>8.8888888888888892E-2</v>
      </c>
      <c r="R36">
        <v>45</v>
      </c>
      <c r="S36" s="12">
        <v>0.57777777777777772</v>
      </c>
      <c r="T36" s="39">
        <v>3.9555555555555557</v>
      </c>
      <c r="V36" s="50" t="s">
        <v>181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</row>
    <row r="37" spans="1:52" x14ac:dyDescent="0.2">
      <c r="A37" s="1" t="s">
        <v>22</v>
      </c>
      <c r="B37" s="1" t="s">
        <v>140</v>
      </c>
      <c r="C37" s="10" t="s">
        <v>143</v>
      </c>
      <c r="D37" s="11">
        <v>250400</v>
      </c>
      <c r="E37" s="12">
        <v>2.4390243902439025E-2</v>
      </c>
      <c r="F37" s="12">
        <v>0.12195121951219512</v>
      </c>
      <c r="G37" s="12">
        <v>9.7560975609756101E-2</v>
      </c>
      <c r="H37" s="12">
        <v>0</v>
      </c>
      <c r="I37" s="12">
        <v>0.29268292682926828</v>
      </c>
      <c r="J37" s="12">
        <v>0.31707317073170732</v>
      </c>
      <c r="K37" s="12">
        <v>0</v>
      </c>
      <c r="L37" s="12">
        <v>0</v>
      </c>
      <c r="M37" s="12">
        <v>0.14634146341463414</v>
      </c>
      <c r="N37" s="12">
        <v>0.23170731707317074</v>
      </c>
      <c r="O37" s="12">
        <v>0.31707317073170732</v>
      </c>
      <c r="P37" s="12">
        <v>0.45121951219512196</v>
      </c>
      <c r="Q37" s="12">
        <v>6.097560975609756E-2</v>
      </c>
      <c r="R37">
        <v>41</v>
      </c>
      <c r="S37" s="12">
        <v>0.5609756097560975</v>
      </c>
      <c r="T37" s="40">
        <v>3.9560975609756097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</row>
    <row r="38" spans="1:52" x14ac:dyDescent="0.2">
      <c r="A38" s="1" t="s">
        <v>31</v>
      </c>
      <c r="B38" s="1" t="s">
        <v>32</v>
      </c>
      <c r="C38" s="10" t="s">
        <v>116</v>
      </c>
      <c r="D38" s="13">
        <v>150060</v>
      </c>
      <c r="E38" s="12">
        <v>4.6511627906976744E-2</v>
      </c>
      <c r="F38" s="12">
        <v>0.20930232558139536</v>
      </c>
      <c r="G38" s="12">
        <v>0.7441860465116279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0.15116279069767441</v>
      </c>
      <c r="O38" s="12">
        <v>0.84883720930232553</v>
      </c>
      <c r="P38" s="12">
        <v>0</v>
      </c>
      <c r="Q38" s="12">
        <v>0.10465116279069768</v>
      </c>
      <c r="R38">
        <v>43</v>
      </c>
      <c r="S38" s="12">
        <v>0.7441860465116279</v>
      </c>
      <c r="T38" s="40">
        <v>3.9720930232558134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</row>
    <row r="39" spans="1:52" x14ac:dyDescent="0.2">
      <c r="A39" s="1" t="s">
        <v>22</v>
      </c>
      <c r="B39" s="1" t="s">
        <v>67</v>
      </c>
      <c r="C39" s="10" t="s">
        <v>68</v>
      </c>
      <c r="D39" s="11">
        <v>231290</v>
      </c>
      <c r="E39" s="12">
        <v>6.6666666666666666E-2</v>
      </c>
      <c r="F39" s="12">
        <v>0.2</v>
      </c>
      <c r="G39" s="12">
        <v>0.1111111111111111</v>
      </c>
      <c r="H39" s="12">
        <v>0</v>
      </c>
      <c r="I39" s="12">
        <v>0.17777777777777778</v>
      </c>
      <c r="J39" s="12">
        <v>0.26666666666666666</v>
      </c>
      <c r="K39" s="12">
        <v>0</v>
      </c>
      <c r="L39" s="12">
        <v>0</v>
      </c>
      <c r="M39" s="12">
        <v>0.17777777777777778</v>
      </c>
      <c r="N39" s="12">
        <v>0.25555555555555554</v>
      </c>
      <c r="O39" s="12">
        <v>0.34444444444444444</v>
      </c>
      <c r="P39" s="12">
        <v>0.4</v>
      </c>
      <c r="Q39" s="12">
        <v>0.1</v>
      </c>
      <c r="R39">
        <v>45</v>
      </c>
      <c r="S39" s="12">
        <v>0.55555555555555558</v>
      </c>
      <c r="T39" s="40">
        <v>3.9911111111111111</v>
      </c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</row>
    <row r="40" spans="1:52" x14ac:dyDescent="0.2">
      <c r="A40" s="1" t="s">
        <v>62</v>
      </c>
      <c r="B40" s="1" t="s">
        <v>63</v>
      </c>
      <c r="C40" s="10" t="s">
        <v>64</v>
      </c>
      <c r="D40" s="11">
        <v>411840</v>
      </c>
      <c r="E40" s="12">
        <v>8.8888888888888892E-2</v>
      </c>
      <c r="F40" s="12">
        <v>0.17777777777777778</v>
      </c>
      <c r="G40" s="12">
        <v>0.13333333333333333</v>
      </c>
      <c r="H40" s="12">
        <v>0</v>
      </c>
      <c r="I40" s="12">
        <v>0.17777777777777778</v>
      </c>
      <c r="J40" s="12">
        <v>0.2</v>
      </c>
      <c r="K40" s="12">
        <v>0</v>
      </c>
      <c r="L40" s="12">
        <v>0</v>
      </c>
      <c r="M40" s="12">
        <v>0.22222222222222221</v>
      </c>
      <c r="N40" s="12">
        <v>0.26666666666666666</v>
      </c>
      <c r="O40" s="12">
        <v>0.32222222222222224</v>
      </c>
      <c r="P40" s="12">
        <v>0.41111111111111109</v>
      </c>
      <c r="Q40" s="12">
        <v>8.8888888888888892E-2</v>
      </c>
      <c r="R40">
        <v>45</v>
      </c>
      <c r="S40" s="12">
        <v>0.55555555555555558</v>
      </c>
      <c r="T40" s="40">
        <v>4</v>
      </c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</row>
    <row r="41" spans="1:52" x14ac:dyDescent="0.2">
      <c r="A41" s="1" t="s">
        <v>44</v>
      </c>
      <c r="B41" s="1" t="s">
        <v>57</v>
      </c>
      <c r="C41" s="10" t="s">
        <v>146</v>
      </c>
      <c r="D41" s="11">
        <v>314800</v>
      </c>
      <c r="E41" s="12">
        <v>6.6666666666666666E-2</v>
      </c>
      <c r="F41" s="12">
        <v>0.1111111111111111</v>
      </c>
      <c r="G41" s="12">
        <v>4.4444444444444446E-2</v>
      </c>
      <c r="H41" s="12">
        <v>0</v>
      </c>
      <c r="I41" s="12">
        <v>0.24444444444444444</v>
      </c>
      <c r="J41" s="12">
        <v>0.28888888888888886</v>
      </c>
      <c r="K41" s="12">
        <v>0</v>
      </c>
      <c r="L41" s="12">
        <v>2.2222222222222223E-2</v>
      </c>
      <c r="M41" s="12">
        <v>0.22222222222222221</v>
      </c>
      <c r="N41" s="12">
        <v>0.24444444444444444</v>
      </c>
      <c r="O41" s="12">
        <v>0.24444444444444444</v>
      </c>
      <c r="P41" s="12">
        <v>0.5</v>
      </c>
      <c r="Q41" s="12">
        <v>6.6666666666666666E-2</v>
      </c>
      <c r="R41">
        <v>45</v>
      </c>
      <c r="S41" s="12">
        <v>0.55555555555555547</v>
      </c>
      <c r="T41" s="40">
        <v>4.0022222222222226</v>
      </c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1:52" x14ac:dyDescent="0.2">
      <c r="A42" s="1" t="s">
        <v>31</v>
      </c>
      <c r="B42" s="1" t="s">
        <v>102</v>
      </c>
      <c r="C42" s="10" t="s">
        <v>176</v>
      </c>
      <c r="D42" s="11">
        <v>160020</v>
      </c>
      <c r="E42" s="12">
        <v>0</v>
      </c>
      <c r="F42" s="12">
        <v>0.22222222222222221</v>
      </c>
      <c r="G42" s="12">
        <v>0.62222222222222223</v>
      </c>
      <c r="H42" s="12">
        <v>0</v>
      </c>
      <c r="I42" s="12">
        <v>4.4444444444444446E-2</v>
      </c>
      <c r="J42" s="12">
        <v>0.1111111111111111</v>
      </c>
      <c r="K42" s="12">
        <v>0</v>
      </c>
      <c r="L42" s="12">
        <v>0</v>
      </c>
      <c r="M42" s="12">
        <v>0</v>
      </c>
      <c r="N42" s="12">
        <v>0.13333333333333333</v>
      </c>
      <c r="O42" s="12">
        <v>0.78888888888888886</v>
      </c>
      <c r="P42" s="12">
        <v>7.7777777777777779E-2</v>
      </c>
      <c r="Q42" s="12">
        <v>0.1111111111111111</v>
      </c>
      <c r="R42">
        <v>45</v>
      </c>
      <c r="S42" s="12">
        <v>0.73333333333333339</v>
      </c>
      <c r="T42" s="40">
        <v>4.0711111111111107</v>
      </c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1:52" x14ac:dyDescent="0.2">
      <c r="A43" s="1" t="s">
        <v>22</v>
      </c>
      <c r="B43" s="1" t="s">
        <v>77</v>
      </c>
      <c r="C43" s="10" t="s">
        <v>170</v>
      </c>
      <c r="D43" s="11">
        <v>150360</v>
      </c>
      <c r="E43" s="12">
        <v>2.3809523809523808E-2</v>
      </c>
      <c r="F43" s="12">
        <v>0.21428571428571427</v>
      </c>
      <c r="G43" s="12">
        <v>0.47619047619047616</v>
      </c>
      <c r="H43" s="12">
        <v>2.3809523809523808E-2</v>
      </c>
      <c r="I43" s="12">
        <v>2.3809523809523808E-2</v>
      </c>
      <c r="J43" s="12">
        <v>0.21428571428571427</v>
      </c>
      <c r="K43" s="12">
        <v>0</v>
      </c>
      <c r="L43" s="12">
        <v>0</v>
      </c>
      <c r="M43" s="12">
        <v>2.3809523809523808E-2</v>
      </c>
      <c r="N43" s="12">
        <v>0.15476190476190477</v>
      </c>
      <c r="O43" s="12">
        <v>0.69047619047619047</v>
      </c>
      <c r="P43" s="12">
        <v>0.14285714285714285</v>
      </c>
      <c r="Q43" s="12">
        <v>0.11904761904761904</v>
      </c>
      <c r="R43">
        <v>42</v>
      </c>
      <c r="S43" s="12">
        <v>0.71428571428571419</v>
      </c>
      <c r="T43" s="40">
        <v>4.0857142857142854</v>
      </c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1:52" x14ac:dyDescent="0.2">
      <c r="A44" s="1" t="s">
        <v>22</v>
      </c>
      <c r="B44" s="1" t="s">
        <v>77</v>
      </c>
      <c r="C44" s="10" t="s">
        <v>88</v>
      </c>
      <c r="D44" s="11">
        <v>290460</v>
      </c>
      <c r="E44" s="12">
        <v>6.6666666666666666E-2</v>
      </c>
      <c r="F44" s="12">
        <v>0.24444444444444444</v>
      </c>
      <c r="G44" s="12">
        <v>2.2222222222222223E-2</v>
      </c>
      <c r="H44" s="12">
        <v>0</v>
      </c>
      <c r="I44" s="12">
        <v>0.13333333333333333</v>
      </c>
      <c r="J44" s="12">
        <v>0.33333333333333331</v>
      </c>
      <c r="K44" s="12">
        <v>0</v>
      </c>
      <c r="L44" s="12">
        <v>0</v>
      </c>
      <c r="M44" s="12">
        <v>0.2</v>
      </c>
      <c r="N44" s="12">
        <v>0.25555555555555554</v>
      </c>
      <c r="O44" s="12">
        <v>0.31111111111111112</v>
      </c>
      <c r="P44" s="12">
        <v>0.43333333333333335</v>
      </c>
      <c r="Q44" s="12">
        <v>0.12222222222222222</v>
      </c>
      <c r="R44">
        <v>45</v>
      </c>
      <c r="S44" s="12">
        <v>0.55555555555555558</v>
      </c>
      <c r="T44" s="40">
        <v>4.1222222222222227</v>
      </c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1:52" x14ac:dyDescent="0.2">
      <c r="A45" s="1" t="s">
        <v>22</v>
      </c>
      <c r="B45" s="1" t="s">
        <v>67</v>
      </c>
      <c r="C45" s="10" t="s">
        <v>70</v>
      </c>
      <c r="D45" s="11">
        <v>230440</v>
      </c>
      <c r="E45" s="12">
        <v>4.5454545454545456E-2</v>
      </c>
      <c r="F45" s="12">
        <v>0.13636363636363635</v>
      </c>
      <c r="G45" s="12">
        <v>0.20454545454545456</v>
      </c>
      <c r="H45" s="12">
        <v>0</v>
      </c>
      <c r="I45" s="12">
        <v>0.20454545454545456</v>
      </c>
      <c r="J45" s="12">
        <v>0.20454545454545456</v>
      </c>
      <c r="K45" s="12">
        <v>0</v>
      </c>
      <c r="L45" s="12">
        <v>0</v>
      </c>
      <c r="M45" s="12">
        <v>0.20454545454545456</v>
      </c>
      <c r="N45" s="12">
        <v>0.21590909090909091</v>
      </c>
      <c r="O45" s="12">
        <v>0.375</v>
      </c>
      <c r="P45" s="12">
        <v>0.40909090909090912</v>
      </c>
      <c r="Q45" s="12">
        <v>6.8181818181818177E-2</v>
      </c>
      <c r="R45">
        <v>44</v>
      </c>
      <c r="S45" s="12">
        <v>0.61363636363636365</v>
      </c>
      <c r="T45" s="40">
        <v>4.1363636363636367</v>
      </c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1:52" x14ac:dyDescent="0.2">
      <c r="A46" s="1" t="s">
        <v>31</v>
      </c>
      <c r="B46" s="1" t="s">
        <v>73</v>
      </c>
      <c r="C46" s="10" t="s">
        <v>74</v>
      </c>
      <c r="D46" s="11">
        <v>170950</v>
      </c>
      <c r="E46" s="12">
        <v>4.4444444444444446E-2</v>
      </c>
      <c r="F46" s="12">
        <v>6.6666666666666666E-2</v>
      </c>
      <c r="G46" s="12">
        <v>0.13333333333333333</v>
      </c>
      <c r="H46" s="12">
        <v>0</v>
      </c>
      <c r="I46" s="12">
        <v>0.28888888888888886</v>
      </c>
      <c r="J46" s="12">
        <v>0.2</v>
      </c>
      <c r="K46" s="12">
        <v>0</v>
      </c>
      <c r="L46" s="12">
        <v>0</v>
      </c>
      <c r="M46" s="12">
        <v>0.26666666666666666</v>
      </c>
      <c r="N46" s="12">
        <v>0.22222222222222221</v>
      </c>
      <c r="O46" s="12">
        <v>0.26666666666666666</v>
      </c>
      <c r="P46" s="12">
        <v>0.51111111111111107</v>
      </c>
      <c r="Q46" s="12">
        <v>3.3333333333333333E-2</v>
      </c>
      <c r="R46">
        <v>45</v>
      </c>
      <c r="S46" s="12">
        <v>0.6</v>
      </c>
      <c r="T46" s="40">
        <v>4.1755555555555555</v>
      </c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1:52" x14ac:dyDescent="0.2">
      <c r="A47" s="1" t="s">
        <v>44</v>
      </c>
      <c r="B47" s="1" t="s">
        <v>57</v>
      </c>
      <c r="C47" s="10" t="s">
        <v>76</v>
      </c>
      <c r="D47" s="11">
        <v>313670</v>
      </c>
      <c r="E47" s="12">
        <v>2.2727272727272728E-2</v>
      </c>
      <c r="F47" s="12">
        <v>0.18181818181818182</v>
      </c>
      <c r="G47" s="12">
        <v>4.5454545454545456E-2</v>
      </c>
      <c r="H47" s="12">
        <v>0</v>
      </c>
      <c r="I47" s="12">
        <v>0.25</v>
      </c>
      <c r="J47" s="12">
        <v>0.18181818181818182</v>
      </c>
      <c r="K47" s="12">
        <v>0</v>
      </c>
      <c r="L47" s="12">
        <v>0</v>
      </c>
      <c r="M47" s="12">
        <v>0.31818181818181818</v>
      </c>
      <c r="N47" s="12">
        <v>0.23863636363636365</v>
      </c>
      <c r="O47" s="12">
        <v>0.22727272727272727</v>
      </c>
      <c r="P47" s="12">
        <v>0.53409090909090906</v>
      </c>
      <c r="Q47" s="12">
        <v>9.0909090909090912E-2</v>
      </c>
      <c r="R47">
        <v>44</v>
      </c>
      <c r="S47" s="12">
        <v>0.54545454545454541</v>
      </c>
      <c r="T47" s="40">
        <v>4.206818181818182</v>
      </c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</row>
    <row r="48" spans="1:52" x14ac:dyDescent="0.2">
      <c r="A48" s="1" t="s">
        <v>22</v>
      </c>
      <c r="B48" s="1" t="s">
        <v>134</v>
      </c>
      <c r="C48" s="10" t="s">
        <v>156</v>
      </c>
      <c r="D48" s="11">
        <v>270430</v>
      </c>
      <c r="E48" s="12">
        <v>2.2222222222222223E-2</v>
      </c>
      <c r="F48" s="12">
        <v>0.17777777777777778</v>
      </c>
      <c r="G48" s="12">
        <v>0.4</v>
      </c>
      <c r="H48" s="12">
        <v>0</v>
      </c>
      <c r="I48" s="12">
        <v>8.8888888888888892E-2</v>
      </c>
      <c r="J48" s="12">
        <v>0.22222222222222221</v>
      </c>
      <c r="K48" s="12">
        <v>0</v>
      </c>
      <c r="L48" s="12">
        <v>0</v>
      </c>
      <c r="M48" s="12">
        <v>8.8888888888888892E-2</v>
      </c>
      <c r="N48" s="12">
        <v>0.15555555555555556</v>
      </c>
      <c r="O48" s="12">
        <v>0.6</v>
      </c>
      <c r="P48" s="12">
        <v>0.24444444444444444</v>
      </c>
      <c r="Q48" s="12">
        <v>8.8888888888888892E-2</v>
      </c>
      <c r="R48">
        <v>45</v>
      </c>
      <c r="S48" s="12">
        <v>0.71111111111111114</v>
      </c>
      <c r="T48" s="40">
        <v>4.2355555555555551</v>
      </c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52" x14ac:dyDescent="0.2">
      <c r="A49" s="1" t="s">
        <v>62</v>
      </c>
      <c r="B49" s="1" t="s">
        <v>165</v>
      </c>
      <c r="C49" s="10" t="s">
        <v>172</v>
      </c>
      <c r="D49" s="13">
        <v>431690</v>
      </c>
      <c r="E49" s="12">
        <v>6.6666666666666666E-2</v>
      </c>
      <c r="F49" s="12">
        <v>0.13333333333333333</v>
      </c>
      <c r="G49" s="12">
        <v>6.6666666666666666E-2</v>
      </c>
      <c r="H49" s="12">
        <v>0</v>
      </c>
      <c r="I49" s="12">
        <v>0.22222222222222221</v>
      </c>
      <c r="J49" s="12">
        <v>0.17777777777777778</v>
      </c>
      <c r="K49" s="12">
        <v>0</v>
      </c>
      <c r="L49" s="12">
        <v>0</v>
      </c>
      <c r="M49" s="12">
        <v>0.33333333333333331</v>
      </c>
      <c r="N49" s="12">
        <v>0.24444444444444444</v>
      </c>
      <c r="O49" s="12">
        <v>0.22222222222222221</v>
      </c>
      <c r="P49" s="12">
        <v>0.53333333333333333</v>
      </c>
      <c r="Q49" s="12">
        <v>6.6666666666666666E-2</v>
      </c>
      <c r="R49">
        <v>45</v>
      </c>
      <c r="S49" s="12">
        <v>0.57777777777777772</v>
      </c>
      <c r="T49" s="40">
        <v>4.2644444444444449</v>
      </c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</row>
    <row r="50" spans="1:52" x14ac:dyDescent="0.2">
      <c r="A50" s="1" t="s">
        <v>50</v>
      </c>
      <c r="B50" s="1" t="s">
        <v>148</v>
      </c>
      <c r="C50" s="10" t="s">
        <v>164</v>
      </c>
      <c r="D50" s="11">
        <v>521380</v>
      </c>
      <c r="E50" s="12">
        <v>2.2222222222222223E-2</v>
      </c>
      <c r="F50" s="12">
        <v>0.1111111111111111</v>
      </c>
      <c r="G50" s="12">
        <v>0.22222222222222221</v>
      </c>
      <c r="H50" s="12">
        <v>0</v>
      </c>
      <c r="I50" s="12">
        <v>0.2</v>
      </c>
      <c r="J50" s="12">
        <v>0.26666666666666666</v>
      </c>
      <c r="K50" s="12">
        <v>0</v>
      </c>
      <c r="L50" s="12">
        <v>0</v>
      </c>
      <c r="M50" s="12">
        <v>0.17777777777777778</v>
      </c>
      <c r="N50" s="12">
        <v>0.17777777777777778</v>
      </c>
      <c r="O50" s="12">
        <v>0.41111111111111109</v>
      </c>
      <c r="P50" s="12">
        <v>0.41111111111111109</v>
      </c>
      <c r="Q50" s="12">
        <v>5.5555555555555552E-2</v>
      </c>
      <c r="R50">
        <v>45</v>
      </c>
      <c r="S50" s="12">
        <v>0.66666666666666663</v>
      </c>
      <c r="T50" s="40">
        <v>4.2822222222222219</v>
      </c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</row>
    <row r="51" spans="1:52" x14ac:dyDescent="0.2">
      <c r="A51" s="1" t="s">
        <v>31</v>
      </c>
      <c r="B51" s="1" t="s">
        <v>32</v>
      </c>
      <c r="C51" s="10" t="s">
        <v>117</v>
      </c>
      <c r="D51" s="11">
        <v>150613</v>
      </c>
      <c r="E51" s="12">
        <v>0</v>
      </c>
      <c r="F51" s="12">
        <v>0.13333333333333333</v>
      </c>
      <c r="G51" s="12">
        <v>0.33333333333333331</v>
      </c>
      <c r="H51" s="12">
        <v>0</v>
      </c>
      <c r="I51" s="12">
        <v>0.1111111111111111</v>
      </c>
      <c r="J51" s="12">
        <v>0.42222222222222222</v>
      </c>
      <c r="K51" s="12">
        <v>0</v>
      </c>
      <c r="L51" s="12">
        <v>0</v>
      </c>
      <c r="M51" s="12">
        <v>0</v>
      </c>
      <c r="N51" s="12">
        <v>0.12222222222222222</v>
      </c>
      <c r="O51" s="12">
        <v>0.61111111111111116</v>
      </c>
      <c r="P51" s="12">
        <v>0.26666666666666666</v>
      </c>
      <c r="Q51" s="12">
        <v>6.6666666666666666E-2</v>
      </c>
      <c r="R51">
        <v>45</v>
      </c>
      <c r="S51" s="12">
        <v>0.75555555555555554</v>
      </c>
      <c r="T51" s="40">
        <v>4.3222222222222229</v>
      </c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</row>
    <row r="52" spans="1:52" x14ac:dyDescent="0.2">
      <c r="A52" s="1" t="s">
        <v>22</v>
      </c>
      <c r="B52" s="1" t="s">
        <v>96</v>
      </c>
      <c r="C52" s="10" t="s">
        <v>97</v>
      </c>
      <c r="D52" s="11">
        <v>211130</v>
      </c>
      <c r="E52" s="12">
        <v>4.5454545454545456E-2</v>
      </c>
      <c r="F52" s="12">
        <v>0.15909090909090909</v>
      </c>
      <c r="G52" s="12">
        <v>0.29545454545454547</v>
      </c>
      <c r="H52" s="12">
        <v>0</v>
      </c>
      <c r="I52" s="12">
        <v>9.0909090909090912E-2</v>
      </c>
      <c r="J52" s="12">
        <v>0.25</v>
      </c>
      <c r="K52" s="12">
        <v>0</v>
      </c>
      <c r="L52" s="12">
        <v>0</v>
      </c>
      <c r="M52" s="12">
        <v>0.15909090909090909</v>
      </c>
      <c r="N52" s="12">
        <v>0.17045454545454544</v>
      </c>
      <c r="O52" s="12">
        <v>0.5</v>
      </c>
      <c r="P52" s="12">
        <v>0.32954545454545453</v>
      </c>
      <c r="Q52" s="12">
        <v>7.9545454545454544E-2</v>
      </c>
      <c r="R52">
        <v>44</v>
      </c>
      <c r="S52" s="12">
        <v>0.70454545454545459</v>
      </c>
      <c r="T52" s="40">
        <v>4.3568181818181824</v>
      </c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</row>
    <row r="53" spans="1:52" x14ac:dyDescent="0.2">
      <c r="A53" s="1" t="s">
        <v>50</v>
      </c>
      <c r="B53" s="1" t="s">
        <v>148</v>
      </c>
      <c r="C53" s="10" t="s">
        <v>171</v>
      </c>
      <c r="D53" s="11">
        <v>521830</v>
      </c>
      <c r="E53" s="12">
        <v>2.3255813953488372E-2</v>
      </c>
      <c r="F53" s="12">
        <v>0.18604651162790697</v>
      </c>
      <c r="G53" s="12">
        <v>0.23255813953488372</v>
      </c>
      <c r="H53" s="12">
        <v>0</v>
      </c>
      <c r="I53" s="12">
        <v>9.3023255813953487E-2</v>
      </c>
      <c r="J53" s="12">
        <v>0.34883720930232559</v>
      </c>
      <c r="K53" s="12">
        <v>0</v>
      </c>
      <c r="L53" s="12">
        <v>0</v>
      </c>
      <c r="M53" s="12">
        <v>0.11627906976744186</v>
      </c>
      <c r="N53" s="12">
        <v>0.16279069767441862</v>
      </c>
      <c r="O53" s="12">
        <v>0.5</v>
      </c>
      <c r="P53" s="12">
        <v>0.33720930232558138</v>
      </c>
      <c r="Q53" s="12">
        <v>9.3023255813953487E-2</v>
      </c>
      <c r="R53">
        <v>43</v>
      </c>
      <c r="S53" s="12">
        <v>0.69767441860465118</v>
      </c>
      <c r="T53" s="40">
        <v>4.3604651162790695</v>
      </c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</row>
    <row r="54" spans="1:52" x14ac:dyDescent="0.2">
      <c r="A54" s="1" t="s">
        <v>31</v>
      </c>
      <c r="B54" s="1" t="s">
        <v>73</v>
      </c>
      <c r="C54" s="10" t="s">
        <v>118</v>
      </c>
      <c r="D54" s="11">
        <v>170210</v>
      </c>
      <c r="E54" s="12">
        <v>0</v>
      </c>
      <c r="F54" s="12">
        <v>0.19444444444444445</v>
      </c>
      <c r="G54" s="12">
        <v>0.27777777777777779</v>
      </c>
      <c r="H54" s="12">
        <v>0</v>
      </c>
      <c r="I54" s="12">
        <v>0.1388888888888889</v>
      </c>
      <c r="J54" s="12">
        <v>0.16666666666666666</v>
      </c>
      <c r="K54" s="12">
        <v>0</v>
      </c>
      <c r="L54" s="12">
        <v>0</v>
      </c>
      <c r="M54" s="12">
        <v>0.22222222222222221</v>
      </c>
      <c r="N54" s="12">
        <v>0.16666666666666666</v>
      </c>
      <c r="O54" s="12">
        <v>0.45833333333333331</v>
      </c>
      <c r="P54" s="12">
        <v>0.375</v>
      </c>
      <c r="Q54" s="12">
        <v>9.7222222222222224E-2</v>
      </c>
      <c r="R54">
        <v>36</v>
      </c>
      <c r="S54" s="12">
        <v>0.66666666666666663</v>
      </c>
      <c r="T54" s="40">
        <v>4.3694444444444445</v>
      </c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</row>
    <row r="55" spans="1:52" x14ac:dyDescent="0.2">
      <c r="A55" s="1" t="s">
        <v>31</v>
      </c>
      <c r="B55" s="1" t="s">
        <v>32</v>
      </c>
      <c r="C55" s="10" t="s">
        <v>155</v>
      </c>
      <c r="D55" s="11">
        <v>150140</v>
      </c>
      <c r="E55" s="12">
        <v>6.6666666666666666E-2</v>
      </c>
      <c r="F55" s="12">
        <v>0.2</v>
      </c>
      <c r="G55" s="12">
        <v>0.13333333333333333</v>
      </c>
      <c r="H55" s="12">
        <v>0</v>
      </c>
      <c r="I55" s="12">
        <v>4.4444444444444446E-2</v>
      </c>
      <c r="J55" s="12">
        <v>0.4</v>
      </c>
      <c r="K55" s="12">
        <v>0</v>
      </c>
      <c r="L55" s="12">
        <v>0</v>
      </c>
      <c r="M55" s="12">
        <v>0.15555555555555556</v>
      </c>
      <c r="N55" s="12">
        <v>0.18888888888888888</v>
      </c>
      <c r="O55" s="12">
        <v>0.43333333333333335</v>
      </c>
      <c r="P55" s="12">
        <v>0.37777777777777777</v>
      </c>
      <c r="Q55" s="12">
        <v>0.1</v>
      </c>
      <c r="R55">
        <v>45</v>
      </c>
      <c r="S55" s="12">
        <v>0.68888888888888888</v>
      </c>
      <c r="T55" s="40">
        <v>4.4377777777777778</v>
      </c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</row>
    <row r="56" spans="1:52" x14ac:dyDescent="0.2">
      <c r="A56" s="1" t="s">
        <v>22</v>
      </c>
      <c r="B56" s="1" t="s">
        <v>140</v>
      </c>
      <c r="C56" s="10" t="s">
        <v>141</v>
      </c>
      <c r="D56" s="11">
        <v>250030</v>
      </c>
      <c r="E56" s="12">
        <v>2.6315789473684209E-2</v>
      </c>
      <c r="F56" s="12">
        <v>0.13157894736842105</v>
      </c>
      <c r="G56" s="12">
        <v>5.2631578947368418E-2</v>
      </c>
      <c r="H56" s="12">
        <v>0</v>
      </c>
      <c r="I56" s="12">
        <v>0.15789473684210525</v>
      </c>
      <c r="J56" s="12">
        <v>0.47368421052631576</v>
      </c>
      <c r="K56" s="12">
        <v>0</v>
      </c>
      <c r="L56" s="12">
        <v>0</v>
      </c>
      <c r="M56" s="12">
        <v>0.15789473684210525</v>
      </c>
      <c r="N56" s="12">
        <v>0.17105263157894737</v>
      </c>
      <c r="O56" s="12">
        <v>0.35526315789473684</v>
      </c>
      <c r="P56" s="12">
        <v>0.47368421052631576</v>
      </c>
      <c r="Q56" s="12">
        <v>6.5789473684210523E-2</v>
      </c>
      <c r="R56">
        <v>38</v>
      </c>
      <c r="S56" s="12">
        <v>0.68421052631578938</v>
      </c>
      <c r="T56" s="40">
        <v>4.4684210526315784</v>
      </c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</row>
    <row r="57" spans="1:52" x14ac:dyDescent="0.2">
      <c r="A57" s="1" t="s">
        <v>22</v>
      </c>
      <c r="B57" s="1" t="s">
        <v>67</v>
      </c>
      <c r="C57" s="14" t="s">
        <v>71</v>
      </c>
      <c r="D57" s="15">
        <v>230410</v>
      </c>
      <c r="E57" s="12">
        <v>2.2222222222222223E-2</v>
      </c>
      <c r="F57" s="12">
        <v>0.15555555555555556</v>
      </c>
      <c r="G57" s="12">
        <v>0.33333333333333331</v>
      </c>
      <c r="H57" s="12">
        <v>0</v>
      </c>
      <c r="I57" s="12">
        <v>6.6666666666666666E-2</v>
      </c>
      <c r="J57" s="12">
        <v>0.22222222222222221</v>
      </c>
      <c r="K57" s="12">
        <v>0</v>
      </c>
      <c r="L57" s="12">
        <v>0</v>
      </c>
      <c r="M57" s="12">
        <v>0.2</v>
      </c>
      <c r="N57" s="12">
        <v>0.13333333333333333</v>
      </c>
      <c r="O57" s="12">
        <v>0.52222222222222225</v>
      </c>
      <c r="P57" s="12">
        <v>0.34444444444444444</v>
      </c>
      <c r="Q57" s="12">
        <v>7.7777777777777779E-2</v>
      </c>
      <c r="R57">
        <v>45</v>
      </c>
      <c r="S57" s="12">
        <v>0.75555555555555554</v>
      </c>
      <c r="T57" s="40">
        <v>4.5822222222222218</v>
      </c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</row>
    <row r="58" spans="1:52" x14ac:dyDescent="0.2">
      <c r="A58" s="1" t="s">
        <v>31</v>
      </c>
      <c r="B58" s="1" t="s">
        <v>110</v>
      </c>
      <c r="C58" s="10" t="s">
        <v>123</v>
      </c>
      <c r="D58" s="11">
        <v>130380</v>
      </c>
      <c r="E58" s="12">
        <v>0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12">
        <v>0</v>
      </c>
      <c r="Q58" s="12">
        <v>0</v>
      </c>
      <c r="R58">
        <v>43</v>
      </c>
      <c r="S58" s="12">
        <v>1</v>
      </c>
      <c r="T58" s="40">
        <v>4.5999999999999996</v>
      </c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</row>
    <row r="59" spans="1:52" x14ac:dyDescent="0.2">
      <c r="A59" s="1" t="s">
        <v>50</v>
      </c>
      <c r="B59" s="1" t="s">
        <v>148</v>
      </c>
      <c r="C59" s="10" t="s">
        <v>150</v>
      </c>
      <c r="D59" s="11">
        <v>521020</v>
      </c>
      <c r="E59" s="12">
        <v>4.4444444444444446E-2</v>
      </c>
      <c r="F59" s="12">
        <v>0.1111111111111111</v>
      </c>
      <c r="G59" s="12">
        <v>0.22222222222222221</v>
      </c>
      <c r="H59" s="12">
        <v>0</v>
      </c>
      <c r="I59" s="12">
        <v>8.8888888888888892E-2</v>
      </c>
      <c r="J59" s="12">
        <v>0.33333333333333331</v>
      </c>
      <c r="K59" s="12">
        <v>0</v>
      </c>
      <c r="L59" s="12">
        <v>0</v>
      </c>
      <c r="M59" s="12">
        <v>0.2</v>
      </c>
      <c r="N59" s="12">
        <v>0.14444444444444443</v>
      </c>
      <c r="O59" s="12">
        <v>0.44444444444444442</v>
      </c>
      <c r="P59" s="12">
        <v>0.41111111111111109</v>
      </c>
      <c r="Q59" s="12">
        <v>5.5555555555555552E-2</v>
      </c>
      <c r="R59">
        <v>45</v>
      </c>
      <c r="S59" s="12">
        <v>0.75555555555555554</v>
      </c>
      <c r="T59" s="40">
        <v>4.6244444444444444</v>
      </c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</row>
    <row r="60" spans="1:52" x14ac:dyDescent="0.2">
      <c r="A60" s="1" t="s">
        <v>31</v>
      </c>
      <c r="B60" s="1" t="s">
        <v>110</v>
      </c>
      <c r="C60" s="10" t="s">
        <v>114</v>
      </c>
      <c r="D60" s="11">
        <v>130340</v>
      </c>
      <c r="E60" s="12">
        <v>0</v>
      </c>
      <c r="F60" s="12">
        <v>0</v>
      </c>
      <c r="G60" s="12">
        <v>0.9642857142857143</v>
      </c>
      <c r="H60" s="12">
        <v>0</v>
      </c>
      <c r="I60" s="12">
        <v>0</v>
      </c>
      <c r="J60" s="12">
        <v>3.5714285714285712E-2</v>
      </c>
      <c r="K60" s="12">
        <v>0</v>
      </c>
      <c r="L60" s="12">
        <v>0</v>
      </c>
      <c r="M60" s="12">
        <v>0</v>
      </c>
      <c r="N60" s="12">
        <v>0</v>
      </c>
      <c r="O60" s="12">
        <v>0.9821428571428571</v>
      </c>
      <c r="P60" s="12">
        <v>1.7857142857142856E-2</v>
      </c>
      <c r="Q60" s="12">
        <v>0</v>
      </c>
      <c r="R60">
        <v>28</v>
      </c>
      <c r="S60" s="12">
        <v>1</v>
      </c>
      <c r="T60" s="40">
        <v>4.6285714285714281</v>
      </c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</row>
    <row r="61" spans="1:52" x14ac:dyDescent="0.2">
      <c r="A61" s="1" t="s">
        <v>22</v>
      </c>
      <c r="B61" s="1" t="s">
        <v>91</v>
      </c>
      <c r="C61" s="10" t="s">
        <v>92</v>
      </c>
      <c r="D61" s="11">
        <v>280030</v>
      </c>
      <c r="E61" s="12">
        <v>4.4444444444444446E-2</v>
      </c>
      <c r="F61" s="12">
        <v>6.6666666666666666E-2</v>
      </c>
      <c r="G61" s="12">
        <v>4.4444444444444446E-2</v>
      </c>
      <c r="H61" s="12">
        <v>0</v>
      </c>
      <c r="I61" s="12">
        <v>0.15555555555555556</v>
      </c>
      <c r="J61" s="12">
        <v>0.48888888888888887</v>
      </c>
      <c r="K61" s="12">
        <v>0</v>
      </c>
      <c r="L61" s="12">
        <v>0</v>
      </c>
      <c r="M61" s="12">
        <v>0.2</v>
      </c>
      <c r="N61" s="12">
        <v>0.15555555555555556</v>
      </c>
      <c r="O61" s="12">
        <v>0.32222222222222224</v>
      </c>
      <c r="P61" s="12">
        <v>0.52222222222222225</v>
      </c>
      <c r="Q61" s="12">
        <v>3.3333333333333333E-2</v>
      </c>
      <c r="R61">
        <v>45</v>
      </c>
      <c r="S61" s="12">
        <v>0.73333333333333328</v>
      </c>
      <c r="T61" s="40">
        <v>4.6533333333333333</v>
      </c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</row>
    <row r="62" spans="1:52" x14ac:dyDescent="0.2">
      <c r="A62" s="1" t="s">
        <v>31</v>
      </c>
      <c r="B62" s="1" t="s">
        <v>42</v>
      </c>
      <c r="C62" s="10" t="s">
        <v>174</v>
      </c>
      <c r="D62" s="11">
        <v>1400472</v>
      </c>
      <c r="E62" s="12">
        <v>0</v>
      </c>
      <c r="F62" s="12">
        <v>0</v>
      </c>
      <c r="G62" s="12">
        <v>0.91111111111111109</v>
      </c>
      <c r="H62" s="12">
        <v>0</v>
      </c>
      <c r="I62" s="12">
        <v>0</v>
      </c>
      <c r="J62" s="12">
        <v>8.8888888888888892E-2</v>
      </c>
      <c r="K62" s="12">
        <v>0</v>
      </c>
      <c r="L62" s="12">
        <v>0</v>
      </c>
      <c r="M62" s="12">
        <v>0</v>
      </c>
      <c r="N62" s="12">
        <v>0</v>
      </c>
      <c r="O62" s="12">
        <v>0.9555555555555556</v>
      </c>
      <c r="P62" s="12">
        <v>4.4444444444444446E-2</v>
      </c>
      <c r="Q62" s="12">
        <v>0</v>
      </c>
      <c r="R62">
        <v>45</v>
      </c>
      <c r="S62" s="12">
        <v>1</v>
      </c>
      <c r="T62" s="40">
        <v>4.6711111111111112</v>
      </c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</row>
    <row r="63" spans="1:52" x14ac:dyDescent="0.2">
      <c r="A63" s="1" t="s">
        <v>50</v>
      </c>
      <c r="B63" s="1" t="s">
        <v>104</v>
      </c>
      <c r="C63" s="10" t="s">
        <v>138</v>
      </c>
      <c r="D63" s="11">
        <v>510335</v>
      </c>
      <c r="E63" s="12">
        <v>2.2222222222222223E-2</v>
      </c>
      <c r="F63" s="12">
        <v>8.8888888888888892E-2</v>
      </c>
      <c r="G63" s="12">
        <v>0.35555555555555557</v>
      </c>
      <c r="H63" s="12">
        <v>0</v>
      </c>
      <c r="I63" s="12">
        <v>6.6666666666666666E-2</v>
      </c>
      <c r="J63" s="12">
        <v>0.33333333333333331</v>
      </c>
      <c r="K63" s="12">
        <v>0</v>
      </c>
      <c r="L63" s="12">
        <v>0</v>
      </c>
      <c r="M63" s="12">
        <v>0.13333333333333333</v>
      </c>
      <c r="N63" s="12">
        <v>0.1</v>
      </c>
      <c r="O63" s="12">
        <v>0.56666666666666665</v>
      </c>
      <c r="P63" s="12">
        <v>0.33333333333333331</v>
      </c>
      <c r="Q63" s="12">
        <v>4.4444444444444446E-2</v>
      </c>
      <c r="R63">
        <v>45</v>
      </c>
      <c r="S63" s="12">
        <v>0.82222222222222219</v>
      </c>
      <c r="T63" s="40">
        <v>4.677777777777778</v>
      </c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</row>
    <row r="64" spans="1:52" x14ac:dyDescent="0.2">
      <c r="A64" s="1" t="s">
        <v>22</v>
      </c>
      <c r="B64" s="1" t="s">
        <v>77</v>
      </c>
      <c r="C64" s="10" t="s">
        <v>89</v>
      </c>
      <c r="D64" s="11">
        <v>293135</v>
      </c>
      <c r="E64" s="12">
        <v>4.4444444444444446E-2</v>
      </c>
      <c r="F64" s="12">
        <v>0.17777777777777778</v>
      </c>
      <c r="G64" s="12">
        <v>4.4444444444444446E-2</v>
      </c>
      <c r="H64" s="12">
        <v>0</v>
      </c>
      <c r="I64" s="12">
        <v>8.8888888888888892E-2</v>
      </c>
      <c r="J64" s="12">
        <v>0.35555555555555557</v>
      </c>
      <c r="K64" s="12">
        <v>0</v>
      </c>
      <c r="L64" s="12">
        <v>0</v>
      </c>
      <c r="M64" s="12">
        <v>0.28888888888888886</v>
      </c>
      <c r="N64" s="12">
        <v>0.17777777777777778</v>
      </c>
      <c r="O64" s="12">
        <v>0.31111111111111112</v>
      </c>
      <c r="P64" s="12">
        <v>0.51111111111111107</v>
      </c>
      <c r="Q64" s="12">
        <v>8.8888888888888892E-2</v>
      </c>
      <c r="R64">
        <v>45</v>
      </c>
      <c r="S64" s="12">
        <v>0.68888888888888877</v>
      </c>
      <c r="T64" s="40">
        <v>4.6822222222222223</v>
      </c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</row>
    <row r="65" spans="1:52" x14ac:dyDescent="0.2">
      <c r="A65" s="1" t="s">
        <v>50</v>
      </c>
      <c r="B65" s="1" t="s">
        <v>148</v>
      </c>
      <c r="C65" s="10" t="s">
        <v>163</v>
      </c>
      <c r="D65" s="11">
        <v>520620</v>
      </c>
      <c r="E65" s="12">
        <v>8.8888888888888892E-2</v>
      </c>
      <c r="F65" s="12">
        <v>0.13333333333333333</v>
      </c>
      <c r="G65" s="12">
        <v>6.6666666666666666E-2</v>
      </c>
      <c r="H65" s="12">
        <v>0</v>
      </c>
      <c r="I65" s="12">
        <v>8.8888888888888892E-2</v>
      </c>
      <c r="J65" s="12">
        <v>0.26666666666666666</v>
      </c>
      <c r="K65" s="12">
        <v>0</v>
      </c>
      <c r="L65" s="12">
        <v>0</v>
      </c>
      <c r="M65" s="12">
        <v>0.35555555555555557</v>
      </c>
      <c r="N65" s="12">
        <v>0.2</v>
      </c>
      <c r="O65" s="12">
        <v>0.26666666666666666</v>
      </c>
      <c r="P65" s="12">
        <v>0.53333333333333333</v>
      </c>
      <c r="Q65" s="12">
        <v>6.6666666666666666E-2</v>
      </c>
      <c r="R65">
        <v>45</v>
      </c>
      <c r="S65" s="12">
        <v>0.68888888888888888</v>
      </c>
      <c r="T65" s="40">
        <v>4.6888888888888891</v>
      </c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</row>
    <row r="66" spans="1:52" x14ac:dyDescent="0.2">
      <c r="A66" s="1" t="s">
        <v>22</v>
      </c>
      <c r="B66" s="1" t="s">
        <v>77</v>
      </c>
      <c r="C66" s="10" t="s">
        <v>85</v>
      </c>
      <c r="D66" s="16">
        <v>291460</v>
      </c>
      <c r="E66" s="12">
        <v>5.128205128205128E-2</v>
      </c>
      <c r="F66" s="12">
        <v>5.128205128205128E-2</v>
      </c>
      <c r="G66" s="12">
        <v>0</v>
      </c>
      <c r="H66" s="12">
        <v>0</v>
      </c>
      <c r="I66" s="12">
        <v>0.17948717948717949</v>
      </c>
      <c r="J66" s="12">
        <v>0.4358974358974359</v>
      </c>
      <c r="K66" s="12">
        <v>0</v>
      </c>
      <c r="L66" s="12">
        <v>0</v>
      </c>
      <c r="M66" s="12">
        <v>0.28205128205128205</v>
      </c>
      <c r="N66" s="12">
        <v>0.16666666666666666</v>
      </c>
      <c r="O66" s="12">
        <v>0.24358974358974358</v>
      </c>
      <c r="P66" s="12">
        <v>0.58974358974358976</v>
      </c>
      <c r="Q66" s="12">
        <v>2.564102564102564E-2</v>
      </c>
      <c r="R66">
        <v>39</v>
      </c>
      <c r="S66" s="12">
        <v>0.71794871794871795</v>
      </c>
      <c r="T66" s="40">
        <v>4.7230769230769232</v>
      </c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</row>
    <row r="67" spans="1:52" x14ac:dyDescent="0.2">
      <c r="A67" s="1" t="s">
        <v>62</v>
      </c>
      <c r="B67" s="1" t="s">
        <v>157</v>
      </c>
      <c r="C67" s="10" t="s">
        <v>158</v>
      </c>
      <c r="D67" s="11">
        <v>421950</v>
      </c>
      <c r="E67" s="12">
        <v>6.8181818181818177E-2</v>
      </c>
      <c r="F67" s="12">
        <v>2.2727272727272728E-2</v>
      </c>
      <c r="G67" s="12">
        <v>2.2727272727272728E-2</v>
      </c>
      <c r="H67" s="12">
        <v>0</v>
      </c>
      <c r="I67" s="12">
        <v>0.22727272727272727</v>
      </c>
      <c r="J67" s="12">
        <v>0.22727272727272727</v>
      </c>
      <c r="K67" s="12">
        <v>0</v>
      </c>
      <c r="L67" s="12">
        <v>0</v>
      </c>
      <c r="M67" s="12">
        <v>0.43181818181818182</v>
      </c>
      <c r="N67" s="12">
        <v>0.19318181818181818</v>
      </c>
      <c r="O67" s="12">
        <v>0.14772727272727273</v>
      </c>
      <c r="P67" s="12">
        <v>0.65909090909090906</v>
      </c>
      <c r="Q67" s="12">
        <v>1.1363636363636364E-2</v>
      </c>
      <c r="R67">
        <v>44</v>
      </c>
      <c r="S67" s="12">
        <v>0.68181818181818177</v>
      </c>
      <c r="T67" s="40">
        <v>4.7340909090909093</v>
      </c>
      <c r="V67" s="50" t="s">
        <v>183</v>
      </c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</row>
    <row r="68" spans="1:52" x14ac:dyDescent="0.2">
      <c r="A68" s="1" t="s">
        <v>62</v>
      </c>
      <c r="B68" s="1" t="s">
        <v>157</v>
      </c>
      <c r="C68" s="10" t="s">
        <v>160</v>
      </c>
      <c r="D68" s="11">
        <v>420420</v>
      </c>
      <c r="E68" s="12">
        <v>0</v>
      </c>
      <c r="F68" s="12">
        <v>0.13953488372093023</v>
      </c>
      <c r="G68" s="12">
        <v>2.3255813953488372E-2</v>
      </c>
      <c r="H68" s="12">
        <v>0</v>
      </c>
      <c r="I68" s="12">
        <v>0.23255813953488372</v>
      </c>
      <c r="J68" s="12">
        <v>0.11627906976744186</v>
      </c>
      <c r="K68" s="12">
        <v>0</v>
      </c>
      <c r="L68" s="12">
        <v>0</v>
      </c>
      <c r="M68" s="12">
        <v>0.48837209302325579</v>
      </c>
      <c r="N68" s="12">
        <v>0.18604651162790697</v>
      </c>
      <c r="O68" s="12">
        <v>0.15116279069767441</v>
      </c>
      <c r="P68" s="12">
        <v>0.66279069767441856</v>
      </c>
      <c r="Q68" s="12">
        <v>6.9767441860465115E-2</v>
      </c>
      <c r="R68">
        <v>43</v>
      </c>
      <c r="S68" s="12">
        <v>0.62790697674418605</v>
      </c>
      <c r="T68" s="47">
        <v>4.7372093023255815</v>
      </c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</row>
    <row r="69" spans="1:52" x14ac:dyDescent="0.2">
      <c r="A69" s="1" t="s">
        <v>22</v>
      </c>
      <c r="B69" s="1" t="s">
        <v>53</v>
      </c>
      <c r="C69" s="10" t="s">
        <v>54</v>
      </c>
      <c r="D69" s="11">
        <v>261160</v>
      </c>
      <c r="E69" s="12">
        <v>0</v>
      </c>
      <c r="F69" s="12">
        <v>0.15909090909090909</v>
      </c>
      <c r="G69" s="12">
        <v>0.20454545454545456</v>
      </c>
      <c r="H69" s="12">
        <v>0</v>
      </c>
      <c r="I69" s="12">
        <v>4.5454545454545456E-2</v>
      </c>
      <c r="J69" s="12">
        <v>0.40909090909090912</v>
      </c>
      <c r="K69" s="12">
        <v>0</v>
      </c>
      <c r="L69" s="12">
        <v>0</v>
      </c>
      <c r="M69" s="12">
        <v>0.18181818181818182</v>
      </c>
      <c r="N69" s="12">
        <v>0.10227272727272728</v>
      </c>
      <c r="O69" s="12">
        <v>0.48863636363636365</v>
      </c>
      <c r="P69" s="12">
        <v>0.40909090909090912</v>
      </c>
      <c r="Q69" s="12">
        <v>7.9545454545454544E-2</v>
      </c>
      <c r="R69">
        <v>44</v>
      </c>
      <c r="S69" s="12">
        <v>0.79545454545454553</v>
      </c>
      <c r="T69" s="47">
        <v>4.827272727272728</v>
      </c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</row>
    <row r="70" spans="1:52" x14ac:dyDescent="0.2">
      <c r="A70" s="1" t="s">
        <v>31</v>
      </c>
      <c r="B70" s="1" t="s">
        <v>73</v>
      </c>
      <c r="C70" s="10" t="s">
        <v>75</v>
      </c>
      <c r="D70" s="11">
        <v>170700</v>
      </c>
      <c r="E70" s="12">
        <v>0</v>
      </c>
      <c r="F70" s="12">
        <v>0.2</v>
      </c>
      <c r="G70" s="12">
        <v>0.2</v>
      </c>
      <c r="H70" s="12">
        <v>0</v>
      </c>
      <c r="I70" s="12">
        <v>6.6666666666666666E-2</v>
      </c>
      <c r="J70" s="12">
        <v>0.17777777777777778</v>
      </c>
      <c r="K70" s="12">
        <v>0</v>
      </c>
      <c r="L70" s="12">
        <v>0</v>
      </c>
      <c r="M70" s="12">
        <v>0.35555555555555557</v>
      </c>
      <c r="N70" s="12">
        <v>0.13333333333333333</v>
      </c>
      <c r="O70" s="12">
        <v>0.3888888888888889</v>
      </c>
      <c r="P70" s="12">
        <v>0.4777777777777778</v>
      </c>
      <c r="Q70" s="12">
        <v>0.1</v>
      </c>
      <c r="R70">
        <v>45</v>
      </c>
      <c r="S70" s="12">
        <v>0.73333333333333339</v>
      </c>
      <c r="T70" s="47">
        <v>4.8555555555555561</v>
      </c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</row>
    <row r="71" spans="1:52" x14ac:dyDescent="0.2">
      <c r="A71" s="1" t="s">
        <v>62</v>
      </c>
      <c r="B71" s="1" t="s">
        <v>63</v>
      </c>
      <c r="C71" s="10" t="s">
        <v>101</v>
      </c>
      <c r="D71" s="11">
        <v>411520</v>
      </c>
      <c r="E71" s="12">
        <v>2.2222222222222223E-2</v>
      </c>
      <c r="F71" s="12">
        <v>4.4444444444444446E-2</v>
      </c>
      <c r="G71" s="12">
        <v>0.13333333333333333</v>
      </c>
      <c r="H71" s="12">
        <v>0</v>
      </c>
      <c r="I71" s="12">
        <v>0.17777777777777778</v>
      </c>
      <c r="J71" s="12">
        <v>0.26666666666666666</v>
      </c>
      <c r="K71" s="12">
        <v>0</v>
      </c>
      <c r="L71" s="12">
        <v>0</v>
      </c>
      <c r="M71" s="12">
        <v>0.35555555555555557</v>
      </c>
      <c r="N71" s="12">
        <v>0.13333333333333333</v>
      </c>
      <c r="O71" s="12">
        <v>0.28888888888888886</v>
      </c>
      <c r="P71" s="12">
        <v>0.57777777777777772</v>
      </c>
      <c r="Q71" s="12">
        <v>2.2222222222222223E-2</v>
      </c>
      <c r="R71">
        <v>45</v>
      </c>
      <c r="S71" s="12">
        <v>0.75555555555555554</v>
      </c>
      <c r="T71" s="47">
        <v>4.8666666666666671</v>
      </c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</row>
    <row r="72" spans="1:52" x14ac:dyDescent="0.2">
      <c r="A72" s="1" t="s">
        <v>50</v>
      </c>
      <c r="B72" s="1" t="s">
        <v>104</v>
      </c>
      <c r="C72" s="10" t="s">
        <v>107</v>
      </c>
      <c r="D72" s="11">
        <v>510180</v>
      </c>
      <c r="E72" s="12">
        <v>2.4390243902439025E-2</v>
      </c>
      <c r="F72" s="12">
        <v>9.7560975609756101E-2</v>
      </c>
      <c r="G72" s="12">
        <v>0.1951219512195122</v>
      </c>
      <c r="H72" s="12">
        <v>0</v>
      </c>
      <c r="I72" s="12">
        <v>9.7560975609756101E-2</v>
      </c>
      <c r="J72" s="12">
        <v>0.26829268292682928</v>
      </c>
      <c r="K72" s="12">
        <v>0</v>
      </c>
      <c r="L72" s="12">
        <v>0</v>
      </c>
      <c r="M72" s="12">
        <v>0.31707317073170732</v>
      </c>
      <c r="N72" s="12">
        <v>0.12195121951219512</v>
      </c>
      <c r="O72" s="12">
        <v>0.37804878048780488</v>
      </c>
      <c r="P72" s="12">
        <v>0.5</v>
      </c>
      <c r="Q72" s="12">
        <v>4.878048780487805E-2</v>
      </c>
      <c r="R72">
        <v>41</v>
      </c>
      <c r="S72" s="12">
        <v>0.78048780487804881</v>
      </c>
      <c r="T72" s="47">
        <v>4.8951219512195117</v>
      </c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</row>
    <row r="73" spans="1:52" x14ac:dyDescent="0.2">
      <c r="A73" s="1" t="s">
        <v>44</v>
      </c>
      <c r="B73" s="1" t="s">
        <v>59</v>
      </c>
      <c r="C73" s="10" t="s">
        <v>152</v>
      </c>
      <c r="D73" s="11">
        <v>330630</v>
      </c>
      <c r="E73" s="12">
        <v>0</v>
      </c>
      <c r="F73" s="12">
        <v>0.13333333333333333</v>
      </c>
      <c r="G73" s="12">
        <v>6.6666666666666666E-2</v>
      </c>
      <c r="H73" s="12">
        <v>0</v>
      </c>
      <c r="I73" s="12">
        <v>0.13333333333333333</v>
      </c>
      <c r="J73" s="12">
        <v>0.31111111111111112</v>
      </c>
      <c r="K73" s="12">
        <v>0</v>
      </c>
      <c r="L73" s="12">
        <v>0</v>
      </c>
      <c r="M73" s="12">
        <v>0.35555555555555557</v>
      </c>
      <c r="N73" s="12">
        <v>0.13333333333333333</v>
      </c>
      <c r="O73" s="12">
        <v>0.28888888888888886</v>
      </c>
      <c r="P73" s="12">
        <v>0.57777777777777772</v>
      </c>
      <c r="Q73" s="12">
        <v>6.6666666666666666E-2</v>
      </c>
      <c r="R73">
        <v>45</v>
      </c>
      <c r="S73" s="12">
        <v>0.73333333333333339</v>
      </c>
      <c r="T73" s="47">
        <v>4.9155555555555566</v>
      </c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</row>
    <row r="74" spans="1:52" x14ac:dyDescent="0.2">
      <c r="A74" s="1" t="s">
        <v>62</v>
      </c>
      <c r="B74" s="1" t="s">
        <v>63</v>
      </c>
      <c r="C74" s="10" t="s">
        <v>109</v>
      </c>
      <c r="D74" s="11">
        <v>411370</v>
      </c>
      <c r="E74" s="12">
        <v>4.6511627906976744E-2</v>
      </c>
      <c r="F74" s="12">
        <v>4.6511627906976744E-2</v>
      </c>
      <c r="G74" s="12">
        <v>2.3255813953488372E-2</v>
      </c>
      <c r="H74" s="12">
        <v>0</v>
      </c>
      <c r="I74" s="12">
        <v>9.3023255813953487E-2</v>
      </c>
      <c r="J74" s="12">
        <v>0.46511627906976744</v>
      </c>
      <c r="K74" s="12">
        <v>2.3255813953488372E-2</v>
      </c>
      <c r="L74" s="12">
        <v>0</v>
      </c>
      <c r="M74" s="12">
        <v>0.30232558139534882</v>
      </c>
      <c r="N74" s="12">
        <v>0.11627906976744186</v>
      </c>
      <c r="O74" s="12">
        <v>0.27906976744186046</v>
      </c>
      <c r="P74" s="12">
        <v>0.58139534883720934</v>
      </c>
      <c r="Q74" s="12">
        <v>4.6511627906976744E-2</v>
      </c>
      <c r="R74">
        <v>43</v>
      </c>
      <c r="S74" s="12">
        <v>0.79069767441860472</v>
      </c>
      <c r="T74" s="47">
        <v>4.9604651162790692</v>
      </c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</row>
    <row r="75" spans="1:52" x14ac:dyDescent="0.2">
      <c r="A75" s="1" t="s">
        <v>44</v>
      </c>
      <c r="B75" s="1" t="s">
        <v>57</v>
      </c>
      <c r="C75" s="10" t="s">
        <v>131</v>
      </c>
      <c r="D75" s="11">
        <v>310620</v>
      </c>
      <c r="E75" s="12">
        <v>0</v>
      </c>
      <c r="F75" s="12">
        <v>0.1111111111111111</v>
      </c>
      <c r="G75" s="12">
        <v>6.6666666666666666E-2</v>
      </c>
      <c r="H75" s="12">
        <v>0</v>
      </c>
      <c r="I75" s="12">
        <v>0.1111111111111111</v>
      </c>
      <c r="J75" s="12">
        <v>0.42222222222222222</v>
      </c>
      <c r="K75" s="12">
        <v>0</v>
      </c>
      <c r="L75" s="12">
        <v>0</v>
      </c>
      <c r="M75" s="12">
        <v>0.28888888888888886</v>
      </c>
      <c r="N75" s="12">
        <v>0.1111111111111111</v>
      </c>
      <c r="O75" s="12">
        <v>0.33333333333333331</v>
      </c>
      <c r="P75" s="12">
        <v>0.55555555555555558</v>
      </c>
      <c r="Q75" s="12">
        <v>5.5555555555555552E-2</v>
      </c>
      <c r="R75">
        <v>45</v>
      </c>
      <c r="S75" s="12">
        <v>0.77777777777777768</v>
      </c>
      <c r="T75" s="47">
        <v>4.9777777777777779</v>
      </c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</row>
    <row r="76" spans="1:52" x14ac:dyDescent="0.2">
      <c r="A76" s="1" t="s">
        <v>22</v>
      </c>
      <c r="B76" s="1" t="s">
        <v>140</v>
      </c>
      <c r="C76" s="10" t="s">
        <v>142</v>
      </c>
      <c r="D76" s="11">
        <v>250750</v>
      </c>
      <c r="E76" s="12">
        <v>0</v>
      </c>
      <c r="F76" s="12">
        <v>4.4444444444444446E-2</v>
      </c>
      <c r="G76" s="12">
        <v>0.17777777777777778</v>
      </c>
      <c r="H76" s="12">
        <v>0</v>
      </c>
      <c r="I76" s="12">
        <v>0.13333333333333333</v>
      </c>
      <c r="J76" s="12">
        <v>0.37777777777777777</v>
      </c>
      <c r="K76" s="12">
        <v>0</v>
      </c>
      <c r="L76" s="12">
        <v>0</v>
      </c>
      <c r="M76" s="12">
        <v>0.26666666666666666</v>
      </c>
      <c r="N76" s="12">
        <v>8.8888888888888892E-2</v>
      </c>
      <c r="O76" s="12">
        <v>0.3888888888888889</v>
      </c>
      <c r="P76" s="12">
        <v>0.52222222222222225</v>
      </c>
      <c r="Q76" s="12">
        <v>2.2222222222222223E-2</v>
      </c>
      <c r="R76">
        <v>45</v>
      </c>
      <c r="S76" s="12">
        <v>0.82222222222222219</v>
      </c>
      <c r="T76" s="47">
        <v>4.9777777777777779</v>
      </c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</row>
    <row r="77" spans="1:52" x14ac:dyDescent="0.2">
      <c r="A77" s="1" t="s">
        <v>31</v>
      </c>
      <c r="B77" s="1" t="s">
        <v>110</v>
      </c>
      <c r="C77" s="10" t="s">
        <v>113</v>
      </c>
      <c r="D77" s="11">
        <v>130120</v>
      </c>
      <c r="E77" s="12">
        <v>0</v>
      </c>
      <c r="F77" s="12">
        <v>0</v>
      </c>
      <c r="G77" s="12">
        <v>0.54545454545454541</v>
      </c>
      <c r="H77" s="12">
        <v>0</v>
      </c>
      <c r="I77" s="12">
        <v>0</v>
      </c>
      <c r="J77" s="12">
        <v>0.43181818181818182</v>
      </c>
      <c r="K77" s="12">
        <v>0</v>
      </c>
      <c r="L77" s="12">
        <v>0</v>
      </c>
      <c r="M77" s="12">
        <v>2.2727272727272728E-2</v>
      </c>
      <c r="N77" s="12">
        <v>0</v>
      </c>
      <c r="O77" s="12">
        <v>0.76136363636363635</v>
      </c>
      <c r="P77" s="12">
        <v>0.23863636363636365</v>
      </c>
      <c r="Q77" s="12">
        <v>0</v>
      </c>
      <c r="R77">
        <v>44</v>
      </c>
      <c r="S77" s="12">
        <v>1</v>
      </c>
      <c r="T77" s="47">
        <v>4.9931818181818182</v>
      </c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</row>
    <row r="78" spans="1:52" x14ac:dyDescent="0.2">
      <c r="A78" s="1" t="s">
        <v>44</v>
      </c>
      <c r="B78" s="1" t="s">
        <v>57</v>
      </c>
      <c r="C78" s="10" t="s">
        <v>98</v>
      </c>
      <c r="D78" s="11">
        <v>316860</v>
      </c>
      <c r="E78" s="12">
        <v>0</v>
      </c>
      <c r="F78" s="12">
        <v>9.7560975609756101E-2</v>
      </c>
      <c r="G78" s="12">
        <v>2.4390243902439025E-2</v>
      </c>
      <c r="H78" s="12">
        <v>0</v>
      </c>
      <c r="I78" s="12">
        <v>0.17073170731707318</v>
      </c>
      <c r="J78" s="12">
        <v>0.29268292682926828</v>
      </c>
      <c r="K78" s="12">
        <v>0</v>
      </c>
      <c r="L78" s="12">
        <v>0</v>
      </c>
      <c r="M78" s="12">
        <v>0.41463414634146339</v>
      </c>
      <c r="N78" s="12">
        <v>0.13414634146341464</v>
      </c>
      <c r="O78" s="12">
        <v>0.21951219512195122</v>
      </c>
      <c r="P78" s="12">
        <v>0.64634146341463417</v>
      </c>
      <c r="Q78" s="12">
        <v>4.878048780487805E-2</v>
      </c>
      <c r="R78">
        <v>41</v>
      </c>
      <c r="S78" s="12">
        <v>0.73170731707317072</v>
      </c>
      <c r="T78" s="47">
        <v>4.9951219512195122</v>
      </c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</row>
    <row r="79" spans="1:52" x14ac:dyDescent="0.2">
      <c r="A79" s="1" t="s">
        <v>50</v>
      </c>
      <c r="B79" s="1" t="s">
        <v>51</v>
      </c>
      <c r="C79" s="10" t="s">
        <v>61</v>
      </c>
      <c r="D79" s="13">
        <v>500660</v>
      </c>
      <c r="E79" s="12">
        <v>0</v>
      </c>
      <c r="F79" s="12">
        <v>0</v>
      </c>
      <c r="G79" s="12">
        <v>2.2222222222222223E-2</v>
      </c>
      <c r="H79" s="12">
        <v>0</v>
      </c>
      <c r="I79" s="12">
        <v>0.26666666666666666</v>
      </c>
      <c r="J79" s="12">
        <v>0.24444444444444444</v>
      </c>
      <c r="K79" s="12">
        <v>0</v>
      </c>
      <c r="L79" s="12">
        <v>0</v>
      </c>
      <c r="M79" s="12">
        <v>0.46666666666666667</v>
      </c>
      <c r="N79" s="12">
        <v>0.13333333333333333</v>
      </c>
      <c r="O79" s="12">
        <v>0.14444444444444443</v>
      </c>
      <c r="P79" s="12">
        <v>0.72222222222222221</v>
      </c>
      <c r="Q79" s="12">
        <v>0</v>
      </c>
      <c r="R79">
        <v>45</v>
      </c>
      <c r="S79" s="12">
        <v>0.73333333333333339</v>
      </c>
      <c r="T79" s="47">
        <v>5.0022222222222226</v>
      </c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</row>
    <row r="80" spans="1:52" x14ac:dyDescent="0.2">
      <c r="A80" s="1" t="s">
        <v>31</v>
      </c>
      <c r="B80" s="1" t="s">
        <v>36</v>
      </c>
      <c r="C80" s="10" t="s">
        <v>37</v>
      </c>
      <c r="D80" s="11">
        <v>110030</v>
      </c>
      <c r="E80" s="12">
        <v>2.2222222222222223E-2</v>
      </c>
      <c r="F80" s="12">
        <v>4.4444444444444446E-2</v>
      </c>
      <c r="G80" s="12">
        <v>0.24444444444444444</v>
      </c>
      <c r="H80" s="12">
        <v>0</v>
      </c>
      <c r="I80" s="12">
        <v>4.4444444444444446E-2</v>
      </c>
      <c r="J80" s="12">
        <v>0.48888888888888887</v>
      </c>
      <c r="K80" s="12">
        <v>0</v>
      </c>
      <c r="L80" s="12">
        <v>0</v>
      </c>
      <c r="M80" s="12">
        <v>0.15555555555555556</v>
      </c>
      <c r="N80" s="12">
        <v>6.6666666666666666E-2</v>
      </c>
      <c r="O80" s="12">
        <v>0.51111111111111107</v>
      </c>
      <c r="P80" s="12">
        <v>0.42222222222222222</v>
      </c>
      <c r="Q80" s="12">
        <v>2.2222222222222223E-2</v>
      </c>
      <c r="R80">
        <v>45</v>
      </c>
      <c r="S80" s="12">
        <v>0.88888888888888884</v>
      </c>
      <c r="T80" s="47">
        <v>5.0111111111111111</v>
      </c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</row>
    <row r="81" spans="1:52" x14ac:dyDescent="0.2">
      <c r="A81" s="1" t="s">
        <v>50</v>
      </c>
      <c r="B81" s="1" t="s">
        <v>148</v>
      </c>
      <c r="C81" s="10" t="s">
        <v>151</v>
      </c>
      <c r="D81" s="11">
        <v>521190</v>
      </c>
      <c r="E81" s="12">
        <v>0</v>
      </c>
      <c r="F81" s="12">
        <v>6.6666666666666666E-2</v>
      </c>
      <c r="G81" s="12">
        <v>0.22222222222222221</v>
      </c>
      <c r="H81" s="12">
        <v>0</v>
      </c>
      <c r="I81" s="12">
        <v>8.8888888888888892E-2</v>
      </c>
      <c r="J81" s="12">
        <v>0.35555555555555557</v>
      </c>
      <c r="K81" s="12">
        <v>0</v>
      </c>
      <c r="L81" s="12">
        <v>0</v>
      </c>
      <c r="M81" s="12">
        <v>0.26666666666666666</v>
      </c>
      <c r="N81" s="12">
        <v>7.7777777777777779E-2</v>
      </c>
      <c r="O81" s="12">
        <v>0.43333333333333335</v>
      </c>
      <c r="P81" s="12">
        <v>0.48888888888888887</v>
      </c>
      <c r="Q81" s="12">
        <v>3.3333333333333333E-2</v>
      </c>
      <c r="R81">
        <v>45</v>
      </c>
      <c r="S81" s="12">
        <v>0.84444444444444444</v>
      </c>
      <c r="T81" s="47">
        <v>5.04</v>
      </c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</row>
    <row r="82" spans="1:52" x14ac:dyDescent="0.2">
      <c r="A82" s="1" t="s">
        <v>31</v>
      </c>
      <c r="B82" s="1" t="s">
        <v>132</v>
      </c>
      <c r="C82" s="10" t="s">
        <v>133</v>
      </c>
      <c r="D82" s="11">
        <v>120020</v>
      </c>
      <c r="E82" s="12">
        <v>0</v>
      </c>
      <c r="F82" s="12">
        <v>0</v>
      </c>
      <c r="G82" s="12">
        <v>0.46666666666666667</v>
      </c>
      <c r="H82" s="12">
        <v>0</v>
      </c>
      <c r="I82" s="12">
        <v>0</v>
      </c>
      <c r="J82" s="12">
        <v>0.51111111111111107</v>
      </c>
      <c r="K82" s="12">
        <v>0</v>
      </c>
      <c r="L82" s="12">
        <v>0</v>
      </c>
      <c r="M82" s="12">
        <v>2.2222222222222223E-2</v>
      </c>
      <c r="N82" s="12">
        <v>0</v>
      </c>
      <c r="O82" s="12">
        <v>0.72222222222222221</v>
      </c>
      <c r="P82" s="12">
        <v>0.27777777777777779</v>
      </c>
      <c r="Q82" s="12">
        <v>0</v>
      </c>
      <c r="R82">
        <v>45</v>
      </c>
      <c r="S82" s="12">
        <v>1</v>
      </c>
      <c r="T82" s="47">
        <v>5.0555555555555554</v>
      </c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</row>
    <row r="83" spans="1:52" x14ac:dyDescent="0.2">
      <c r="A83" s="1" t="s">
        <v>31</v>
      </c>
      <c r="B83" s="1" t="s">
        <v>110</v>
      </c>
      <c r="C83" s="10" t="s">
        <v>112</v>
      </c>
      <c r="D83" s="11">
        <v>130170</v>
      </c>
      <c r="E83" s="12">
        <v>0</v>
      </c>
      <c r="F83" s="12">
        <v>0</v>
      </c>
      <c r="G83" s="12">
        <v>0.5</v>
      </c>
      <c r="H83" s="12">
        <v>0</v>
      </c>
      <c r="I83" s="12">
        <v>0</v>
      </c>
      <c r="J83" s="12">
        <v>0.45454545454545453</v>
      </c>
      <c r="K83" s="12">
        <v>0</v>
      </c>
      <c r="L83" s="12">
        <v>0</v>
      </c>
      <c r="M83" s="12">
        <v>4.5454545454545456E-2</v>
      </c>
      <c r="N83" s="12">
        <v>0</v>
      </c>
      <c r="O83" s="12">
        <v>0.72727272727272729</v>
      </c>
      <c r="P83" s="12">
        <v>0.27272727272727271</v>
      </c>
      <c r="Q83" s="12">
        <v>0</v>
      </c>
      <c r="R83">
        <v>44</v>
      </c>
      <c r="S83" s="12">
        <v>1</v>
      </c>
      <c r="T83" s="47">
        <v>5.0590909090909086</v>
      </c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</row>
    <row r="84" spans="1:52" x14ac:dyDescent="0.2">
      <c r="A84" s="1" t="s">
        <v>31</v>
      </c>
      <c r="B84" s="1" t="s">
        <v>73</v>
      </c>
      <c r="C84" s="10" t="s">
        <v>119</v>
      </c>
      <c r="D84" s="11">
        <v>172100</v>
      </c>
      <c r="E84" s="12">
        <v>2.2222222222222223E-2</v>
      </c>
      <c r="F84" s="12">
        <v>0.1111111111111111</v>
      </c>
      <c r="G84" s="12">
        <v>0.24444444444444444</v>
      </c>
      <c r="H84" s="12">
        <v>0</v>
      </c>
      <c r="I84" s="12">
        <v>0</v>
      </c>
      <c r="J84" s="12">
        <v>0.4</v>
      </c>
      <c r="K84" s="12">
        <v>0</v>
      </c>
      <c r="L84" s="12">
        <v>0</v>
      </c>
      <c r="M84" s="12">
        <v>0.22222222222222221</v>
      </c>
      <c r="N84" s="12">
        <v>7.7777777777777779E-2</v>
      </c>
      <c r="O84" s="12">
        <v>0.5</v>
      </c>
      <c r="P84" s="12">
        <v>0.42222222222222222</v>
      </c>
      <c r="Q84" s="12">
        <v>5.5555555555555552E-2</v>
      </c>
      <c r="R84">
        <v>45</v>
      </c>
      <c r="S84" s="12">
        <v>0.8666666666666667</v>
      </c>
      <c r="T84" s="47">
        <v>5.0622222222222222</v>
      </c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</row>
    <row r="85" spans="1:52" x14ac:dyDescent="0.2">
      <c r="A85" s="1" t="s">
        <v>31</v>
      </c>
      <c r="B85" s="1" t="s">
        <v>132</v>
      </c>
      <c r="C85" s="10" t="s">
        <v>153</v>
      </c>
      <c r="D85" s="11">
        <v>120010</v>
      </c>
      <c r="E85" s="12">
        <v>0</v>
      </c>
      <c r="F85" s="12">
        <v>2.2222222222222223E-2</v>
      </c>
      <c r="G85" s="12">
        <v>0.44444444444444442</v>
      </c>
      <c r="H85" s="12">
        <v>0</v>
      </c>
      <c r="I85" s="12">
        <v>0</v>
      </c>
      <c r="J85" s="12">
        <v>0.46666666666666667</v>
      </c>
      <c r="K85" s="12">
        <v>0</v>
      </c>
      <c r="L85" s="12">
        <v>0</v>
      </c>
      <c r="M85" s="12">
        <v>6.6666666666666666E-2</v>
      </c>
      <c r="N85" s="12">
        <v>1.1111111111111112E-2</v>
      </c>
      <c r="O85" s="12">
        <v>0.68888888888888888</v>
      </c>
      <c r="P85" s="12">
        <v>0.3</v>
      </c>
      <c r="Q85" s="12">
        <v>1.1111111111111112E-2</v>
      </c>
      <c r="R85">
        <v>45</v>
      </c>
      <c r="S85" s="12">
        <v>0.97777777777777775</v>
      </c>
      <c r="T85" s="47">
        <v>5.0644444444444439</v>
      </c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</row>
    <row r="86" spans="1:52" x14ac:dyDescent="0.2">
      <c r="A86" s="1" t="s">
        <v>50</v>
      </c>
      <c r="B86" s="1" t="s">
        <v>148</v>
      </c>
      <c r="C86" s="10" t="s">
        <v>149</v>
      </c>
      <c r="D86" s="11">
        <v>520870</v>
      </c>
      <c r="E86" s="12">
        <v>0</v>
      </c>
      <c r="F86" s="12">
        <v>0.1111111111111111</v>
      </c>
      <c r="G86" s="12">
        <v>8.8888888888888892E-2</v>
      </c>
      <c r="H86" s="12">
        <v>0</v>
      </c>
      <c r="I86" s="12">
        <v>8.8888888888888892E-2</v>
      </c>
      <c r="J86" s="12">
        <v>0.4</v>
      </c>
      <c r="K86" s="12">
        <v>0</v>
      </c>
      <c r="L86" s="12">
        <v>0</v>
      </c>
      <c r="M86" s="12">
        <v>0.31111111111111112</v>
      </c>
      <c r="N86" s="12">
        <v>0.1</v>
      </c>
      <c r="O86" s="12">
        <v>0.34444444444444444</v>
      </c>
      <c r="P86" s="12">
        <v>0.55555555555555558</v>
      </c>
      <c r="Q86" s="12">
        <v>5.5555555555555552E-2</v>
      </c>
      <c r="R86">
        <v>45</v>
      </c>
      <c r="S86" s="12">
        <v>0.8</v>
      </c>
      <c r="T86" s="47">
        <v>5.0711111111111116</v>
      </c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</row>
    <row r="87" spans="1:52" x14ac:dyDescent="0.2">
      <c r="A87" s="1" t="s">
        <v>31</v>
      </c>
      <c r="B87" s="1" t="s">
        <v>102</v>
      </c>
      <c r="C87" s="10" t="s">
        <v>175</v>
      </c>
      <c r="D87" s="11">
        <v>160050</v>
      </c>
      <c r="E87" s="12">
        <v>0</v>
      </c>
      <c r="F87" s="12">
        <v>0</v>
      </c>
      <c r="G87" s="12">
        <v>7.407407407407407E-2</v>
      </c>
      <c r="H87" s="12">
        <v>0</v>
      </c>
      <c r="I87" s="12">
        <v>0.22222222222222221</v>
      </c>
      <c r="J87" s="12">
        <v>0.25925925925925924</v>
      </c>
      <c r="K87" s="12">
        <v>0</v>
      </c>
      <c r="L87" s="12">
        <v>0</v>
      </c>
      <c r="M87" s="12">
        <v>0.44444444444444442</v>
      </c>
      <c r="N87" s="12">
        <v>0.1111111111111111</v>
      </c>
      <c r="O87" s="12">
        <v>0.20370370370370369</v>
      </c>
      <c r="P87" s="12">
        <v>0.68518518518518523</v>
      </c>
      <c r="Q87" s="12">
        <v>0</v>
      </c>
      <c r="R87">
        <v>27</v>
      </c>
      <c r="S87" s="12">
        <v>0.77777777777777779</v>
      </c>
      <c r="T87" s="47">
        <v>5.0962962962962965</v>
      </c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</row>
    <row r="88" spans="1:52" x14ac:dyDescent="0.2">
      <c r="A88" s="1" t="s">
        <v>31</v>
      </c>
      <c r="B88" s="1" t="s">
        <v>36</v>
      </c>
      <c r="C88" s="10" t="s">
        <v>40</v>
      </c>
      <c r="D88" s="11">
        <v>110020</v>
      </c>
      <c r="E88" s="12">
        <v>0</v>
      </c>
      <c r="F88" s="12">
        <v>2.2222222222222223E-2</v>
      </c>
      <c r="G88" s="12">
        <v>0.46666666666666667</v>
      </c>
      <c r="H88" s="12">
        <v>0</v>
      </c>
      <c r="I88" s="12">
        <v>0</v>
      </c>
      <c r="J88" s="12">
        <v>0.4</v>
      </c>
      <c r="K88" s="12">
        <v>0</v>
      </c>
      <c r="L88" s="12">
        <v>0</v>
      </c>
      <c r="M88" s="12">
        <v>0.1111111111111111</v>
      </c>
      <c r="N88" s="12">
        <v>1.1111111111111112E-2</v>
      </c>
      <c r="O88" s="12">
        <v>0.67777777777777781</v>
      </c>
      <c r="P88" s="12">
        <v>0.31111111111111112</v>
      </c>
      <c r="Q88" s="12">
        <v>1.1111111111111112E-2</v>
      </c>
      <c r="R88">
        <v>45</v>
      </c>
      <c r="S88" s="12">
        <v>0.97777777777777775</v>
      </c>
      <c r="T88" s="47">
        <v>5.1044444444444439</v>
      </c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</row>
    <row r="89" spans="1:52" x14ac:dyDescent="0.2">
      <c r="A89" s="1" t="s">
        <v>31</v>
      </c>
      <c r="B89" s="1" t="s">
        <v>32</v>
      </c>
      <c r="C89" s="10" t="s">
        <v>115</v>
      </c>
      <c r="D89" s="11">
        <v>150840</v>
      </c>
      <c r="E89" s="12">
        <v>0</v>
      </c>
      <c r="F89" s="12">
        <v>9.3023255813953487E-2</v>
      </c>
      <c r="G89" s="12">
        <v>0.11627906976744186</v>
      </c>
      <c r="H89" s="12">
        <v>0</v>
      </c>
      <c r="I89" s="12">
        <v>0.11627906976744186</v>
      </c>
      <c r="J89" s="12">
        <v>0.27906976744186046</v>
      </c>
      <c r="K89" s="12">
        <v>0</v>
      </c>
      <c r="L89" s="12">
        <v>0</v>
      </c>
      <c r="M89" s="12">
        <v>0.39534883720930231</v>
      </c>
      <c r="N89" s="12">
        <v>0.10465116279069768</v>
      </c>
      <c r="O89" s="12">
        <v>0.30232558139534882</v>
      </c>
      <c r="P89" s="12">
        <v>0.59302325581395354</v>
      </c>
      <c r="Q89" s="12">
        <v>4.6511627906976744E-2</v>
      </c>
      <c r="R89">
        <v>43</v>
      </c>
      <c r="S89" s="12">
        <v>0.79069767441860461</v>
      </c>
      <c r="T89" s="47">
        <v>5.1116279069767447</v>
      </c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</row>
    <row r="90" spans="1:52" x14ac:dyDescent="0.2">
      <c r="A90" s="1" t="s">
        <v>44</v>
      </c>
      <c r="B90" s="1" t="s">
        <v>45</v>
      </c>
      <c r="C90" s="10" t="s">
        <v>56</v>
      </c>
      <c r="D90" s="11">
        <v>354140</v>
      </c>
      <c r="E90" s="12">
        <v>4.4444444444444446E-2</v>
      </c>
      <c r="F90" s="12">
        <v>2.2222222222222223E-2</v>
      </c>
      <c r="G90" s="12">
        <v>4.4444444444444446E-2</v>
      </c>
      <c r="H90" s="12">
        <v>0</v>
      </c>
      <c r="I90" s="12">
        <v>0.15555555555555556</v>
      </c>
      <c r="J90" s="12">
        <v>0.26666666666666666</v>
      </c>
      <c r="K90" s="12">
        <v>0</v>
      </c>
      <c r="L90" s="12">
        <v>0</v>
      </c>
      <c r="M90" s="12">
        <v>0.46666666666666667</v>
      </c>
      <c r="N90" s="12">
        <v>0.13333333333333333</v>
      </c>
      <c r="O90" s="12">
        <v>0.18888888888888888</v>
      </c>
      <c r="P90" s="12">
        <v>0.67777777777777781</v>
      </c>
      <c r="Q90" s="12">
        <v>1.1111111111111112E-2</v>
      </c>
      <c r="R90">
        <v>45</v>
      </c>
      <c r="S90" s="12">
        <v>0.77777777777777779</v>
      </c>
      <c r="T90" s="47">
        <v>5.1333333333333337</v>
      </c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</row>
    <row r="91" spans="1:52" x14ac:dyDescent="0.2">
      <c r="A91" s="1" t="s">
        <v>31</v>
      </c>
      <c r="B91" s="1" t="s">
        <v>36</v>
      </c>
      <c r="C91" s="10" t="s">
        <v>39</v>
      </c>
      <c r="D91" s="11">
        <v>110011</v>
      </c>
      <c r="E91" s="12">
        <v>0</v>
      </c>
      <c r="F91" s="12">
        <v>0</v>
      </c>
      <c r="G91" s="12">
        <v>0.44444444444444442</v>
      </c>
      <c r="H91" s="12">
        <v>0</v>
      </c>
      <c r="I91" s="12">
        <v>0</v>
      </c>
      <c r="J91" s="12">
        <v>0.44444444444444442</v>
      </c>
      <c r="K91" s="12">
        <v>0</v>
      </c>
      <c r="L91" s="12">
        <v>0</v>
      </c>
      <c r="M91" s="12">
        <v>0.1111111111111111</v>
      </c>
      <c r="N91" s="12">
        <v>0</v>
      </c>
      <c r="O91" s="12">
        <v>0.66666666666666663</v>
      </c>
      <c r="P91" s="12">
        <v>0.33333333333333331</v>
      </c>
      <c r="Q91" s="12">
        <v>0</v>
      </c>
      <c r="R91">
        <v>45</v>
      </c>
      <c r="S91" s="12">
        <v>1</v>
      </c>
      <c r="T91" s="47">
        <v>5.1888888888888891</v>
      </c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</row>
    <row r="92" spans="1:52" x14ac:dyDescent="0.2">
      <c r="A92" s="1" t="s">
        <v>50</v>
      </c>
      <c r="B92" s="1" t="s">
        <v>104</v>
      </c>
      <c r="C92" s="10" t="s">
        <v>137</v>
      </c>
      <c r="D92" s="11">
        <v>510020</v>
      </c>
      <c r="E92" s="12">
        <v>0</v>
      </c>
      <c r="F92" s="12">
        <v>8.8888888888888892E-2</v>
      </c>
      <c r="G92" s="12">
        <v>0.1111111111111111</v>
      </c>
      <c r="H92" s="12">
        <v>0</v>
      </c>
      <c r="I92" s="12">
        <v>4.4444444444444446E-2</v>
      </c>
      <c r="J92" s="12">
        <v>0.48888888888888887</v>
      </c>
      <c r="K92" s="12">
        <v>0</v>
      </c>
      <c r="L92" s="12">
        <v>0</v>
      </c>
      <c r="M92" s="12">
        <v>0.26666666666666666</v>
      </c>
      <c r="N92" s="12">
        <v>6.6666666666666666E-2</v>
      </c>
      <c r="O92" s="12">
        <v>0.4</v>
      </c>
      <c r="P92" s="12">
        <v>0.53333333333333333</v>
      </c>
      <c r="Q92" s="12">
        <v>4.4444444444444446E-2</v>
      </c>
      <c r="R92">
        <v>45</v>
      </c>
      <c r="S92" s="12">
        <v>0.8666666666666667</v>
      </c>
      <c r="T92" s="47">
        <v>5.2266666666666666</v>
      </c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</row>
    <row r="93" spans="1:52" x14ac:dyDescent="0.2">
      <c r="A93" s="1" t="s">
        <v>50</v>
      </c>
      <c r="B93" s="1" t="s">
        <v>104</v>
      </c>
      <c r="C93" s="10" t="s">
        <v>136</v>
      </c>
      <c r="D93" s="11">
        <v>510025</v>
      </c>
      <c r="E93" s="12">
        <v>0</v>
      </c>
      <c r="F93" s="12">
        <v>2.2222222222222223E-2</v>
      </c>
      <c r="G93" s="12">
        <v>0.28888888888888886</v>
      </c>
      <c r="H93" s="12">
        <v>0</v>
      </c>
      <c r="I93" s="12">
        <v>6.6666666666666666E-2</v>
      </c>
      <c r="J93" s="12">
        <v>0.31111111111111112</v>
      </c>
      <c r="K93" s="12">
        <v>0</v>
      </c>
      <c r="L93" s="12">
        <v>0</v>
      </c>
      <c r="M93" s="12">
        <v>0.31111111111111112</v>
      </c>
      <c r="N93" s="12">
        <v>4.4444444444444446E-2</v>
      </c>
      <c r="O93" s="12">
        <v>0.45555555555555555</v>
      </c>
      <c r="P93" s="12">
        <v>0.5</v>
      </c>
      <c r="Q93" s="12">
        <v>1.1111111111111112E-2</v>
      </c>
      <c r="R93">
        <v>45</v>
      </c>
      <c r="S93" s="12">
        <v>0.91111111111111109</v>
      </c>
      <c r="T93" s="47">
        <v>5.26</v>
      </c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</row>
    <row r="94" spans="1:52" x14ac:dyDescent="0.2">
      <c r="A94" s="1" t="s">
        <v>31</v>
      </c>
      <c r="B94" s="1" t="s">
        <v>110</v>
      </c>
      <c r="C94" s="10" t="s">
        <v>111</v>
      </c>
      <c r="D94" s="11">
        <v>130260</v>
      </c>
      <c r="E94" s="12">
        <v>0</v>
      </c>
      <c r="F94" s="12">
        <v>0</v>
      </c>
      <c r="G94" s="12">
        <v>0.44444444444444442</v>
      </c>
      <c r="H94" s="12">
        <v>0</v>
      </c>
      <c r="I94" s="12">
        <v>0</v>
      </c>
      <c r="J94" s="12">
        <v>0.35555555555555557</v>
      </c>
      <c r="K94" s="12">
        <v>0</v>
      </c>
      <c r="L94" s="12">
        <v>0</v>
      </c>
      <c r="M94" s="12">
        <v>0.2</v>
      </c>
      <c r="N94" s="12">
        <v>0</v>
      </c>
      <c r="O94" s="12">
        <v>0.62222222222222223</v>
      </c>
      <c r="P94" s="12">
        <v>0.37777777777777777</v>
      </c>
      <c r="Q94" s="12">
        <v>0</v>
      </c>
      <c r="R94">
        <v>45</v>
      </c>
      <c r="S94" s="12">
        <v>1</v>
      </c>
      <c r="T94" s="47">
        <v>5.3044444444444441</v>
      </c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</row>
    <row r="95" spans="1:52" x14ac:dyDescent="0.2">
      <c r="A95" s="1" t="s">
        <v>31</v>
      </c>
      <c r="B95" s="1" t="s">
        <v>132</v>
      </c>
      <c r="C95" s="10" t="s">
        <v>154</v>
      </c>
      <c r="D95" s="11">
        <v>120040</v>
      </c>
      <c r="E95" s="12">
        <v>0</v>
      </c>
      <c r="F95" s="12">
        <v>4.5454545454545456E-2</v>
      </c>
      <c r="G95" s="12">
        <v>0.27272727272727271</v>
      </c>
      <c r="H95" s="12">
        <v>0</v>
      </c>
      <c r="I95" s="12">
        <v>0</v>
      </c>
      <c r="J95" s="12">
        <v>0.45454545454545453</v>
      </c>
      <c r="K95" s="12">
        <v>0</v>
      </c>
      <c r="L95" s="12">
        <v>0</v>
      </c>
      <c r="M95" s="12">
        <v>0.22727272727272727</v>
      </c>
      <c r="N95" s="12">
        <v>2.2727272727272728E-2</v>
      </c>
      <c r="O95" s="12">
        <v>0.52272727272727271</v>
      </c>
      <c r="P95" s="12">
        <v>0.45454545454545453</v>
      </c>
      <c r="Q95" s="12">
        <v>2.2727272727272728E-2</v>
      </c>
      <c r="R95">
        <v>44</v>
      </c>
      <c r="S95" s="12">
        <v>0.95454545454545447</v>
      </c>
      <c r="T95" s="47">
        <v>5.3409090909090908</v>
      </c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</row>
    <row r="96" spans="1:52" x14ac:dyDescent="0.2">
      <c r="A96" s="1" t="s">
        <v>50</v>
      </c>
      <c r="B96" s="1" t="s">
        <v>51</v>
      </c>
      <c r="C96" s="10" t="s">
        <v>52</v>
      </c>
      <c r="D96" s="11">
        <v>500270</v>
      </c>
      <c r="E96" s="12">
        <v>0</v>
      </c>
      <c r="F96" s="12">
        <v>8.8888888888888892E-2</v>
      </c>
      <c r="G96" s="12">
        <v>0.13333333333333333</v>
      </c>
      <c r="H96" s="12">
        <v>0</v>
      </c>
      <c r="I96" s="12">
        <v>2.2222222222222223E-2</v>
      </c>
      <c r="J96" s="12">
        <v>0.44444444444444442</v>
      </c>
      <c r="K96" s="12">
        <v>0</v>
      </c>
      <c r="L96" s="12">
        <v>0</v>
      </c>
      <c r="M96" s="12">
        <v>0.31111111111111112</v>
      </c>
      <c r="N96" s="12">
        <v>5.5555555555555552E-2</v>
      </c>
      <c r="O96" s="12">
        <v>0.4</v>
      </c>
      <c r="P96" s="12">
        <v>0.5444444444444444</v>
      </c>
      <c r="Q96" s="12">
        <v>4.4444444444444446E-2</v>
      </c>
      <c r="R96">
        <v>45</v>
      </c>
      <c r="S96" s="12">
        <v>0.88888888888888884</v>
      </c>
      <c r="T96" s="47">
        <v>5.3488888888888884</v>
      </c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</row>
    <row r="97" spans="1:52" x14ac:dyDescent="0.2">
      <c r="A97" s="1" t="s">
        <v>62</v>
      </c>
      <c r="B97" s="1" t="s">
        <v>63</v>
      </c>
      <c r="C97" s="10" t="s">
        <v>100</v>
      </c>
      <c r="D97" s="11">
        <v>410830</v>
      </c>
      <c r="E97" s="12">
        <v>0</v>
      </c>
      <c r="F97" s="12">
        <v>4.4444444444444446E-2</v>
      </c>
      <c r="G97" s="12">
        <v>2.2222222222222223E-2</v>
      </c>
      <c r="H97" s="12">
        <v>0</v>
      </c>
      <c r="I97" s="12">
        <v>0.13333333333333333</v>
      </c>
      <c r="J97" s="12">
        <v>0.33333333333333331</v>
      </c>
      <c r="K97" s="12">
        <v>0</v>
      </c>
      <c r="L97" s="12">
        <v>0</v>
      </c>
      <c r="M97" s="12">
        <v>0.46666666666666667</v>
      </c>
      <c r="N97" s="12">
        <v>8.8888888888888892E-2</v>
      </c>
      <c r="O97" s="12">
        <v>0.21111111111111111</v>
      </c>
      <c r="P97" s="12">
        <v>0.7</v>
      </c>
      <c r="Q97" s="12">
        <v>2.2222222222222223E-2</v>
      </c>
      <c r="R97">
        <v>45</v>
      </c>
      <c r="S97" s="12">
        <v>0.8222222222222223</v>
      </c>
      <c r="T97" s="47">
        <v>5.362222222222222</v>
      </c>
      <c r="V97" s="25" t="s">
        <v>180</v>
      </c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</row>
    <row r="98" spans="1:52" x14ac:dyDescent="0.2">
      <c r="A98" s="1" t="s">
        <v>62</v>
      </c>
      <c r="B98" s="1" t="s">
        <v>157</v>
      </c>
      <c r="C98" s="10" t="s">
        <v>159</v>
      </c>
      <c r="D98" s="11">
        <v>420820</v>
      </c>
      <c r="E98" s="12">
        <v>2.2727272727272728E-2</v>
      </c>
      <c r="F98" s="12">
        <v>0</v>
      </c>
      <c r="G98" s="12">
        <v>0.15909090909090909</v>
      </c>
      <c r="H98" s="12">
        <v>0</v>
      </c>
      <c r="I98" s="12">
        <v>6.8181818181818177E-2</v>
      </c>
      <c r="J98" s="12">
        <v>0.40909090909090912</v>
      </c>
      <c r="K98" s="12">
        <v>0</v>
      </c>
      <c r="L98" s="12">
        <v>0</v>
      </c>
      <c r="M98" s="12">
        <v>0.34090909090909088</v>
      </c>
      <c r="N98" s="12">
        <v>5.6818181818181816E-2</v>
      </c>
      <c r="O98" s="12">
        <v>0.36363636363636365</v>
      </c>
      <c r="P98" s="12">
        <v>0.57954545454545459</v>
      </c>
      <c r="Q98" s="12">
        <v>0</v>
      </c>
      <c r="R98">
        <v>44</v>
      </c>
      <c r="S98" s="12">
        <v>0.90909090909090906</v>
      </c>
      <c r="T98" s="46">
        <v>5.3636363636363633</v>
      </c>
      <c r="V98" s="25" t="s">
        <v>182</v>
      </c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</row>
    <row r="99" spans="1:52" x14ac:dyDescent="0.2">
      <c r="A99" s="1" t="s">
        <v>50</v>
      </c>
      <c r="B99" s="1" t="s">
        <v>104</v>
      </c>
      <c r="C99" s="10" t="s">
        <v>105</v>
      </c>
      <c r="D99" s="11">
        <v>510340</v>
      </c>
      <c r="E99" s="12">
        <v>0</v>
      </c>
      <c r="F99" s="12">
        <v>4.5454545454545456E-2</v>
      </c>
      <c r="G99" s="12">
        <v>0.13636363636363635</v>
      </c>
      <c r="H99" s="12">
        <v>0</v>
      </c>
      <c r="I99" s="12">
        <v>4.5454545454545456E-2</v>
      </c>
      <c r="J99" s="12">
        <v>0.47727272727272729</v>
      </c>
      <c r="K99" s="12">
        <v>0</v>
      </c>
      <c r="L99" s="12">
        <v>0</v>
      </c>
      <c r="M99" s="12">
        <v>0.29545454545454547</v>
      </c>
      <c r="N99" s="12">
        <v>4.5454545454545456E-2</v>
      </c>
      <c r="O99" s="12">
        <v>0.39772727272727271</v>
      </c>
      <c r="P99" s="12">
        <v>0.55681818181818177</v>
      </c>
      <c r="Q99" s="12">
        <v>2.2727272727272728E-2</v>
      </c>
      <c r="R99">
        <v>44</v>
      </c>
      <c r="S99" s="12">
        <v>0.90909090909090906</v>
      </c>
      <c r="T99" s="46">
        <v>5.370454545454546</v>
      </c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</row>
    <row r="100" spans="1:52" x14ac:dyDescent="0.2">
      <c r="A100" s="1" t="s">
        <v>44</v>
      </c>
      <c r="B100" s="1" t="s">
        <v>57</v>
      </c>
      <c r="C100" s="10" t="s">
        <v>65</v>
      </c>
      <c r="D100" s="11">
        <v>314330</v>
      </c>
      <c r="E100" s="12">
        <v>2.2222222222222223E-2</v>
      </c>
      <c r="F100" s="12">
        <v>0</v>
      </c>
      <c r="G100" s="12">
        <v>6.6666666666666666E-2</v>
      </c>
      <c r="H100" s="12">
        <v>0</v>
      </c>
      <c r="I100" s="12">
        <v>0.15555555555555556</v>
      </c>
      <c r="J100" s="12">
        <v>0.2</v>
      </c>
      <c r="K100" s="12">
        <v>0</v>
      </c>
      <c r="L100" s="12">
        <v>0</v>
      </c>
      <c r="M100" s="12">
        <v>0.55555555555555558</v>
      </c>
      <c r="N100" s="12">
        <v>0.1</v>
      </c>
      <c r="O100" s="12">
        <v>0.16666666666666666</v>
      </c>
      <c r="P100" s="12">
        <v>0.73333333333333328</v>
      </c>
      <c r="Q100" s="12">
        <v>0</v>
      </c>
      <c r="R100">
        <v>45</v>
      </c>
      <c r="S100" s="12">
        <v>0.82222222222222219</v>
      </c>
      <c r="T100" s="46">
        <v>5.3955555555555552</v>
      </c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</row>
    <row r="101" spans="1:52" x14ac:dyDescent="0.2">
      <c r="A101" s="1" t="s">
        <v>31</v>
      </c>
      <c r="B101" s="1" t="s">
        <v>110</v>
      </c>
      <c r="C101" s="10" t="s">
        <v>122</v>
      </c>
      <c r="D101" s="11">
        <v>130406</v>
      </c>
      <c r="E101" s="12">
        <v>0</v>
      </c>
      <c r="F101" s="12">
        <v>0</v>
      </c>
      <c r="G101" s="12">
        <v>0.25</v>
      </c>
      <c r="H101" s="12">
        <v>0</v>
      </c>
      <c r="I101" s="12">
        <v>0</v>
      </c>
      <c r="J101" s="12">
        <v>0.59090909090909094</v>
      </c>
      <c r="K101" s="12">
        <v>0</v>
      </c>
      <c r="L101" s="12">
        <v>0</v>
      </c>
      <c r="M101" s="12">
        <v>0.15909090909090909</v>
      </c>
      <c r="N101" s="12">
        <v>0</v>
      </c>
      <c r="O101" s="12">
        <v>0.54545454545454541</v>
      </c>
      <c r="P101" s="12">
        <v>0.45454545454545453</v>
      </c>
      <c r="Q101" s="12">
        <v>0</v>
      </c>
      <c r="R101">
        <v>44</v>
      </c>
      <c r="S101" s="12">
        <v>1</v>
      </c>
      <c r="T101" s="46">
        <v>5.4068181818181831</v>
      </c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</row>
    <row r="102" spans="1:52" x14ac:dyDescent="0.2">
      <c r="A102" s="1" t="s">
        <v>44</v>
      </c>
      <c r="B102" s="1" t="s">
        <v>57</v>
      </c>
      <c r="C102" s="10" t="s">
        <v>58</v>
      </c>
      <c r="D102" s="11">
        <v>317010</v>
      </c>
      <c r="E102" s="12">
        <v>0</v>
      </c>
      <c r="F102" s="12">
        <v>0.2</v>
      </c>
      <c r="G102" s="12">
        <v>0.05</v>
      </c>
      <c r="H102" s="12">
        <v>0</v>
      </c>
      <c r="I102" s="12">
        <v>0</v>
      </c>
      <c r="J102" s="12">
        <v>0.25</v>
      </c>
      <c r="K102" s="12">
        <v>0</v>
      </c>
      <c r="L102" s="12">
        <v>0</v>
      </c>
      <c r="M102" s="12">
        <v>0.5</v>
      </c>
      <c r="N102" s="12">
        <v>0.1</v>
      </c>
      <c r="O102" s="12">
        <v>0.27500000000000002</v>
      </c>
      <c r="P102" s="12">
        <v>0.625</v>
      </c>
      <c r="Q102" s="12">
        <v>0.1</v>
      </c>
      <c r="R102">
        <v>40</v>
      </c>
      <c r="S102" s="12">
        <v>0.8</v>
      </c>
      <c r="T102" s="46">
        <v>5.41</v>
      </c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</row>
    <row r="103" spans="1:52" x14ac:dyDescent="0.2">
      <c r="A103" s="1" t="s">
        <v>31</v>
      </c>
      <c r="B103" s="1" t="s">
        <v>42</v>
      </c>
      <c r="C103" s="10" t="s">
        <v>43</v>
      </c>
      <c r="D103" s="11">
        <v>140010</v>
      </c>
      <c r="E103" s="12">
        <v>0</v>
      </c>
      <c r="F103" s="12">
        <v>0</v>
      </c>
      <c r="G103" s="12">
        <v>0.27906976744186046</v>
      </c>
      <c r="H103" s="12">
        <v>0</v>
      </c>
      <c r="I103" s="12">
        <v>0</v>
      </c>
      <c r="J103" s="12">
        <v>0.53488372093023251</v>
      </c>
      <c r="K103" s="12">
        <v>0</v>
      </c>
      <c r="L103" s="12">
        <v>0</v>
      </c>
      <c r="M103" s="12">
        <v>0.18604651162790697</v>
      </c>
      <c r="N103" s="12">
        <v>0</v>
      </c>
      <c r="O103" s="12">
        <v>0.54651162790697672</v>
      </c>
      <c r="P103" s="12">
        <v>0.45348837209302323</v>
      </c>
      <c r="Q103" s="12">
        <v>0</v>
      </c>
      <c r="R103">
        <v>43</v>
      </c>
      <c r="S103" s="12">
        <v>1</v>
      </c>
      <c r="T103" s="46">
        <v>5.4186046511627906</v>
      </c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</row>
    <row r="104" spans="1:52" x14ac:dyDescent="0.2">
      <c r="A104" s="1" t="s">
        <v>31</v>
      </c>
      <c r="B104" s="1" t="s">
        <v>36</v>
      </c>
      <c r="C104" s="10" t="s">
        <v>47</v>
      </c>
      <c r="D104" s="11">
        <v>110010</v>
      </c>
      <c r="E104" s="12">
        <v>0</v>
      </c>
      <c r="F104" s="12">
        <v>0</v>
      </c>
      <c r="G104" s="12">
        <v>0.35135135135135137</v>
      </c>
      <c r="H104" s="12">
        <v>0</v>
      </c>
      <c r="I104" s="12">
        <v>0</v>
      </c>
      <c r="J104" s="12">
        <v>0.40540540540540543</v>
      </c>
      <c r="K104" s="12">
        <v>0</v>
      </c>
      <c r="L104" s="12">
        <v>0</v>
      </c>
      <c r="M104" s="12">
        <v>0.24324324324324326</v>
      </c>
      <c r="N104" s="12">
        <v>0</v>
      </c>
      <c r="O104" s="12">
        <v>0.55405405405405406</v>
      </c>
      <c r="P104" s="12">
        <v>0.44594594594594594</v>
      </c>
      <c r="Q104" s="12">
        <v>0</v>
      </c>
      <c r="R104">
        <v>37</v>
      </c>
      <c r="S104" s="12">
        <v>1</v>
      </c>
      <c r="T104" s="46">
        <v>5.4351351351351358</v>
      </c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</row>
    <row r="105" spans="1:52" x14ac:dyDescent="0.2">
      <c r="A105" s="1" t="s">
        <v>22</v>
      </c>
      <c r="B105" s="1" t="s">
        <v>77</v>
      </c>
      <c r="C105" s="10" t="s">
        <v>78</v>
      </c>
      <c r="D105" s="11">
        <v>292740</v>
      </c>
      <c r="E105" s="12">
        <v>0</v>
      </c>
      <c r="F105" s="12">
        <v>2.2222222222222223E-2</v>
      </c>
      <c r="G105" s="12">
        <v>0.15555555555555556</v>
      </c>
      <c r="H105" s="12">
        <v>0</v>
      </c>
      <c r="I105" s="12">
        <v>6.6666666666666666E-2</v>
      </c>
      <c r="J105" s="12">
        <v>0.37777777777777777</v>
      </c>
      <c r="K105" s="12">
        <v>0</v>
      </c>
      <c r="L105" s="12">
        <v>0</v>
      </c>
      <c r="M105" s="12">
        <v>0.37777777777777777</v>
      </c>
      <c r="N105" s="12">
        <v>4.4444444444444446E-2</v>
      </c>
      <c r="O105" s="12">
        <v>0.35555555555555557</v>
      </c>
      <c r="P105" s="12">
        <v>0.6</v>
      </c>
      <c r="Q105" s="12">
        <v>1.1111111111111112E-2</v>
      </c>
      <c r="R105">
        <v>45</v>
      </c>
      <c r="S105" s="12">
        <v>0.91111111111111109</v>
      </c>
      <c r="T105" s="46">
        <v>5.4533333333333331</v>
      </c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</row>
    <row r="106" spans="1:52" x14ac:dyDescent="0.2">
      <c r="A106" s="1" t="s">
        <v>50</v>
      </c>
      <c r="B106" s="1" t="s">
        <v>104</v>
      </c>
      <c r="C106" s="10" t="s">
        <v>139</v>
      </c>
      <c r="D106" s="11">
        <v>510515</v>
      </c>
      <c r="E106" s="12">
        <v>0</v>
      </c>
      <c r="F106" s="12">
        <v>0</v>
      </c>
      <c r="G106" s="12">
        <v>0.13333333333333333</v>
      </c>
      <c r="H106" s="12">
        <v>0</v>
      </c>
      <c r="I106" s="12">
        <v>8.8888888888888892E-2</v>
      </c>
      <c r="J106" s="12">
        <v>0.4</v>
      </c>
      <c r="K106" s="12">
        <v>0</v>
      </c>
      <c r="L106" s="12">
        <v>0</v>
      </c>
      <c r="M106" s="12">
        <v>0.37777777777777777</v>
      </c>
      <c r="N106" s="12">
        <v>4.4444444444444446E-2</v>
      </c>
      <c r="O106" s="12">
        <v>0.33333333333333331</v>
      </c>
      <c r="P106" s="12">
        <v>0.62222222222222223</v>
      </c>
      <c r="Q106" s="12">
        <v>0</v>
      </c>
      <c r="R106">
        <v>45</v>
      </c>
      <c r="S106" s="12">
        <v>0.91111111111111109</v>
      </c>
      <c r="T106" s="46">
        <v>5.4555555555555557</v>
      </c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</row>
    <row r="107" spans="1:52" x14ac:dyDescent="0.2">
      <c r="A107" s="1" t="s">
        <v>44</v>
      </c>
      <c r="B107" s="1" t="s">
        <v>126</v>
      </c>
      <c r="C107" s="10" t="s">
        <v>130</v>
      </c>
      <c r="D107" s="11">
        <v>320060</v>
      </c>
      <c r="E107" s="12">
        <v>0</v>
      </c>
      <c r="F107" s="12">
        <v>0</v>
      </c>
      <c r="G107" s="12">
        <v>0.22500000000000001</v>
      </c>
      <c r="H107" s="12">
        <v>0</v>
      </c>
      <c r="I107" s="12">
        <v>2.5000000000000001E-2</v>
      </c>
      <c r="J107" s="12">
        <v>0.47499999999999998</v>
      </c>
      <c r="K107" s="12">
        <v>0</v>
      </c>
      <c r="L107" s="12">
        <v>0</v>
      </c>
      <c r="M107" s="12">
        <v>0.27500000000000002</v>
      </c>
      <c r="N107" s="12">
        <v>1.2500000000000001E-2</v>
      </c>
      <c r="O107" s="12">
        <v>0.46250000000000002</v>
      </c>
      <c r="P107" s="12">
        <v>0.52500000000000002</v>
      </c>
      <c r="Q107" s="12">
        <v>0</v>
      </c>
      <c r="R107">
        <v>40</v>
      </c>
      <c r="S107" s="12">
        <v>0.97499999999999998</v>
      </c>
      <c r="T107" s="46">
        <v>5.4850000000000003</v>
      </c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</row>
    <row r="108" spans="1:52" x14ac:dyDescent="0.2">
      <c r="A108" s="1" t="s">
        <v>44</v>
      </c>
      <c r="B108" s="1" t="s">
        <v>126</v>
      </c>
      <c r="C108" s="10" t="s">
        <v>128</v>
      </c>
      <c r="D108" s="11">
        <v>320120</v>
      </c>
      <c r="E108" s="12">
        <v>0</v>
      </c>
      <c r="F108" s="12">
        <v>6.6666666666666666E-2</v>
      </c>
      <c r="G108" s="12">
        <v>2.2222222222222223E-2</v>
      </c>
      <c r="H108" s="12">
        <v>0</v>
      </c>
      <c r="I108" s="12">
        <v>8.8888888888888892E-2</v>
      </c>
      <c r="J108" s="12">
        <v>0.33333333333333331</v>
      </c>
      <c r="K108" s="12">
        <v>0</v>
      </c>
      <c r="L108" s="12">
        <v>0</v>
      </c>
      <c r="M108" s="12">
        <v>0.48888888888888887</v>
      </c>
      <c r="N108" s="12">
        <v>7.7777777777777779E-2</v>
      </c>
      <c r="O108" s="12">
        <v>0.22222222222222221</v>
      </c>
      <c r="P108" s="12">
        <v>0.7</v>
      </c>
      <c r="Q108" s="12">
        <v>3.3333333333333333E-2</v>
      </c>
      <c r="R108">
        <v>45</v>
      </c>
      <c r="S108" s="12">
        <v>0.84444444444444444</v>
      </c>
      <c r="T108" s="46">
        <v>5.4888888888888889</v>
      </c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</row>
    <row r="109" spans="1:52" x14ac:dyDescent="0.2">
      <c r="A109" s="1" t="s">
        <v>44</v>
      </c>
      <c r="B109" s="1" t="s">
        <v>57</v>
      </c>
      <c r="C109" s="10" t="s">
        <v>145</v>
      </c>
      <c r="D109" s="11">
        <v>312770</v>
      </c>
      <c r="E109" s="12">
        <v>0</v>
      </c>
      <c r="F109" s="12">
        <v>2.2222222222222223E-2</v>
      </c>
      <c r="G109" s="12">
        <v>6.6666666666666666E-2</v>
      </c>
      <c r="H109" s="12">
        <v>0</v>
      </c>
      <c r="I109" s="12">
        <v>8.8888888888888892E-2</v>
      </c>
      <c r="J109" s="12">
        <v>0.4</v>
      </c>
      <c r="K109" s="12">
        <v>0</v>
      </c>
      <c r="L109" s="12">
        <v>0</v>
      </c>
      <c r="M109" s="12">
        <v>0.42222222222222222</v>
      </c>
      <c r="N109" s="12">
        <v>5.5555555555555552E-2</v>
      </c>
      <c r="O109" s="12">
        <v>0.27777777777777779</v>
      </c>
      <c r="P109" s="12">
        <v>0.66666666666666663</v>
      </c>
      <c r="Q109" s="12">
        <v>1.1111111111111112E-2</v>
      </c>
      <c r="R109">
        <v>45</v>
      </c>
      <c r="S109" s="12">
        <v>0.88888888888888884</v>
      </c>
      <c r="T109" s="46">
        <v>5.5</v>
      </c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</row>
    <row r="110" spans="1:52" x14ac:dyDescent="0.2">
      <c r="A110" s="1" t="s">
        <v>44</v>
      </c>
      <c r="B110" s="1" t="s">
        <v>45</v>
      </c>
      <c r="C110" s="10" t="s">
        <v>84</v>
      </c>
      <c r="D110" s="16">
        <v>355070</v>
      </c>
      <c r="E110" s="12">
        <v>0</v>
      </c>
      <c r="F110" s="12">
        <v>0</v>
      </c>
      <c r="G110" s="12">
        <v>0.18421052631578946</v>
      </c>
      <c r="H110" s="12">
        <v>0</v>
      </c>
      <c r="I110" s="12">
        <v>0</v>
      </c>
      <c r="J110" s="12">
        <v>0.57894736842105265</v>
      </c>
      <c r="K110" s="12">
        <v>0</v>
      </c>
      <c r="L110" s="12">
        <v>0</v>
      </c>
      <c r="M110" s="12">
        <v>0.23684210526315788</v>
      </c>
      <c r="N110" s="12">
        <v>0</v>
      </c>
      <c r="O110" s="12">
        <v>0.47368421052631576</v>
      </c>
      <c r="P110" s="12">
        <v>0.52631578947368418</v>
      </c>
      <c r="Q110" s="12">
        <v>0</v>
      </c>
      <c r="R110">
        <v>38</v>
      </c>
      <c r="S110" s="12">
        <v>1</v>
      </c>
      <c r="T110" s="46">
        <v>5.560526315789474</v>
      </c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</row>
    <row r="111" spans="1:52" x14ac:dyDescent="0.2">
      <c r="A111" s="1" t="s">
        <v>44</v>
      </c>
      <c r="B111" s="1" t="s">
        <v>126</v>
      </c>
      <c r="C111" s="10" t="s">
        <v>127</v>
      </c>
      <c r="D111" s="11">
        <v>320530</v>
      </c>
      <c r="E111" s="12">
        <v>0</v>
      </c>
      <c r="F111" s="12">
        <v>0</v>
      </c>
      <c r="G111" s="12">
        <v>8.8888888888888892E-2</v>
      </c>
      <c r="H111" s="12">
        <v>0</v>
      </c>
      <c r="I111" s="12">
        <v>0.1111111111111111</v>
      </c>
      <c r="J111" s="12">
        <v>0.26666666666666666</v>
      </c>
      <c r="K111" s="12">
        <v>0</v>
      </c>
      <c r="L111" s="12">
        <v>0</v>
      </c>
      <c r="M111" s="12">
        <v>0.53333333333333333</v>
      </c>
      <c r="N111" s="12">
        <v>5.5555555555555552E-2</v>
      </c>
      <c r="O111" s="12">
        <v>0.22222222222222221</v>
      </c>
      <c r="P111" s="12">
        <v>0.72222222222222221</v>
      </c>
      <c r="Q111" s="12">
        <v>0</v>
      </c>
      <c r="R111">
        <v>45</v>
      </c>
      <c r="S111" s="12">
        <v>0.88888888888888895</v>
      </c>
      <c r="T111" s="46">
        <v>5.6111111111111107</v>
      </c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</row>
    <row r="112" spans="1:52" x14ac:dyDescent="0.2">
      <c r="A112" s="1" t="s">
        <v>22</v>
      </c>
      <c r="B112" s="1" t="s">
        <v>77</v>
      </c>
      <c r="C112" s="10" t="s">
        <v>90</v>
      </c>
      <c r="D112" s="11">
        <v>291480</v>
      </c>
      <c r="E112" s="12">
        <v>0</v>
      </c>
      <c r="F112" s="12">
        <v>4.4444444444444446E-2</v>
      </c>
      <c r="G112" s="12">
        <v>2.2222222222222223E-2</v>
      </c>
      <c r="H112" s="12">
        <v>0</v>
      </c>
      <c r="I112" s="12">
        <v>0.1111111111111111</v>
      </c>
      <c r="J112" s="12">
        <v>0.22222222222222221</v>
      </c>
      <c r="K112" s="12">
        <v>0</v>
      </c>
      <c r="L112" s="12">
        <v>0</v>
      </c>
      <c r="M112" s="12">
        <v>0.6</v>
      </c>
      <c r="N112" s="12">
        <v>7.7777777777777779E-2</v>
      </c>
      <c r="O112" s="12">
        <v>0.15555555555555556</v>
      </c>
      <c r="P112" s="12">
        <v>0.76666666666666672</v>
      </c>
      <c r="Q112" s="12">
        <v>2.2222222222222223E-2</v>
      </c>
      <c r="R112">
        <v>45</v>
      </c>
      <c r="S112" s="12">
        <v>0.84444444444444444</v>
      </c>
      <c r="T112" s="46">
        <v>5.6177777777777775</v>
      </c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</row>
    <row r="113" spans="1:52" x14ac:dyDescent="0.2">
      <c r="A113" s="1" t="s">
        <v>50</v>
      </c>
      <c r="B113" s="1" t="s">
        <v>51</v>
      </c>
      <c r="C113" s="10" t="s">
        <v>86</v>
      </c>
      <c r="D113" s="16">
        <v>500830</v>
      </c>
      <c r="E113" s="12">
        <v>0</v>
      </c>
      <c r="F113" s="12">
        <v>2.6315789473684209E-2</v>
      </c>
      <c r="G113" s="12">
        <v>7.8947368421052627E-2</v>
      </c>
      <c r="H113" s="12">
        <v>0</v>
      </c>
      <c r="I113" s="12">
        <v>2.6315789473684209E-2</v>
      </c>
      <c r="J113" s="12">
        <v>0.44736842105263158</v>
      </c>
      <c r="K113" s="12">
        <v>0</v>
      </c>
      <c r="L113" s="12">
        <v>0</v>
      </c>
      <c r="M113" s="12">
        <v>0.42105263157894735</v>
      </c>
      <c r="N113" s="12">
        <v>2.6315789473684209E-2</v>
      </c>
      <c r="O113" s="12">
        <v>0.31578947368421051</v>
      </c>
      <c r="P113" s="12">
        <v>0.65789473684210531</v>
      </c>
      <c r="Q113" s="12">
        <v>1.3157894736842105E-2</v>
      </c>
      <c r="R113">
        <v>38</v>
      </c>
      <c r="S113" s="12">
        <v>0.94736842105263164</v>
      </c>
      <c r="T113" s="46">
        <v>5.7078947368421051</v>
      </c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</row>
    <row r="114" spans="1:52" x14ac:dyDescent="0.2">
      <c r="A114" s="1" t="s">
        <v>50</v>
      </c>
      <c r="B114" s="1" t="s">
        <v>104</v>
      </c>
      <c r="C114" s="10" t="s">
        <v>108</v>
      </c>
      <c r="D114" s="11">
        <v>510760</v>
      </c>
      <c r="E114" s="12">
        <v>0</v>
      </c>
      <c r="F114" s="12">
        <v>4.4444444444444446E-2</v>
      </c>
      <c r="G114" s="12">
        <v>4.4444444444444446E-2</v>
      </c>
      <c r="H114" s="12">
        <v>0</v>
      </c>
      <c r="I114" s="12">
        <v>2.2222222222222223E-2</v>
      </c>
      <c r="J114" s="12">
        <v>0.44444444444444442</v>
      </c>
      <c r="K114" s="12">
        <v>0</v>
      </c>
      <c r="L114" s="12">
        <v>0</v>
      </c>
      <c r="M114" s="12">
        <v>0.44444444444444442</v>
      </c>
      <c r="N114" s="12">
        <v>3.3333333333333333E-2</v>
      </c>
      <c r="O114" s="12">
        <v>0.28888888888888886</v>
      </c>
      <c r="P114" s="12">
        <v>0.67777777777777781</v>
      </c>
      <c r="Q114" s="12">
        <v>2.2222222222222223E-2</v>
      </c>
      <c r="R114">
        <v>45</v>
      </c>
      <c r="S114" s="12">
        <v>0.93333333333333324</v>
      </c>
      <c r="T114" s="46">
        <v>5.7266666666666666</v>
      </c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</row>
    <row r="115" spans="1:52" x14ac:dyDescent="0.2">
      <c r="A115" s="1" t="s">
        <v>44</v>
      </c>
      <c r="B115" s="1" t="s">
        <v>45</v>
      </c>
      <c r="C115" s="10" t="s">
        <v>66</v>
      </c>
      <c r="D115" s="11">
        <v>355030</v>
      </c>
      <c r="E115" s="12">
        <v>0</v>
      </c>
      <c r="F115" s="12">
        <v>0</v>
      </c>
      <c r="G115" s="12">
        <v>0.11363636363636363</v>
      </c>
      <c r="H115" s="12">
        <v>0</v>
      </c>
      <c r="I115" s="12">
        <v>4.5454545454545456E-2</v>
      </c>
      <c r="J115" s="12">
        <v>0.38636363636363635</v>
      </c>
      <c r="K115" s="12">
        <v>0</v>
      </c>
      <c r="L115" s="12">
        <v>0</v>
      </c>
      <c r="M115" s="12">
        <v>0.45454545454545453</v>
      </c>
      <c r="N115" s="12">
        <v>2.2727272727272728E-2</v>
      </c>
      <c r="O115" s="12">
        <v>0.30681818181818182</v>
      </c>
      <c r="P115" s="12">
        <v>0.67045454545454541</v>
      </c>
      <c r="Q115" s="12">
        <v>0</v>
      </c>
      <c r="R115">
        <v>44</v>
      </c>
      <c r="S115" s="12">
        <v>0.95454545454545447</v>
      </c>
      <c r="T115" s="46">
        <v>5.7318181818181824</v>
      </c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</row>
    <row r="116" spans="1:52" x14ac:dyDescent="0.2">
      <c r="A116" s="1" t="s">
        <v>22</v>
      </c>
      <c r="B116" s="1" t="s">
        <v>91</v>
      </c>
      <c r="C116" s="10" t="s">
        <v>94</v>
      </c>
      <c r="D116" s="11">
        <v>280290</v>
      </c>
      <c r="E116" s="12">
        <v>0</v>
      </c>
      <c r="F116" s="12">
        <v>0</v>
      </c>
      <c r="G116" s="12">
        <v>2.5000000000000001E-2</v>
      </c>
      <c r="H116" s="12">
        <v>0</v>
      </c>
      <c r="I116" s="12">
        <v>0.15</v>
      </c>
      <c r="J116" s="12">
        <v>0.125</v>
      </c>
      <c r="K116" s="12">
        <v>0</v>
      </c>
      <c r="L116" s="12">
        <v>0</v>
      </c>
      <c r="M116" s="12">
        <v>0.7</v>
      </c>
      <c r="N116" s="12">
        <v>7.4999999999999997E-2</v>
      </c>
      <c r="O116" s="12">
        <v>8.7499999999999994E-2</v>
      </c>
      <c r="P116" s="12">
        <v>0.83750000000000002</v>
      </c>
      <c r="Q116" s="12">
        <v>0</v>
      </c>
      <c r="R116">
        <v>40</v>
      </c>
      <c r="S116" s="12">
        <v>0.85</v>
      </c>
      <c r="T116" s="46">
        <v>5.7349999999999994</v>
      </c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</row>
    <row r="117" spans="1:52" x14ac:dyDescent="0.2">
      <c r="A117" s="1" t="s">
        <v>44</v>
      </c>
      <c r="B117" s="1" t="s">
        <v>126</v>
      </c>
      <c r="C117" s="10" t="s">
        <v>129</v>
      </c>
      <c r="D117" s="11">
        <v>320390</v>
      </c>
      <c r="E117" s="12">
        <v>0</v>
      </c>
      <c r="F117" s="12">
        <v>6.8181818181818177E-2</v>
      </c>
      <c r="G117" s="12">
        <v>6.8181818181818177E-2</v>
      </c>
      <c r="H117" s="12">
        <v>0</v>
      </c>
      <c r="I117" s="12">
        <v>2.2727272727272728E-2</v>
      </c>
      <c r="J117" s="12">
        <v>0.31818181818181818</v>
      </c>
      <c r="K117" s="12">
        <v>0</v>
      </c>
      <c r="L117" s="12">
        <v>0</v>
      </c>
      <c r="M117" s="12">
        <v>0.52272727272727271</v>
      </c>
      <c r="N117" s="12">
        <v>4.5454545454545456E-2</v>
      </c>
      <c r="O117" s="12">
        <v>0.26136363636363635</v>
      </c>
      <c r="P117" s="12">
        <v>0.69318181818181823</v>
      </c>
      <c r="Q117" s="12">
        <v>3.4090909090909088E-2</v>
      </c>
      <c r="R117">
        <v>44</v>
      </c>
      <c r="S117" s="12">
        <v>0.90909090909090895</v>
      </c>
      <c r="T117" s="46">
        <v>5.7363636363636363</v>
      </c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</row>
    <row r="118" spans="1:52" x14ac:dyDescent="0.2">
      <c r="A118" s="1" t="s">
        <v>44</v>
      </c>
      <c r="B118" s="1" t="s">
        <v>59</v>
      </c>
      <c r="C118" s="10" t="s">
        <v>125</v>
      </c>
      <c r="D118" s="11">
        <v>330010</v>
      </c>
      <c r="E118" s="12">
        <v>0</v>
      </c>
      <c r="F118" s="12">
        <v>0</v>
      </c>
      <c r="G118" s="12">
        <v>0.15555555555555556</v>
      </c>
      <c r="H118" s="12">
        <v>0</v>
      </c>
      <c r="I118" s="12">
        <v>0</v>
      </c>
      <c r="J118" s="12">
        <v>0.46666666666666667</v>
      </c>
      <c r="K118" s="12">
        <v>0</v>
      </c>
      <c r="L118" s="12">
        <v>0</v>
      </c>
      <c r="M118" s="12">
        <v>0.37777777777777777</v>
      </c>
      <c r="N118" s="12">
        <v>0</v>
      </c>
      <c r="O118" s="12">
        <v>0.3888888888888889</v>
      </c>
      <c r="P118" s="12">
        <v>0.61111111111111116</v>
      </c>
      <c r="Q118" s="12">
        <v>0</v>
      </c>
      <c r="R118">
        <v>45</v>
      </c>
      <c r="S118" s="12">
        <v>1</v>
      </c>
      <c r="T118" s="46">
        <v>5.7666666666666666</v>
      </c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</row>
    <row r="119" spans="1:52" x14ac:dyDescent="0.2">
      <c r="A119" s="1" t="s">
        <v>31</v>
      </c>
      <c r="B119" s="1" t="s">
        <v>36</v>
      </c>
      <c r="C119" s="10" t="s">
        <v>41</v>
      </c>
      <c r="D119" s="11">
        <v>110004</v>
      </c>
      <c r="E119" s="12">
        <v>0</v>
      </c>
      <c r="F119" s="12">
        <v>0</v>
      </c>
      <c r="G119" s="12">
        <v>0.24390243902439024</v>
      </c>
      <c r="H119" s="12">
        <v>0</v>
      </c>
      <c r="I119" s="12">
        <v>0</v>
      </c>
      <c r="J119" s="12">
        <v>0.31707317073170732</v>
      </c>
      <c r="K119" s="12">
        <v>0</v>
      </c>
      <c r="L119" s="12">
        <v>0</v>
      </c>
      <c r="M119" s="12">
        <v>0.43902439024390244</v>
      </c>
      <c r="N119" s="12">
        <v>0</v>
      </c>
      <c r="O119" s="12">
        <v>0.40243902439024393</v>
      </c>
      <c r="P119" s="12">
        <v>0.59756097560975607</v>
      </c>
      <c r="Q119" s="12">
        <v>0</v>
      </c>
      <c r="R119">
        <v>41</v>
      </c>
      <c r="S119" s="12">
        <v>1</v>
      </c>
      <c r="T119" s="46">
        <v>5.7756097560975608</v>
      </c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</row>
    <row r="120" spans="1:52" x14ac:dyDescent="0.2">
      <c r="A120" s="1" t="s">
        <v>44</v>
      </c>
      <c r="B120" s="1" t="s">
        <v>59</v>
      </c>
      <c r="C120" s="10" t="s">
        <v>124</v>
      </c>
      <c r="D120" s="11">
        <v>330455</v>
      </c>
      <c r="E120" s="12">
        <v>0</v>
      </c>
      <c r="F120" s="12">
        <v>0</v>
      </c>
      <c r="G120" s="12">
        <v>0.15555555555555556</v>
      </c>
      <c r="H120" s="12">
        <v>0</v>
      </c>
      <c r="I120" s="12">
        <v>0</v>
      </c>
      <c r="J120" s="12">
        <v>0.44444444444444442</v>
      </c>
      <c r="K120" s="12">
        <v>0</v>
      </c>
      <c r="L120" s="12">
        <v>0</v>
      </c>
      <c r="M120" s="12">
        <v>0.4</v>
      </c>
      <c r="N120" s="12">
        <v>0</v>
      </c>
      <c r="O120" s="12">
        <v>0.37777777777777777</v>
      </c>
      <c r="P120" s="12">
        <v>0.62222222222222223</v>
      </c>
      <c r="Q120" s="12">
        <v>0</v>
      </c>
      <c r="R120">
        <v>45</v>
      </c>
      <c r="S120" s="12">
        <v>1</v>
      </c>
      <c r="T120" s="46">
        <v>5.7955555555555556</v>
      </c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</row>
    <row r="121" spans="1:52" x14ac:dyDescent="0.2">
      <c r="A121" s="1" t="s">
        <v>44</v>
      </c>
      <c r="B121" s="1" t="s">
        <v>45</v>
      </c>
      <c r="C121" s="10" t="s">
        <v>48</v>
      </c>
      <c r="D121" s="11">
        <v>355220</v>
      </c>
      <c r="E121" s="12">
        <v>0</v>
      </c>
      <c r="F121" s="12">
        <v>0</v>
      </c>
      <c r="G121" s="12">
        <v>9.0909090909090912E-2</v>
      </c>
      <c r="H121" s="12">
        <v>0</v>
      </c>
      <c r="I121" s="12">
        <v>4.5454545454545456E-2</v>
      </c>
      <c r="J121" s="12">
        <v>0.31818181818181818</v>
      </c>
      <c r="K121" s="12">
        <v>0</v>
      </c>
      <c r="L121" s="12">
        <v>0</v>
      </c>
      <c r="M121" s="12">
        <v>0.54545454545454541</v>
      </c>
      <c r="N121" s="12">
        <v>2.2727272727272728E-2</v>
      </c>
      <c r="O121" s="12">
        <v>0.25</v>
      </c>
      <c r="P121" s="12">
        <v>0.72727272727272729</v>
      </c>
      <c r="Q121" s="12">
        <v>0</v>
      </c>
      <c r="R121">
        <v>44</v>
      </c>
      <c r="S121" s="12">
        <v>0.95454545454545447</v>
      </c>
      <c r="T121" s="46">
        <v>5.8681818181818182</v>
      </c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</row>
    <row r="122" spans="1:52" x14ac:dyDescent="0.2">
      <c r="A122" s="1" t="s">
        <v>44</v>
      </c>
      <c r="B122" s="1" t="s">
        <v>57</v>
      </c>
      <c r="C122" s="10" t="s">
        <v>161</v>
      </c>
      <c r="D122" s="13">
        <v>311940</v>
      </c>
      <c r="E122" s="12">
        <v>0</v>
      </c>
      <c r="F122" s="12">
        <v>0</v>
      </c>
      <c r="G122" s="12">
        <v>6.8181818181818177E-2</v>
      </c>
      <c r="H122" s="12">
        <v>0</v>
      </c>
      <c r="I122" s="12">
        <v>4.5454545454545456E-2</v>
      </c>
      <c r="J122" s="12">
        <v>0.34090909090909088</v>
      </c>
      <c r="K122" s="12">
        <v>0</v>
      </c>
      <c r="L122" s="12">
        <v>0</v>
      </c>
      <c r="M122" s="12">
        <v>0.54545454545454541</v>
      </c>
      <c r="N122" s="12">
        <v>2.2727272727272728E-2</v>
      </c>
      <c r="O122" s="12">
        <v>0.23863636363636365</v>
      </c>
      <c r="P122" s="12">
        <v>0.73863636363636365</v>
      </c>
      <c r="Q122" s="12">
        <v>0</v>
      </c>
      <c r="R122">
        <v>44</v>
      </c>
      <c r="S122" s="12">
        <v>0.95454545454545436</v>
      </c>
      <c r="T122" s="46">
        <v>5.8863636363636358</v>
      </c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</row>
    <row r="123" spans="1:52" x14ac:dyDescent="0.2">
      <c r="A123" s="1" t="s">
        <v>50</v>
      </c>
      <c r="B123" s="1" t="s">
        <v>51</v>
      </c>
      <c r="C123" s="10" t="s">
        <v>83</v>
      </c>
      <c r="D123" s="16">
        <v>500370</v>
      </c>
      <c r="E123" s="12">
        <v>0</v>
      </c>
      <c r="F123" s="12">
        <v>0</v>
      </c>
      <c r="G123" s="12">
        <v>0</v>
      </c>
      <c r="H123" s="12">
        <v>0</v>
      </c>
      <c r="I123" s="12">
        <v>5.2631578947368418E-2</v>
      </c>
      <c r="J123" s="12">
        <v>0.39473684210526316</v>
      </c>
      <c r="K123" s="12">
        <v>0</v>
      </c>
      <c r="L123" s="12">
        <v>0</v>
      </c>
      <c r="M123" s="12">
        <v>0.55263157894736847</v>
      </c>
      <c r="N123" s="12">
        <v>2.6315789473684209E-2</v>
      </c>
      <c r="O123" s="12">
        <v>0.19736842105263158</v>
      </c>
      <c r="P123" s="12">
        <v>0.77631578947368418</v>
      </c>
      <c r="Q123" s="12">
        <v>0</v>
      </c>
      <c r="R123">
        <v>38</v>
      </c>
      <c r="S123" s="12">
        <v>0.94736842105263164</v>
      </c>
      <c r="T123" s="46">
        <v>5.9236842105263161</v>
      </c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</row>
    <row r="124" spans="1:52" x14ac:dyDescent="0.2">
      <c r="A124" s="1" t="s">
        <v>50</v>
      </c>
      <c r="B124" s="1" t="s">
        <v>104</v>
      </c>
      <c r="C124" s="10" t="s">
        <v>147</v>
      </c>
      <c r="D124" s="11">
        <v>510675</v>
      </c>
      <c r="E124" s="12">
        <v>0</v>
      </c>
      <c r="F124" s="12">
        <v>0</v>
      </c>
      <c r="G124" s="12">
        <v>6.6666666666666666E-2</v>
      </c>
      <c r="H124" s="12">
        <v>0</v>
      </c>
      <c r="I124" s="12">
        <v>0</v>
      </c>
      <c r="J124" s="12">
        <v>0.46666666666666667</v>
      </c>
      <c r="K124" s="12">
        <v>0</v>
      </c>
      <c r="L124" s="12">
        <v>0</v>
      </c>
      <c r="M124" s="12">
        <v>0.46666666666666667</v>
      </c>
      <c r="N124" s="12">
        <v>0</v>
      </c>
      <c r="O124" s="12">
        <v>0.3</v>
      </c>
      <c r="P124" s="12">
        <v>0.7</v>
      </c>
      <c r="Q124" s="12">
        <v>0</v>
      </c>
      <c r="R124">
        <v>45</v>
      </c>
      <c r="S124" s="12">
        <v>1</v>
      </c>
      <c r="T124" s="46">
        <v>5.9533333333333331</v>
      </c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</row>
    <row r="125" spans="1:52" x14ac:dyDescent="0.2">
      <c r="A125" s="1" t="s">
        <v>50</v>
      </c>
      <c r="B125" s="1" t="s">
        <v>104</v>
      </c>
      <c r="C125" s="10" t="s">
        <v>106</v>
      </c>
      <c r="D125" s="11">
        <v>510790</v>
      </c>
      <c r="E125" s="12">
        <v>0</v>
      </c>
      <c r="F125" s="12">
        <v>0</v>
      </c>
      <c r="G125" s="12">
        <v>4.4444444444444446E-2</v>
      </c>
      <c r="H125" s="12">
        <v>0</v>
      </c>
      <c r="I125" s="12">
        <v>2.2222222222222223E-2</v>
      </c>
      <c r="J125" s="12">
        <v>0.35555555555555557</v>
      </c>
      <c r="K125" s="12">
        <v>0</v>
      </c>
      <c r="L125" s="12">
        <v>0</v>
      </c>
      <c r="M125" s="12">
        <v>0.57777777777777772</v>
      </c>
      <c r="N125" s="12">
        <v>1.1111111111111112E-2</v>
      </c>
      <c r="O125" s="12">
        <v>0.22222222222222221</v>
      </c>
      <c r="P125" s="12">
        <v>0.76666666666666672</v>
      </c>
      <c r="Q125" s="12">
        <v>0</v>
      </c>
      <c r="R125">
        <v>45</v>
      </c>
      <c r="S125" s="12">
        <v>0.97777777777777775</v>
      </c>
      <c r="T125" s="46">
        <v>6.0333333333333332</v>
      </c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</row>
    <row r="126" spans="1:52" x14ac:dyDescent="0.2">
      <c r="A126" s="1" t="s">
        <v>44</v>
      </c>
      <c r="B126" s="1" t="s">
        <v>59</v>
      </c>
      <c r="C126" s="10" t="s">
        <v>60</v>
      </c>
      <c r="D126" s="11">
        <v>330100</v>
      </c>
      <c r="E126" s="12">
        <v>0</v>
      </c>
      <c r="F126" s="12">
        <v>0</v>
      </c>
      <c r="G126" s="12">
        <v>4.4444444444444446E-2</v>
      </c>
      <c r="H126" s="12">
        <v>0</v>
      </c>
      <c r="I126" s="12">
        <v>2.2222222222222223E-2</v>
      </c>
      <c r="J126" s="12">
        <v>0.26666666666666666</v>
      </c>
      <c r="K126" s="12">
        <v>0</v>
      </c>
      <c r="L126" s="12">
        <v>0</v>
      </c>
      <c r="M126" s="12">
        <v>0.66666666666666663</v>
      </c>
      <c r="N126" s="12">
        <v>1.1111111111111112E-2</v>
      </c>
      <c r="O126" s="12">
        <v>0.17777777777777778</v>
      </c>
      <c r="P126" s="12">
        <v>0.81111111111111112</v>
      </c>
      <c r="Q126" s="12">
        <v>0</v>
      </c>
      <c r="R126">
        <v>45</v>
      </c>
      <c r="S126" s="12">
        <v>0.97777777777777775</v>
      </c>
      <c r="T126" s="46">
        <v>6.1488888888888891</v>
      </c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</row>
    <row r="127" spans="1:52" x14ac:dyDescent="0.2">
      <c r="A127" s="1" t="s">
        <v>44</v>
      </c>
      <c r="B127" s="1" t="s">
        <v>45</v>
      </c>
      <c r="C127" s="10" t="s">
        <v>46</v>
      </c>
      <c r="D127" s="11">
        <v>354340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0.4</v>
      </c>
      <c r="K127" s="12">
        <v>0</v>
      </c>
      <c r="L127" s="12">
        <v>0</v>
      </c>
      <c r="M127" s="12">
        <v>0.6</v>
      </c>
      <c r="N127" s="12">
        <v>0</v>
      </c>
      <c r="O127" s="12">
        <v>0.2</v>
      </c>
      <c r="P127" s="12">
        <v>0.8</v>
      </c>
      <c r="Q127" s="12">
        <v>0</v>
      </c>
      <c r="R127">
        <v>45</v>
      </c>
      <c r="S127" s="12">
        <v>1</v>
      </c>
      <c r="T127" s="46">
        <v>6.18</v>
      </c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</row>
    <row r="128" spans="1:52" x14ac:dyDescent="0.2">
      <c r="A128" s="1" t="s">
        <v>50</v>
      </c>
      <c r="B128" s="1" t="s">
        <v>51</v>
      </c>
      <c r="C128" s="10" t="s">
        <v>82</v>
      </c>
      <c r="D128" s="16">
        <v>500320</v>
      </c>
      <c r="E128" s="12">
        <v>0</v>
      </c>
      <c r="F128" s="12">
        <v>2.3809523809523808E-2</v>
      </c>
      <c r="G128" s="12">
        <v>0</v>
      </c>
      <c r="H128" s="12">
        <v>0</v>
      </c>
      <c r="I128" s="12">
        <v>4.7619047619047616E-2</v>
      </c>
      <c r="J128" s="12">
        <v>0.11904761904761904</v>
      </c>
      <c r="K128" s="12">
        <v>0</v>
      </c>
      <c r="L128" s="12">
        <v>0</v>
      </c>
      <c r="M128" s="12">
        <v>0.80952380952380953</v>
      </c>
      <c r="N128" s="12">
        <v>3.5714285714285712E-2</v>
      </c>
      <c r="O128" s="12">
        <v>7.1428571428571425E-2</v>
      </c>
      <c r="P128" s="12">
        <v>0.8928571428571429</v>
      </c>
      <c r="Q128" s="12">
        <v>1.1904761904761904E-2</v>
      </c>
      <c r="R128">
        <v>42</v>
      </c>
      <c r="S128" s="12">
        <v>0.9285714285714286</v>
      </c>
      <c r="T128" s="46">
        <v>6.2047619047619049</v>
      </c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</row>
    <row r="129" spans="1:20" s="25" customFormat="1" x14ac:dyDescent="0.2">
      <c r="A129" s="48"/>
      <c r="B129" s="48"/>
      <c r="C129" s="48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S129" s="45"/>
      <c r="T129" s="45"/>
    </row>
    <row r="130" spans="1:20" s="25" customFormat="1" x14ac:dyDescent="0.2">
      <c r="A130" s="48"/>
      <c r="B130" s="48"/>
      <c r="C130" s="48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S130" s="45"/>
      <c r="T130" s="45"/>
    </row>
    <row r="131" spans="1:20" s="25" customFormat="1" x14ac:dyDescent="0.2">
      <c r="A131" s="48"/>
      <c r="B131" s="48"/>
      <c r="C131" s="48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20" s="25" customFormat="1" x14ac:dyDescent="0.2">
      <c r="A132" s="48"/>
      <c r="B132" s="48"/>
      <c r="C132" s="48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20" s="25" customFormat="1" x14ac:dyDescent="0.2">
      <c r="A133" s="48"/>
      <c r="B133" s="48"/>
      <c r="C133" s="48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20" s="25" customFormat="1" x14ac:dyDescent="0.2">
      <c r="A134" s="48"/>
      <c r="B134" s="48"/>
      <c r="C134" s="48"/>
    </row>
    <row r="135" spans="1:20" s="25" customFormat="1" x14ac:dyDescent="0.2">
      <c r="A135" s="48"/>
      <c r="B135" s="48"/>
      <c r="C135" s="48"/>
    </row>
    <row r="136" spans="1:20" s="25" customFormat="1" x14ac:dyDescent="0.2">
      <c r="A136" s="48"/>
      <c r="B136" s="48"/>
      <c r="C136" s="48"/>
    </row>
    <row r="137" spans="1:20" s="25" customFormat="1" x14ac:dyDescent="0.2">
      <c r="A137" s="48"/>
      <c r="B137" s="48"/>
      <c r="C137" s="48"/>
    </row>
    <row r="138" spans="1:20" s="25" customFormat="1" x14ac:dyDescent="0.2">
      <c r="A138" s="48"/>
      <c r="B138" s="48"/>
      <c r="C138" s="48"/>
    </row>
    <row r="139" spans="1:20" s="25" customFormat="1" x14ac:dyDescent="0.2">
      <c r="A139" s="48"/>
      <c r="B139" s="48"/>
      <c r="C139" s="48"/>
    </row>
    <row r="140" spans="1:20" s="25" customFormat="1" x14ac:dyDescent="0.2">
      <c r="A140" s="48"/>
      <c r="B140" s="48"/>
      <c r="C140" s="48"/>
    </row>
    <row r="141" spans="1:20" s="25" customFormat="1" x14ac:dyDescent="0.2">
      <c r="A141" s="48"/>
      <c r="B141" s="48"/>
      <c r="C141" s="48"/>
    </row>
    <row r="142" spans="1:20" s="25" customFormat="1" x14ac:dyDescent="0.2">
      <c r="A142" s="48"/>
      <c r="B142" s="48"/>
      <c r="C142" s="48"/>
    </row>
    <row r="143" spans="1:20" s="25" customFormat="1" x14ac:dyDescent="0.2">
      <c r="A143" s="48"/>
      <c r="B143" s="48"/>
      <c r="C143" s="48"/>
    </row>
    <row r="144" spans="1:20" s="25" customFormat="1" x14ac:dyDescent="0.2">
      <c r="A144" s="48"/>
      <c r="B144" s="48"/>
      <c r="C144" s="48"/>
    </row>
    <row r="145" spans="1:3" s="25" customFormat="1" x14ac:dyDescent="0.2">
      <c r="A145" s="48"/>
      <c r="B145" s="48"/>
      <c r="C145" s="48"/>
    </row>
    <row r="146" spans="1:3" s="25" customFormat="1" x14ac:dyDescent="0.2">
      <c r="A146" s="48"/>
      <c r="B146" s="48"/>
      <c r="C146" s="48"/>
    </row>
    <row r="147" spans="1:3" s="25" customFormat="1" x14ac:dyDescent="0.2">
      <c r="A147" s="48"/>
      <c r="B147" s="48"/>
      <c r="C147" s="48"/>
    </row>
    <row r="148" spans="1:3" s="25" customFormat="1" x14ac:dyDescent="0.2">
      <c r="A148" s="48"/>
      <c r="B148" s="48"/>
      <c r="C148" s="48"/>
    </row>
    <row r="149" spans="1:3" s="25" customFormat="1" x14ac:dyDescent="0.2">
      <c r="A149" s="48"/>
      <c r="B149" s="48"/>
      <c r="C149" s="48"/>
    </row>
    <row r="150" spans="1:3" s="25" customFormat="1" x14ac:dyDescent="0.2">
      <c r="A150" s="48"/>
      <c r="B150" s="48"/>
      <c r="C150" s="48"/>
    </row>
    <row r="151" spans="1:3" s="25" customFormat="1" x14ac:dyDescent="0.2">
      <c r="A151" s="48"/>
      <c r="B151" s="48"/>
      <c r="C151" s="48"/>
    </row>
    <row r="152" spans="1:3" s="25" customFormat="1" x14ac:dyDescent="0.2">
      <c r="A152" s="48"/>
      <c r="B152" s="48"/>
      <c r="C152" s="48"/>
    </row>
    <row r="153" spans="1:3" s="25" customFormat="1" x14ac:dyDescent="0.2">
      <c r="A153" s="48"/>
      <c r="B153" s="48"/>
      <c r="C153" s="48"/>
    </row>
    <row r="154" spans="1:3" s="25" customFormat="1" x14ac:dyDescent="0.2">
      <c r="A154" s="48"/>
      <c r="B154" s="48"/>
      <c r="C154" s="48"/>
    </row>
    <row r="155" spans="1:3" s="25" customFormat="1" x14ac:dyDescent="0.2">
      <c r="A155" s="48"/>
      <c r="B155" s="48"/>
      <c r="C155" s="48"/>
    </row>
    <row r="156" spans="1:3" s="25" customFormat="1" x14ac:dyDescent="0.2">
      <c r="A156" s="48"/>
      <c r="B156" s="48"/>
      <c r="C156" s="48"/>
    </row>
    <row r="157" spans="1:3" s="25" customFormat="1" x14ac:dyDescent="0.2">
      <c r="A157" s="48"/>
      <c r="B157" s="48"/>
      <c r="C157" s="48"/>
    </row>
    <row r="158" spans="1:3" s="25" customFormat="1" x14ac:dyDescent="0.2">
      <c r="A158" s="48"/>
      <c r="B158" s="48"/>
      <c r="C158" s="48"/>
    </row>
    <row r="159" spans="1:3" s="25" customFormat="1" x14ac:dyDescent="0.2">
      <c r="A159" s="48"/>
      <c r="B159" s="48"/>
      <c r="C159" s="48"/>
    </row>
    <row r="160" spans="1:3" s="25" customFormat="1" x14ac:dyDescent="0.2">
      <c r="A160" s="48"/>
      <c r="B160" s="48"/>
      <c r="C160" s="48"/>
    </row>
    <row r="161" spans="1:52" s="25" customFormat="1" x14ac:dyDescent="0.2">
      <c r="A161" s="48"/>
      <c r="B161" s="48"/>
      <c r="C161" s="48"/>
    </row>
    <row r="162" spans="1:52" x14ac:dyDescent="0.2"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</row>
    <row r="163" spans="1:52" x14ac:dyDescent="0.2"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</row>
    <row r="164" spans="1:52" x14ac:dyDescent="0.2"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</row>
    <row r="165" spans="1:52" x14ac:dyDescent="0.2"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</row>
    <row r="166" spans="1:52" x14ac:dyDescent="0.2"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</row>
    <row r="167" spans="1:52" x14ac:dyDescent="0.2"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</row>
    <row r="168" spans="1:52" x14ac:dyDescent="0.2"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</row>
    <row r="169" spans="1:52" x14ac:dyDescent="0.2"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</row>
    <row r="170" spans="1:52" x14ac:dyDescent="0.2"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</row>
    <row r="171" spans="1:52" x14ac:dyDescent="0.2"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</row>
    <row r="172" spans="1:52" x14ac:dyDescent="0.2"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</row>
    <row r="173" spans="1:52" x14ac:dyDescent="0.2"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</row>
    <row r="174" spans="1:52" x14ac:dyDescent="0.2"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</row>
    <row r="175" spans="1:52" x14ac:dyDescent="0.2"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</row>
    <row r="176" spans="1:52" x14ac:dyDescent="0.2"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</row>
    <row r="177" spans="23:52" x14ac:dyDescent="0.2"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</row>
    <row r="178" spans="23:52" x14ac:dyDescent="0.2"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</row>
    <row r="179" spans="23:52" x14ac:dyDescent="0.2"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</row>
    <row r="180" spans="23:52" x14ac:dyDescent="0.2"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</row>
    <row r="181" spans="23:52" x14ac:dyDescent="0.2"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</row>
    <row r="182" spans="23:52" x14ac:dyDescent="0.2"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</row>
    <row r="183" spans="23:52" x14ac:dyDescent="0.2"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</row>
    <row r="184" spans="23:52" x14ac:dyDescent="0.2"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</row>
    <row r="185" spans="23:52" x14ac:dyDescent="0.2"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</row>
    <row r="186" spans="23:52" x14ac:dyDescent="0.2"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</row>
    <row r="187" spans="23:52" x14ac:dyDescent="0.2"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</row>
    <row r="188" spans="23:52" x14ac:dyDescent="0.2"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</row>
    <row r="189" spans="23:52" x14ac:dyDescent="0.2"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</row>
    <row r="190" spans="23:52" x14ac:dyDescent="0.2"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</row>
    <row r="191" spans="23:52" x14ac:dyDescent="0.2"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</row>
    <row r="192" spans="23:52" x14ac:dyDescent="0.2"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</row>
    <row r="193" spans="23:52" x14ac:dyDescent="0.2"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</row>
    <row r="194" spans="23:52" x14ac:dyDescent="0.2"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</row>
    <row r="195" spans="23:52" x14ac:dyDescent="0.2"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</row>
    <row r="196" spans="23:52" x14ac:dyDescent="0.2"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</row>
    <row r="197" spans="23:52" x14ac:dyDescent="0.2"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</row>
    <row r="198" spans="23:52" x14ac:dyDescent="0.2"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</row>
    <row r="199" spans="23:52" x14ac:dyDescent="0.2"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</row>
    <row r="200" spans="23:52" x14ac:dyDescent="0.2"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</row>
    <row r="201" spans="23:52" x14ac:dyDescent="0.2"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</row>
    <row r="202" spans="23:52" x14ac:dyDescent="0.2"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</row>
    <row r="203" spans="23:52" x14ac:dyDescent="0.2"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</row>
    <row r="204" spans="23:52" x14ac:dyDescent="0.2"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</row>
    <row r="205" spans="23:52" x14ac:dyDescent="0.2"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</row>
    <row r="206" spans="23:52" x14ac:dyDescent="0.2"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</row>
    <row r="207" spans="23:52" x14ac:dyDescent="0.2"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</row>
    <row r="208" spans="23:52" x14ac:dyDescent="0.2"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</row>
    <row r="209" spans="23:52" x14ac:dyDescent="0.2"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</row>
    <row r="210" spans="23:52" x14ac:dyDescent="0.2"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</row>
    <row r="211" spans="23:52" x14ac:dyDescent="0.2"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</row>
    <row r="212" spans="23:52" x14ac:dyDescent="0.2"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</row>
    <row r="213" spans="23:52" x14ac:dyDescent="0.2"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</row>
    <row r="214" spans="23:52" x14ac:dyDescent="0.2"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</row>
    <row r="215" spans="23:52" x14ac:dyDescent="0.2"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</row>
  </sheetData>
  <sheetProtection sheet="1" objects="1" scenarios="1" sort="0" autoFilter="0"/>
  <mergeCells count="2">
    <mergeCell ref="F4:M4"/>
    <mergeCell ref="N4:Q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</dc:creator>
  <cp:lastModifiedBy>AJM</cp:lastModifiedBy>
  <dcterms:created xsi:type="dcterms:W3CDTF">2020-04-23T23:14:22Z</dcterms:created>
  <dcterms:modified xsi:type="dcterms:W3CDTF">2020-07-13T21:56:38Z</dcterms:modified>
</cp:coreProperties>
</file>