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Revistas\Enviados\Scientific Report - postdoc\"/>
    </mc:Choice>
  </mc:AlternateContent>
  <bookViews>
    <workbookView xWindow="195" yWindow="525" windowWidth="13335" windowHeight="3720"/>
  </bookViews>
  <sheets>
    <sheet name="by Crop" sheetId="2" r:id="rId1"/>
    <sheet name="by State P delivered" sheetId="1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AI140" i="2" l="1"/>
  <c r="AI142" i="2" s="1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AJ141" i="2"/>
  <c r="AJ140" i="2" l="1"/>
  <c r="BG101" i="2" l="1"/>
  <c r="BG102" i="2"/>
  <c r="BG103" i="2"/>
  <c r="BG104" i="2"/>
  <c r="BG105" i="2"/>
  <c r="BG106" i="2"/>
  <c r="BG107" i="2"/>
  <c r="BG108" i="2"/>
  <c r="BG109" i="2"/>
  <c r="BG100" i="2"/>
  <c r="C133" i="2" l="1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AI133" i="2"/>
  <c r="AI135" i="2" s="1"/>
  <c r="B133" i="2"/>
  <c r="I129" i="2" l="1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X129" i="2"/>
  <c r="AY129" i="2"/>
  <c r="AZ129" i="2"/>
  <c r="BA129" i="2"/>
  <c r="BB129" i="2"/>
  <c r="BC129" i="2"/>
  <c r="BD129" i="2"/>
  <c r="BE129" i="2"/>
  <c r="BF129" i="2"/>
  <c r="C129" i="2"/>
  <c r="D129" i="2"/>
  <c r="E129" i="2"/>
  <c r="F129" i="2"/>
  <c r="G129" i="2"/>
  <c r="H129" i="2"/>
  <c r="B129" i="2"/>
  <c r="B30" i="2" l="1"/>
  <c r="B32" i="2" s="1"/>
  <c r="AA30" i="2"/>
  <c r="AA32" i="2" s="1"/>
  <c r="AB30" i="2"/>
  <c r="AB32" i="2" s="1"/>
  <c r="AC30" i="2"/>
  <c r="AC32" i="2" s="1"/>
  <c r="AD30" i="2"/>
  <c r="AD32" i="2" s="1"/>
  <c r="AE30" i="2"/>
  <c r="AE32" i="2" s="1"/>
  <c r="AF30" i="2"/>
  <c r="AF32" i="2" s="1"/>
  <c r="AG30" i="2"/>
  <c r="AG32" i="2" s="1"/>
  <c r="AH30" i="2"/>
  <c r="AH32" i="2" s="1"/>
  <c r="AI30" i="2"/>
  <c r="AI32" i="2" s="1"/>
  <c r="AJ30" i="2"/>
  <c r="AJ32" i="2" s="1"/>
  <c r="AK30" i="2"/>
  <c r="AK32" i="2" s="1"/>
  <c r="AL30" i="2"/>
  <c r="AL32" i="2" s="1"/>
  <c r="AM30" i="2"/>
  <c r="AM32" i="2" s="1"/>
  <c r="AN30" i="2"/>
  <c r="AN32" i="2" s="1"/>
  <c r="AO30" i="2"/>
  <c r="AO32" i="2" s="1"/>
  <c r="AP30" i="2"/>
  <c r="AP32" i="2" s="1"/>
  <c r="AQ30" i="2"/>
  <c r="AQ32" i="2" s="1"/>
  <c r="AR30" i="2"/>
  <c r="AR32" i="2" s="1"/>
  <c r="AS30" i="2"/>
  <c r="AS32" i="2" s="1"/>
  <c r="AT30" i="2"/>
  <c r="AT32" i="2" s="1"/>
  <c r="AU30" i="2"/>
  <c r="AU32" i="2" s="1"/>
  <c r="AV30" i="2"/>
  <c r="AV32" i="2" s="1"/>
  <c r="AW30" i="2"/>
  <c r="AW32" i="2" s="1"/>
  <c r="AX30" i="2"/>
  <c r="AX32" i="2" s="1"/>
  <c r="AY30" i="2"/>
  <c r="AY32" i="2" s="1"/>
  <c r="AZ30" i="2"/>
  <c r="AZ32" i="2" s="1"/>
  <c r="BA30" i="2"/>
  <c r="BA32" i="2" s="1"/>
  <c r="BB30" i="2"/>
  <c r="BB32" i="2" s="1"/>
  <c r="BC30" i="2"/>
  <c r="BC32" i="2" s="1"/>
  <c r="BD30" i="2"/>
  <c r="BD32" i="2" s="1"/>
  <c r="BE30" i="2"/>
  <c r="BE32" i="2" s="1"/>
  <c r="BF30" i="2"/>
  <c r="BF32" i="2" s="1"/>
  <c r="BG32" i="2" l="1"/>
  <c r="AJ134" i="2"/>
  <c r="AB97" i="1" l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AM90" i="1"/>
  <c r="AM117" i="1" s="1"/>
  <c r="AN90" i="1"/>
  <c r="AN117" i="1" s="1"/>
  <c r="AO90" i="1"/>
  <c r="AO117" i="1" s="1"/>
  <c r="AP90" i="1"/>
  <c r="AP117" i="1" s="1"/>
  <c r="AQ90" i="1"/>
  <c r="AQ117" i="1" s="1"/>
  <c r="AR90" i="1"/>
  <c r="AR117" i="1" s="1"/>
  <c r="AS90" i="1"/>
  <c r="AS117" i="1" s="1"/>
  <c r="AT90" i="1"/>
  <c r="AT117" i="1" s="1"/>
  <c r="AU90" i="1"/>
  <c r="AU117" i="1" s="1"/>
  <c r="AV90" i="1"/>
  <c r="AV117" i="1" s="1"/>
  <c r="AW90" i="1"/>
  <c r="AW117" i="1" s="1"/>
  <c r="AX90" i="1"/>
  <c r="AX117" i="1" s="1"/>
  <c r="AY90" i="1"/>
  <c r="AY117" i="1" s="1"/>
  <c r="AZ90" i="1"/>
  <c r="AZ117" i="1" s="1"/>
  <c r="BA90" i="1"/>
  <c r="BA117" i="1" s="1"/>
  <c r="BB90" i="1"/>
  <c r="BB117" i="1" s="1"/>
  <c r="BC90" i="1"/>
  <c r="BC117" i="1" s="1"/>
  <c r="BD90" i="1"/>
  <c r="BD117" i="1" s="1"/>
  <c r="BE90" i="1"/>
  <c r="BE117" i="1" s="1"/>
  <c r="AB87" i="1"/>
  <c r="AA15" i="2"/>
  <c r="B15" i="2" l="1"/>
  <c r="B36" i="2" s="1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B16" i="2"/>
  <c r="B37" i="2" s="1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B18" i="2"/>
  <c r="B39" i="2" s="1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B19" i="2"/>
  <c r="B40" i="2" s="1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B20" i="2"/>
  <c r="B41" i="2" s="1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B21" i="2"/>
  <c r="B42" i="2" s="1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B22" i="2"/>
  <c r="B43" i="2" s="1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B23" i="2"/>
  <c r="B44" i="2" s="1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16" i="2"/>
  <c r="AA17" i="2"/>
  <c r="AA18" i="2"/>
  <c r="AA20" i="2"/>
  <c r="AA21" i="2"/>
  <c r="AA22" i="2"/>
  <c r="AA23" i="2"/>
  <c r="AA19" i="2"/>
  <c r="AA24" i="2" l="1"/>
  <c r="W24" i="2"/>
  <c r="S24" i="2"/>
  <c r="O24" i="2"/>
  <c r="K24" i="2"/>
  <c r="G24" i="2"/>
  <c r="C24" i="2"/>
  <c r="Y24" i="2"/>
  <c r="U24" i="2"/>
  <c r="Q24" i="2"/>
  <c r="M24" i="2"/>
  <c r="I24" i="2"/>
  <c r="E24" i="2"/>
  <c r="Z24" i="2"/>
  <c r="V24" i="2"/>
  <c r="R24" i="2"/>
  <c r="N24" i="2"/>
  <c r="J24" i="2"/>
  <c r="F24" i="2"/>
  <c r="B24" i="2"/>
  <c r="B38" i="2"/>
  <c r="X24" i="2"/>
  <c r="T24" i="2"/>
  <c r="P24" i="2"/>
  <c r="L24" i="2"/>
  <c r="H24" i="2"/>
  <c r="D24" i="2"/>
  <c r="C29" i="2"/>
  <c r="C30" i="2" s="1"/>
  <c r="C39" i="2" s="1"/>
  <c r="C55" i="2" s="1"/>
  <c r="D29" i="2"/>
  <c r="D30" i="2" s="1"/>
  <c r="D32" i="2" s="1"/>
  <c r="E29" i="2"/>
  <c r="E30" i="2" s="1"/>
  <c r="E32" i="2" s="1"/>
  <c r="F29" i="2"/>
  <c r="F30" i="2" s="1"/>
  <c r="G29" i="2"/>
  <c r="G30" i="2" s="1"/>
  <c r="G44" i="2" s="1"/>
  <c r="G60" i="2" s="1"/>
  <c r="H29" i="2"/>
  <c r="H30" i="2" s="1"/>
  <c r="I29" i="2"/>
  <c r="I30" i="2" s="1"/>
  <c r="I32" i="2" s="1"/>
  <c r="J29" i="2"/>
  <c r="J30" i="2" s="1"/>
  <c r="K29" i="2"/>
  <c r="K30" i="2" s="1"/>
  <c r="K41" i="2" s="1"/>
  <c r="K57" i="2" s="1"/>
  <c r="L29" i="2"/>
  <c r="L30" i="2" s="1"/>
  <c r="L32" i="2" s="1"/>
  <c r="M29" i="2"/>
  <c r="M30" i="2" s="1"/>
  <c r="M32" i="2" s="1"/>
  <c r="N29" i="2"/>
  <c r="N30" i="2" s="1"/>
  <c r="O29" i="2"/>
  <c r="O30" i="2" s="1"/>
  <c r="O44" i="2" s="1"/>
  <c r="O60" i="2" s="1"/>
  <c r="P29" i="2"/>
  <c r="P30" i="2" s="1"/>
  <c r="P32" i="2" s="1"/>
  <c r="Q29" i="2"/>
  <c r="Q30" i="2" s="1"/>
  <c r="Q32" i="2" s="1"/>
  <c r="R29" i="2"/>
  <c r="R30" i="2" s="1"/>
  <c r="S29" i="2"/>
  <c r="S30" i="2" s="1"/>
  <c r="S41" i="2" s="1"/>
  <c r="S57" i="2" s="1"/>
  <c r="S89" i="2" s="1"/>
  <c r="S121" i="2" s="1"/>
  <c r="T29" i="2"/>
  <c r="T30" i="2" s="1"/>
  <c r="T32" i="2" s="1"/>
  <c r="U29" i="2"/>
  <c r="U30" i="2" s="1"/>
  <c r="U32" i="2" s="1"/>
  <c r="V29" i="2"/>
  <c r="V30" i="2" s="1"/>
  <c r="W29" i="2"/>
  <c r="W30" i="2" s="1"/>
  <c r="W44" i="2" s="1"/>
  <c r="W60" i="2" s="1"/>
  <c r="W92" i="2" s="1"/>
  <c r="W124" i="2" s="1"/>
  <c r="X29" i="2"/>
  <c r="X30" i="2" s="1"/>
  <c r="X32" i="2" s="1"/>
  <c r="Y29" i="2"/>
  <c r="Y30" i="2" s="1"/>
  <c r="Y32" i="2" s="1"/>
  <c r="Z29" i="2"/>
  <c r="Z30" i="2" s="1"/>
  <c r="AJ133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3" i="2"/>
  <c r="O72" i="2"/>
  <c r="O69" i="2"/>
  <c r="O70" i="2"/>
  <c r="O71" i="2"/>
  <c r="O74" i="2"/>
  <c r="O76" i="2"/>
  <c r="O68" i="2"/>
  <c r="E36" i="2"/>
  <c r="E52" i="2" s="1"/>
  <c r="M36" i="2"/>
  <c r="M52" i="2" s="1"/>
  <c r="Q36" i="2"/>
  <c r="Q52" i="2" s="1"/>
  <c r="R36" i="2"/>
  <c r="R52" i="2" s="1"/>
  <c r="AA36" i="2"/>
  <c r="E37" i="2"/>
  <c r="E53" i="2" s="1"/>
  <c r="I37" i="2"/>
  <c r="I53" i="2" s="1"/>
  <c r="M37" i="2"/>
  <c r="M53" i="2" s="1"/>
  <c r="N37" i="2"/>
  <c r="N53" i="2" s="1"/>
  <c r="Q37" i="2"/>
  <c r="Q53" i="2" s="1"/>
  <c r="Q85" i="2" s="1"/>
  <c r="Q117" i="2" s="1"/>
  <c r="U37" i="2"/>
  <c r="U53" i="2" s="1"/>
  <c r="U85" i="2" s="1"/>
  <c r="U117" i="2" s="1"/>
  <c r="V37" i="2"/>
  <c r="V53" i="2" s="1"/>
  <c r="V85" i="2" s="1"/>
  <c r="V117" i="2" s="1"/>
  <c r="X37" i="2"/>
  <c r="X53" i="2" s="1"/>
  <c r="X85" i="2" s="1"/>
  <c r="X117" i="2" s="1"/>
  <c r="D38" i="2"/>
  <c r="D54" i="2" s="1"/>
  <c r="E38" i="2"/>
  <c r="E54" i="2" s="1"/>
  <c r="H38" i="2"/>
  <c r="H54" i="2" s="1"/>
  <c r="I38" i="2"/>
  <c r="I54" i="2" s="1"/>
  <c r="L38" i="2"/>
  <c r="L54" i="2" s="1"/>
  <c r="P38" i="2"/>
  <c r="P54" i="2" s="1"/>
  <c r="P86" i="2" s="1"/>
  <c r="P118" i="2" s="1"/>
  <c r="Q38" i="2"/>
  <c r="Q54" i="2" s="1"/>
  <c r="Q86" i="2" s="1"/>
  <c r="Q118" i="2" s="1"/>
  <c r="T38" i="2"/>
  <c r="T54" i="2" s="1"/>
  <c r="T86" i="2" s="1"/>
  <c r="T118" i="2" s="1"/>
  <c r="X38" i="2"/>
  <c r="X54" i="2" s="1"/>
  <c r="X86" i="2" s="1"/>
  <c r="X118" i="2" s="1"/>
  <c r="Y38" i="2"/>
  <c r="Y54" i="2" s="1"/>
  <c r="Y86" i="2" s="1"/>
  <c r="Y118" i="2" s="1"/>
  <c r="D39" i="2"/>
  <c r="D55" i="2" s="1"/>
  <c r="H39" i="2"/>
  <c r="H55" i="2" s="1"/>
  <c r="J39" i="2"/>
  <c r="J55" i="2" s="1"/>
  <c r="L39" i="2"/>
  <c r="L55" i="2" s="1"/>
  <c r="P39" i="2"/>
  <c r="P55" i="2" s="1"/>
  <c r="P87" i="2" s="1"/>
  <c r="P119" i="2" s="1"/>
  <c r="T39" i="2"/>
  <c r="T55" i="2" s="1"/>
  <c r="T87" i="2" s="1"/>
  <c r="T119" i="2" s="1"/>
  <c r="X39" i="2"/>
  <c r="X55" i="2" s="1"/>
  <c r="X87" i="2" s="1"/>
  <c r="X119" i="2" s="1"/>
  <c r="AA39" i="2"/>
  <c r="AA55" i="2" s="1"/>
  <c r="AA87" i="2" s="1"/>
  <c r="AA119" i="2" s="1"/>
  <c r="I40" i="2"/>
  <c r="I56" i="2" s="1"/>
  <c r="Q40" i="2"/>
  <c r="Q56" i="2" s="1"/>
  <c r="Q88" i="2" s="1"/>
  <c r="Q120" i="2" s="1"/>
  <c r="U40" i="2"/>
  <c r="U56" i="2" s="1"/>
  <c r="U88" i="2" s="1"/>
  <c r="U120" i="2" s="1"/>
  <c r="AA40" i="2"/>
  <c r="AA56" i="2" s="1"/>
  <c r="AA88" i="2" s="1"/>
  <c r="AA120" i="2" s="1"/>
  <c r="D41" i="2"/>
  <c r="D57" i="2" s="1"/>
  <c r="D89" i="2" s="1"/>
  <c r="D121" i="2" s="1"/>
  <c r="H41" i="2"/>
  <c r="H57" i="2" s="1"/>
  <c r="L41" i="2"/>
  <c r="L57" i="2" s="1"/>
  <c r="M41" i="2"/>
  <c r="M57" i="2" s="1"/>
  <c r="P41" i="2"/>
  <c r="P57" i="2" s="1"/>
  <c r="P89" i="2" s="1"/>
  <c r="P121" i="2" s="1"/>
  <c r="T41" i="2"/>
  <c r="T57" i="2" s="1"/>
  <c r="T89" i="2" s="1"/>
  <c r="T121" i="2" s="1"/>
  <c r="U41" i="2"/>
  <c r="U57" i="2" s="1"/>
  <c r="U89" i="2" s="1"/>
  <c r="U121" i="2" s="1"/>
  <c r="X41" i="2"/>
  <c r="X57" i="2" s="1"/>
  <c r="X89" i="2" s="1"/>
  <c r="X121" i="2" s="1"/>
  <c r="Y41" i="2"/>
  <c r="Y57" i="2" s="1"/>
  <c r="Y89" i="2" s="1"/>
  <c r="Y121" i="2" s="1"/>
  <c r="Z41" i="2"/>
  <c r="Z57" i="2" s="1"/>
  <c r="Z89" i="2" s="1"/>
  <c r="Z121" i="2" s="1"/>
  <c r="D42" i="2"/>
  <c r="D58" i="2" s="1"/>
  <c r="E42" i="2"/>
  <c r="E58" i="2" s="1"/>
  <c r="G42" i="2"/>
  <c r="H42" i="2"/>
  <c r="H58" i="2" s="1"/>
  <c r="L42" i="2"/>
  <c r="L58" i="2" s="1"/>
  <c r="M42" i="2"/>
  <c r="M58" i="2" s="1"/>
  <c r="P42" i="2"/>
  <c r="P58" i="2" s="1"/>
  <c r="P90" i="2" s="1"/>
  <c r="P122" i="2" s="1"/>
  <c r="Q42" i="2"/>
  <c r="Q58" i="2" s="1"/>
  <c r="Q90" i="2" s="1"/>
  <c r="Q122" i="2" s="1"/>
  <c r="Y42" i="2"/>
  <c r="Y58" i="2" s="1"/>
  <c r="Y90" i="2" s="1"/>
  <c r="Y122" i="2" s="1"/>
  <c r="AA42" i="2"/>
  <c r="AA58" i="2" s="1"/>
  <c r="AA90" i="2" s="1"/>
  <c r="AA122" i="2" s="1"/>
  <c r="D43" i="2"/>
  <c r="D59" i="2" s="1"/>
  <c r="H43" i="2"/>
  <c r="H59" i="2" s="1"/>
  <c r="L43" i="2"/>
  <c r="L59" i="2" s="1"/>
  <c r="P43" i="2"/>
  <c r="P59" i="2" s="1"/>
  <c r="P91" i="2" s="1"/>
  <c r="P123" i="2" s="1"/>
  <c r="S43" i="2"/>
  <c r="S59" i="2" s="1"/>
  <c r="S91" i="2" s="1"/>
  <c r="S123" i="2" s="1"/>
  <c r="T43" i="2"/>
  <c r="T59" i="2" s="1"/>
  <c r="T91" i="2" s="1"/>
  <c r="T123" i="2" s="1"/>
  <c r="X43" i="2"/>
  <c r="X59" i="2" s="1"/>
  <c r="X91" i="2" s="1"/>
  <c r="X123" i="2" s="1"/>
  <c r="AA43" i="2"/>
  <c r="AA59" i="2" s="1"/>
  <c r="AA91" i="2" s="1"/>
  <c r="AA123" i="2" s="1"/>
  <c r="F44" i="2"/>
  <c r="F60" i="2" s="1"/>
  <c r="M44" i="2"/>
  <c r="M60" i="2" s="1"/>
  <c r="M92" i="2" s="1"/>
  <c r="M124" i="2" s="1"/>
  <c r="Q44" i="2"/>
  <c r="Q60" i="2" s="1"/>
  <c r="Q92" i="2" s="1"/>
  <c r="Q124" i="2" s="1"/>
  <c r="V44" i="2"/>
  <c r="V60" i="2" s="1"/>
  <c r="V92" i="2" s="1"/>
  <c r="V124" i="2" s="1"/>
  <c r="Y44" i="2"/>
  <c r="Y60" i="2" s="1"/>
  <c r="Y92" i="2" s="1"/>
  <c r="Y124" i="2" s="1"/>
  <c r="AA44" i="2"/>
  <c r="AA60" i="2" s="1"/>
  <c r="AA92" i="2" s="1"/>
  <c r="AA124" i="2" s="1"/>
  <c r="B55" i="2"/>
  <c r="B56" i="2"/>
  <c r="B58" i="2"/>
  <c r="B90" i="2" s="1"/>
  <c r="B122" i="2" s="1"/>
  <c r="B59" i="2"/>
  <c r="B91" i="2" s="1"/>
  <c r="B123" i="2" s="1"/>
  <c r="B60" i="2"/>
  <c r="B52" i="2"/>
  <c r="BF44" i="2"/>
  <c r="BF60" i="2" s="1"/>
  <c r="BF92" i="2" s="1"/>
  <c r="BF124" i="2" s="1"/>
  <c r="BD44" i="2"/>
  <c r="BD60" i="2" s="1"/>
  <c r="BD92" i="2" s="1"/>
  <c r="BD124" i="2" s="1"/>
  <c r="BC37" i="2"/>
  <c r="BC53" i="2" s="1"/>
  <c r="BA39" i="2"/>
  <c r="BA55" i="2" s="1"/>
  <c r="BA87" i="2" s="1"/>
  <c r="BA119" i="2" s="1"/>
  <c r="AZ43" i="2"/>
  <c r="AZ59" i="2" s="1"/>
  <c r="AZ91" i="2" s="1"/>
  <c r="AZ123" i="2" s="1"/>
  <c r="AY40" i="2"/>
  <c r="AY56" i="2" s="1"/>
  <c r="AY88" i="2" s="1"/>
  <c r="AY120" i="2" s="1"/>
  <c r="AV38" i="2"/>
  <c r="AV54" i="2" s="1"/>
  <c r="AV86" i="2" s="1"/>
  <c r="AV118" i="2" s="1"/>
  <c r="AU36" i="2"/>
  <c r="AU52" i="2" s="1"/>
  <c r="AU81" i="2" s="1"/>
  <c r="AS40" i="2"/>
  <c r="AR44" i="2"/>
  <c r="AR60" i="2" s="1"/>
  <c r="AR92" i="2" s="1"/>
  <c r="AR124" i="2" s="1"/>
  <c r="AQ39" i="2"/>
  <c r="AN41" i="2"/>
  <c r="AN57" i="2" s="1"/>
  <c r="AN89" i="2" s="1"/>
  <c r="AN121" i="2" s="1"/>
  <c r="AM37" i="2"/>
  <c r="AM53" i="2" s="1"/>
  <c r="AM85" i="2" s="1"/>
  <c r="AM117" i="2" s="1"/>
  <c r="AL42" i="2"/>
  <c r="AL58" i="2" s="1"/>
  <c r="AL90" i="2" s="1"/>
  <c r="AL122" i="2" s="1"/>
  <c r="AK39" i="2"/>
  <c r="AK55" i="2" s="1"/>
  <c r="AK87" i="2" s="1"/>
  <c r="AK119" i="2" s="1"/>
  <c r="AJ44" i="2"/>
  <c r="AJ60" i="2" s="1"/>
  <c r="AJ92" i="2" s="1"/>
  <c r="AJ124" i="2" s="1"/>
  <c r="AI36" i="2"/>
  <c r="AI52" i="2" s="1"/>
  <c r="AF41" i="2"/>
  <c r="AD42" i="2"/>
  <c r="AD58" i="2" s="1"/>
  <c r="AD90" i="2" s="1"/>
  <c r="AD122" i="2" s="1"/>
  <c r="AC40" i="2"/>
  <c r="AC56" i="2" s="1"/>
  <c r="AC88" i="2" s="1"/>
  <c r="AC120" i="2" s="1"/>
  <c r="AB43" i="2"/>
  <c r="AB59" i="2" s="1"/>
  <c r="AB91" i="2" s="1"/>
  <c r="AB123" i="2" s="1"/>
  <c r="AS38" i="2"/>
  <c r="AY44" i="2"/>
  <c r="AY60" i="2" s="1"/>
  <c r="AY92" i="2" s="1"/>
  <c r="AY124" i="2" s="1"/>
  <c r="AI44" i="2"/>
  <c r="AI60" i="2" s="1"/>
  <c r="AI92" i="2" s="1"/>
  <c r="AI124" i="2" s="1"/>
  <c r="BD43" i="2"/>
  <c r="BD59" i="2" s="1"/>
  <c r="BD91" i="2" s="1"/>
  <c r="BD123" i="2" s="1"/>
  <c r="AR42" i="2"/>
  <c r="AR58" i="2" s="1"/>
  <c r="AR90" i="2" s="1"/>
  <c r="AR122" i="2" s="1"/>
  <c r="AN39" i="2"/>
  <c r="AN55" i="2" s="1"/>
  <c r="AN87" i="2" s="1"/>
  <c r="AN119" i="2" s="1"/>
  <c r="AZ44" i="2"/>
  <c r="AZ60" i="2" s="1"/>
  <c r="AZ92" i="2" s="1"/>
  <c r="AZ124" i="2" s="1"/>
  <c r="AR43" i="2"/>
  <c r="AR59" i="2" s="1"/>
  <c r="AR91" i="2" s="1"/>
  <c r="AR123" i="2" s="1"/>
  <c r="BD42" i="2"/>
  <c r="BD58" i="2" s="1"/>
  <c r="BD90" i="2" s="1"/>
  <c r="BD122" i="2" s="1"/>
  <c r="AJ42" i="2"/>
  <c r="AJ58" i="2" s="1"/>
  <c r="AJ90" i="2" s="1"/>
  <c r="AJ122" i="2" s="1"/>
  <c r="AK41" i="2"/>
  <c r="AK57" i="2" s="1"/>
  <c r="BD38" i="2"/>
  <c r="BD54" i="2" s="1"/>
  <c r="BD86" i="2" s="1"/>
  <c r="BD118" i="2" s="1"/>
  <c r="AE36" i="2"/>
  <c r="AE52" i="2" s="1"/>
  <c r="AE38" i="2"/>
  <c r="AE54" i="2" s="1"/>
  <c r="AE86" i="2" s="1"/>
  <c r="AE118" i="2" s="1"/>
  <c r="AV44" i="2"/>
  <c r="AV60" i="2" s="1"/>
  <c r="AV92" i="2" s="1"/>
  <c r="AV124" i="2" s="1"/>
  <c r="AB44" i="2"/>
  <c r="AB60" i="2" s="1"/>
  <c r="AB92" i="2" s="1"/>
  <c r="AB124" i="2" s="1"/>
  <c r="AN43" i="2"/>
  <c r="AN59" i="2" s="1"/>
  <c r="AN91" i="2" s="1"/>
  <c r="AN123" i="2" s="1"/>
  <c r="AZ42" i="2"/>
  <c r="AZ58" i="2" s="1"/>
  <c r="AZ90" i="2" s="1"/>
  <c r="AZ122" i="2" s="1"/>
  <c r="AB42" i="2"/>
  <c r="AB58" i="2" s="1"/>
  <c r="AB90" i="2" s="1"/>
  <c r="AB122" i="2" s="1"/>
  <c r="AN40" i="2"/>
  <c r="AN56" i="2" s="1"/>
  <c r="AN88" i="2" s="1"/>
  <c r="AN120" i="2" s="1"/>
  <c r="AF39" i="2"/>
  <c r="AF55" i="2" s="1"/>
  <c r="AF87" i="2" s="1"/>
  <c r="AF40" i="2"/>
  <c r="AF56" i="2" s="1"/>
  <c r="AF88" i="2" s="1"/>
  <c r="AF120" i="2" s="1"/>
  <c r="AF42" i="2"/>
  <c r="AF58" i="2" s="1"/>
  <c r="AF90" i="2" s="1"/>
  <c r="AF122" i="2" s="1"/>
  <c r="AF43" i="2"/>
  <c r="AF59" i="2" s="1"/>
  <c r="AF91" i="2" s="1"/>
  <c r="AF123" i="2" s="1"/>
  <c r="AF44" i="2"/>
  <c r="AF60" i="2" s="1"/>
  <c r="AF92" i="2" s="1"/>
  <c r="AF124" i="2" s="1"/>
  <c r="AV39" i="2"/>
  <c r="AV55" i="2" s="1"/>
  <c r="AV87" i="2" s="1"/>
  <c r="AV119" i="2" s="1"/>
  <c r="AV42" i="2"/>
  <c r="AV58" i="2" s="1"/>
  <c r="AV90" i="2" s="1"/>
  <c r="AV122" i="2" s="1"/>
  <c r="AV43" i="2"/>
  <c r="AV59" i="2" s="1"/>
  <c r="AV91" i="2" s="1"/>
  <c r="AV123" i="2" s="1"/>
  <c r="AN44" i="2"/>
  <c r="AN60" i="2" s="1"/>
  <c r="AN92" i="2" s="1"/>
  <c r="AN124" i="2" s="1"/>
  <c r="AJ43" i="2"/>
  <c r="AJ59" i="2" s="1"/>
  <c r="AJ91" i="2" s="1"/>
  <c r="AJ123" i="2" s="1"/>
  <c r="BD41" i="2"/>
  <c r="BD57" i="2" s="1"/>
  <c r="BD89" i="2" s="1"/>
  <c r="BD121" i="2" s="1"/>
  <c r="BD40" i="2"/>
  <c r="BD56" i="2" s="1"/>
  <c r="BD88" i="2" s="1"/>
  <c r="BD120" i="2" s="1"/>
  <c r="AN42" i="2"/>
  <c r="AN58" i="2" s="1"/>
  <c r="AN90" i="2" s="1"/>
  <c r="AN122" i="2" s="1"/>
  <c r="AV41" i="2"/>
  <c r="AV57" i="2" s="1"/>
  <c r="AV89" i="2" s="1"/>
  <c r="AV121" i="2" s="1"/>
  <c r="AV40" i="2"/>
  <c r="AV56" i="2" s="1"/>
  <c r="BD39" i="2"/>
  <c r="BD55" i="2" s="1"/>
  <c r="BD87" i="2" s="1"/>
  <c r="BD119" i="2" s="1"/>
  <c r="AS54" i="2"/>
  <c r="AS86" i="2" s="1"/>
  <c r="AS118" i="2" s="1"/>
  <c r="AH36" i="2"/>
  <c r="AH52" i="2" s="1"/>
  <c r="AH37" i="2"/>
  <c r="AH53" i="2" s="1"/>
  <c r="AH85" i="2" s="1"/>
  <c r="AH117" i="2" s="1"/>
  <c r="AH38" i="2"/>
  <c r="AH39" i="2"/>
  <c r="AH55" i="2" s="1"/>
  <c r="AH87" i="2" s="1"/>
  <c r="AH119" i="2" s="1"/>
  <c r="AH40" i="2"/>
  <c r="AH56" i="2" s="1"/>
  <c r="AH88" i="2" s="1"/>
  <c r="AH120" i="2" s="1"/>
  <c r="AH41" i="2"/>
  <c r="AH57" i="2" s="1"/>
  <c r="AH89" i="2" s="1"/>
  <c r="AH121" i="2" s="1"/>
  <c r="AP36" i="2"/>
  <c r="AP52" i="2" s="1"/>
  <c r="AP37" i="2"/>
  <c r="AP53" i="2" s="1"/>
  <c r="AP38" i="2"/>
  <c r="AP54" i="2" s="1"/>
  <c r="AP39" i="2"/>
  <c r="AP55" i="2" s="1"/>
  <c r="AP40" i="2"/>
  <c r="AP56" i="2" s="1"/>
  <c r="AP41" i="2"/>
  <c r="AP57" i="2" s="1"/>
  <c r="AT36" i="2"/>
  <c r="AT52" i="2" s="1"/>
  <c r="AT81" i="2" s="1"/>
  <c r="AT37" i="2"/>
  <c r="AT38" i="2"/>
  <c r="AT54" i="2" s="1"/>
  <c r="AT86" i="2" s="1"/>
  <c r="AT118" i="2" s="1"/>
  <c r="AT39" i="2"/>
  <c r="AT55" i="2" s="1"/>
  <c r="AT87" i="2" s="1"/>
  <c r="AT119" i="2" s="1"/>
  <c r="AT40" i="2"/>
  <c r="AT56" i="2" s="1"/>
  <c r="AT88" i="2" s="1"/>
  <c r="AT120" i="2" s="1"/>
  <c r="AT41" i="2"/>
  <c r="AT57" i="2" s="1"/>
  <c r="AT89" i="2" s="1"/>
  <c r="AT121" i="2" s="1"/>
  <c r="BB36" i="2"/>
  <c r="BB52" i="2" s="1"/>
  <c r="BB81" i="2" s="1"/>
  <c r="BB37" i="2"/>
  <c r="BB53" i="2" s="1"/>
  <c r="BB38" i="2"/>
  <c r="BB54" i="2" s="1"/>
  <c r="BB86" i="2" s="1"/>
  <c r="BB118" i="2" s="1"/>
  <c r="BB39" i="2"/>
  <c r="BB55" i="2" s="1"/>
  <c r="BB87" i="2" s="1"/>
  <c r="BB119" i="2" s="1"/>
  <c r="AT44" i="2"/>
  <c r="AT60" i="2" s="1"/>
  <c r="AT92" i="2" s="1"/>
  <c r="AT124" i="2" s="1"/>
  <c r="AD44" i="2"/>
  <c r="AD60" i="2" s="1"/>
  <c r="AD92" i="2" s="1"/>
  <c r="AD124" i="2" s="1"/>
  <c r="AE39" i="2"/>
  <c r="AE55" i="2" s="1"/>
  <c r="AE87" i="2" s="1"/>
  <c r="AE119" i="2" s="1"/>
  <c r="AE41" i="2"/>
  <c r="AE57" i="2" s="1"/>
  <c r="AE89" i="2" s="1"/>
  <c r="AE121" i="2" s="1"/>
  <c r="AE42" i="2"/>
  <c r="AE58" i="2" s="1"/>
  <c r="AE90" i="2" s="1"/>
  <c r="AE122" i="2" s="1"/>
  <c r="AE43" i="2"/>
  <c r="AE59" i="2" s="1"/>
  <c r="AE91" i="2" s="1"/>
  <c r="AE123" i="2" s="1"/>
  <c r="AE40" i="2"/>
  <c r="AE56" i="2" s="1"/>
  <c r="AE88" i="2" s="1"/>
  <c r="AE120" i="2" s="1"/>
  <c r="AM40" i="2"/>
  <c r="AM56" i="2" s="1"/>
  <c r="AM88" i="2" s="1"/>
  <c r="AM120" i="2" s="1"/>
  <c r="AM42" i="2"/>
  <c r="AM58" i="2" s="1"/>
  <c r="AM90" i="2" s="1"/>
  <c r="AM122" i="2" s="1"/>
  <c r="AM43" i="2"/>
  <c r="AM59" i="2" s="1"/>
  <c r="AM91" i="2" s="1"/>
  <c r="AM123" i="2" s="1"/>
  <c r="AM39" i="2"/>
  <c r="AM55" i="2" s="1"/>
  <c r="AM87" i="2" s="1"/>
  <c r="AM119" i="2" s="1"/>
  <c r="AM41" i="2"/>
  <c r="AM57" i="2" s="1"/>
  <c r="AM89" i="2" s="1"/>
  <c r="AM121" i="2" s="1"/>
  <c r="AQ42" i="2"/>
  <c r="AQ58" i="2" s="1"/>
  <c r="AQ90" i="2" s="1"/>
  <c r="AQ122" i="2" s="1"/>
  <c r="AQ43" i="2"/>
  <c r="AQ59" i="2" s="1"/>
  <c r="AQ91" i="2" s="1"/>
  <c r="AQ123" i="2" s="1"/>
  <c r="AU39" i="2"/>
  <c r="AU55" i="2" s="1"/>
  <c r="AU87" i="2" s="1"/>
  <c r="AU119" i="2" s="1"/>
  <c r="AU41" i="2"/>
  <c r="AU57" i="2" s="1"/>
  <c r="AU89" i="2" s="1"/>
  <c r="AU121" i="2" s="1"/>
  <c r="AU42" i="2"/>
  <c r="AU58" i="2" s="1"/>
  <c r="AU90" i="2" s="1"/>
  <c r="AU122" i="2" s="1"/>
  <c r="AU43" i="2"/>
  <c r="AU59" i="2" s="1"/>
  <c r="AU91" i="2" s="1"/>
  <c r="AU123" i="2" s="1"/>
  <c r="AU38" i="2"/>
  <c r="AU54" i="2" s="1"/>
  <c r="AU86" i="2" s="1"/>
  <c r="AU118" i="2" s="1"/>
  <c r="AU40" i="2"/>
  <c r="AU56" i="2" s="1"/>
  <c r="AU88" i="2" s="1"/>
  <c r="AU120" i="2" s="1"/>
  <c r="AY42" i="2"/>
  <c r="AY58" i="2" s="1"/>
  <c r="AY90" i="2" s="1"/>
  <c r="AY122" i="2" s="1"/>
  <c r="AY43" i="2"/>
  <c r="AY59" i="2" s="1"/>
  <c r="AY91" i="2" s="1"/>
  <c r="AY123" i="2" s="1"/>
  <c r="AQ44" i="2"/>
  <c r="AQ60" i="2" s="1"/>
  <c r="AL44" i="2"/>
  <c r="AL60" i="2" s="1"/>
  <c r="AL92" i="2" s="1"/>
  <c r="AL124" i="2" s="1"/>
  <c r="AQ41" i="2"/>
  <c r="AI40" i="2"/>
  <c r="AI56" i="2" s="1"/>
  <c r="AI88" i="2" s="1"/>
  <c r="AI120" i="2" s="1"/>
  <c r="AY38" i="2"/>
  <c r="AY54" i="2" s="1"/>
  <c r="AM38" i="2"/>
  <c r="AM54" i="2" s="1"/>
  <c r="AM86" i="2" s="1"/>
  <c r="AM118" i="2" s="1"/>
  <c r="AU37" i="2"/>
  <c r="AU53" i="2" s="1"/>
  <c r="AE37" i="2"/>
  <c r="AE53" i="2" s="1"/>
  <c r="AE85" i="2" s="1"/>
  <c r="AE117" i="2" s="1"/>
  <c r="BC36" i="2"/>
  <c r="BC52" i="2" s="1"/>
  <c r="BC81" i="2" s="1"/>
  <c r="AM36" i="2"/>
  <c r="AM52" i="2" s="1"/>
  <c r="AC36" i="2"/>
  <c r="AC37" i="2"/>
  <c r="AC53" i="2" s="1"/>
  <c r="AC85" i="2" s="1"/>
  <c r="AC117" i="2" s="1"/>
  <c r="AC38" i="2"/>
  <c r="AC54" i="2" s="1"/>
  <c r="AC86" i="2" s="1"/>
  <c r="AC118" i="2" s="1"/>
  <c r="AC42" i="2"/>
  <c r="AC58" i="2" s="1"/>
  <c r="AC90" i="2" s="1"/>
  <c r="AC122" i="2" s="1"/>
  <c r="AC43" i="2"/>
  <c r="AC59" i="2" s="1"/>
  <c r="AC91" i="2" s="1"/>
  <c r="AC123" i="2" s="1"/>
  <c r="AC44" i="2"/>
  <c r="AC60" i="2" s="1"/>
  <c r="AG40" i="2"/>
  <c r="AG56" i="2" s="1"/>
  <c r="AG36" i="2"/>
  <c r="AG52" i="2" s="1"/>
  <c r="AG37" i="2"/>
  <c r="AG38" i="2"/>
  <c r="AG54" i="2" s="1"/>
  <c r="AG86" i="2" s="1"/>
  <c r="AG118" i="2" s="1"/>
  <c r="AG39" i="2"/>
  <c r="AG55" i="2" s="1"/>
  <c r="AG87" i="2" s="1"/>
  <c r="AG119" i="2" s="1"/>
  <c r="AG41" i="2"/>
  <c r="AG57" i="2" s="1"/>
  <c r="AG89" i="2" s="1"/>
  <c r="AG121" i="2" s="1"/>
  <c r="AG42" i="2"/>
  <c r="AG58" i="2" s="1"/>
  <c r="AG90" i="2" s="1"/>
  <c r="AG122" i="2" s="1"/>
  <c r="AG43" i="2"/>
  <c r="AG59" i="2" s="1"/>
  <c r="AG91" i="2" s="1"/>
  <c r="AG123" i="2" s="1"/>
  <c r="AG44" i="2"/>
  <c r="AG60" i="2" s="1"/>
  <c r="AG92" i="2" s="1"/>
  <c r="AG124" i="2" s="1"/>
  <c r="AK36" i="2"/>
  <c r="AK52" i="2" s="1"/>
  <c r="AK37" i="2"/>
  <c r="AK53" i="2" s="1"/>
  <c r="AK85" i="2" s="1"/>
  <c r="AK117" i="2" s="1"/>
  <c r="AK38" i="2"/>
  <c r="AK54" i="2" s="1"/>
  <c r="AK86" i="2" s="1"/>
  <c r="AK118" i="2" s="1"/>
  <c r="AK42" i="2"/>
  <c r="AK58" i="2" s="1"/>
  <c r="AK90" i="2" s="1"/>
  <c r="AK122" i="2" s="1"/>
  <c r="AK43" i="2"/>
  <c r="AK59" i="2" s="1"/>
  <c r="AK91" i="2" s="1"/>
  <c r="AK123" i="2" s="1"/>
  <c r="AK44" i="2"/>
  <c r="AK60" i="2" s="1"/>
  <c r="AK92" i="2" s="1"/>
  <c r="AK124" i="2" s="1"/>
  <c r="AO39" i="2"/>
  <c r="AO55" i="2" s="1"/>
  <c r="AO87" i="2" s="1"/>
  <c r="AO119" i="2" s="1"/>
  <c r="AO41" i="2"/>
  <c r="AO57" i="2" s="1"/>
  <c r="AO36" i="2"/>
  <c r="AO52" i="2" s="1"/>
  <c r="AO37" i="2"/>
  <c r="AO53" i="2" s="1"/>
  <c r="AO85" i="2" s="1"/>
  <c r="AO117" i="2" s="1"/>
  <c r="AO38" i="2"/>
  <c r="AO54" i="2" s="1"/>
  <c r="AO86" i="2" s="1"/>
  <c r="AO118" i="2" s="1"/>
  <c r="AO40" i="2"/>
  <c r="AO56" i="2" s="1"/>
  <c r="AO88" i="2" s="1"/>
  <c r="AO120" i="2" s="1"/>
  <c r="AO42" i="2"/>
  <c r="AO58" i="2" s="1"/>
  <c r="AO90" i="2" s="1"/>
  <c r="AO122" i="2" s="1"/>
  <c r="AO43" i="2"/>
  <c r="AO59" i="2" s="1"/>
  <c r="AO91" i="2" s="1"/>
  <c r="AO123" i="2" s="1"/>
  <c r="AO44" i="2"/>
  <c r="AO60" i="2" s="1"/>
  <c r="AO92" i="2" s="1"/>
  <c r="AO124" i="2" s="1"/>
  <c r="AS36" i="2"/>
  <c r="AS52" i="2" s="1"/>
  <c r="AS81" i="2" s="1"/>
  <c r="AS37" i="2"/>
  <c r="AS53" i="2" s="1"/>
  <c r="AS42" i="2"/>
  <c r="AS58" i="2" s="1"/>
  <c r="AS90" i="2" s="1"/>
  <c r="AS122" i="2" s="1"/>
  <c r="AS43" i="2"/>
  <c r="AS59" i="2" s="1"/>
  <c r="AS91" i="2" s="1"/>
  <c r="AS123" i="2" s="1"/>
  <c r="AS44" i="2"/>
  <c r="AS60" i="2" s="1"/>
  <c r="AS92" i="2" s="1"/>
  <c r="AS124" i="2" s="1"/>
  <c r="AW38" i="2"/>
  <c r="AW54" i="2" s="1"/>
  <c r="AW86" i="2" s="1"/>
  <c r="AW118" i="2" s="1"/>
  <c r="AW40" i="2"/>
  <c r="AW56" i="2" s="1"/>
  <c r="AW88" i="2" s="1"/>
  <c r="AW120" i="2" s="1"/>
  <c r="AW36" i="2"/>
  <c r="AW52" i="2" s="1"/>
  <c r="AW81" i="2" s="1"/>
  <c r="AW37" i="2"/>
  <c r="AW53" i="2" s="1"/>
  <c r="AW39" i="2"/>
  <c r="AW55" i="2" s="1"/>
  <c r="AW87" i="2" s="1"/>
  <c r="AW119" i="2" s="1"/>
  <c r="AW41" i="2"/>
  <c r="AW57" i="2" s="1"/>
  <c r="AW89" i="2" s="1"/>
  <c r="AW121" i="2" s="1"/>
  <c r="AW42" i="2"/>
  <c r="AW58" i="2" s="1"/>
  <c r="AW90" i="2" s="1"/>
  <c r="AW122" i="2" s="1"/>
  <c r="AW43" i="2"/>
  <c r="AW59" i="2" s="1"/>
  <c r="AW91" i="2" s="1"/>
  <c r="AW123" i="2" s="1"/>
  <c r="AW44" i="2"/>
  <c r="AW60" i="2" s="1"/>
  <c r="AW92" i="2" s="1"/>
  <c r="AW124" i="2" s="1"/>
  <c r="BA36" i="2"/>
  <c r="BA52" i="2" s="1"/>
  <c r="BA81" i="2" s="1"/>
  <c r="BA37" i="2"/>
  <c r="BA53" i="2" s="1"/>
  <c r="BA42" i="2"/>
  <c r="BA58" i="2" s="1"/>
  <c r="BA90" i="2" s="1"/>
  <c r="BA122" i="2" s="1"/>
  <c r="BE39" i="2"/>
  <c r="BE55" i="2" s="1"/>
  <c r="BE87" i="2" s="1"/>
  <c r="BE119" i="2" s="1"/>
  <c r="BE41" i="2"/>
  <c r="BE57" i="2" s="1"/>
  <c r="BE89" i="2" s="1"/>
  <c r="BE121" i="2" s="1"/>
  <c r="BE36" i="2"/>
  <c r="BE37" i="2"/>
  <c r="BE53" i="2" s="1"/>
  <c r="BE82" i="2" s="1"/>
  <c r="BE38" i="2"/>
  <c r="BE54" i="2" s="1"/>
  <c r="BE86" i="2" s="1"/>
  <c r="BE118" i="2" s="1"/>
  <c r="BE40" i="2"/>
  <c r="BE42" i="2"/>
  <c r="BE58" i="2" s="1"/>
  <c r="BE90" i="2" s="1"/>
  <c r="BE122" i="2" s="1"/>
  <c r="BE43" i="2"/>
  <c r="BE59" i="2" s="1"/>
  <c r="BE91" i="2" s="1"/>
  <c r="BE123" i="2" s="1"/>
  <c r="BE44" i="2"/>
  <c r="BE60" i="2" s="1"/>
  <c r="BE92" i="2" s="1"/>
  <c r="BE124" i="2" s="1"/>
  <c r="AU44" i="2"/>
  <c r="AU60" i="2" s="1"/>
  <c r="AU92" i="2" s="1"/>
  <c r="AU124" i="2" s="1"/>
  <c r="AP44" i="2"/>
  <c r="AP60" i="2" s="1"/>
  <c r="AE44" i="2"/>
  <c r="AE60" i="2" s="1"/>
  <c r="AE92" i="2" s="1"/>
  <c r="AE124" i="2" s="1"/>
  <c r="AT43" i="2"/>
  <c r="AT59" i="2" s="1"/>
  <c r="AT91" i="2" s="1"/>
  <c r="AT123" i="2" s="1"/>
  <c r="AL43" i="2"/>
  <c r="AL59" i="2" s="1"/>
  <c r="AL91" i="2" s="1"/>
  <c r="AL123" i="2" s="1"/>
  <c r="AD43" i="2"/>
  <c r="AD59" i="2" s="1"/>
  <c r="AD91" i="2" s="1"/>
  <c r="AD123" i="2" s="1"/>
  <c r="BB42" i="2"/>
  <c r="BB58" i="2" s="1"/>
  <c r="BB90" i="2" s="1"/>
  <c r="BB122" i="2" s="1"/>
  <c r="AT42" i="2"/>
  <c r="AT58" i="2" s="1"/>
  <c r="AT90" i="2" s="1"/>
  <c r="AT122" i="2" s="1"/>
  <c r="AY41" i="2"/>
  <c r="AC41" i="2"/>
  <c r="AC57" i="2" s="1"/>
  <c r="AC89" i="2" s="1"/>
  <c r="AC121" i="2" s="1"/>
  <c r="BA40" i="2"/>
  <c r="BA56" i="2" s="1"/>
  <c r="BA88" i="2" s="1"/>
  <c r="BA120" i="2" s="1"/>
  <c r="AQ40" i="2"/>
  <c r="AQ56" i="2" s="1"/>
  <c r="AQ88" i="2" s="1"/>
  <c r="AQ120" i="2" s="1"/>
  <c r="AS39" i="2"/>
  <c r="AS55" i="2" s="1"/>
  <c r="AS87" i="2" s="1"/>
  <c r="AS119" i="2" s="1"/>
  <c r="AI39" i="2"/>
  <c r="AI55" i="2" s="1"/>
  <c r="AI87" i="2" s="1"/>
  <c r="AI119" i="2" s="1"/>
  <c r="AI38" i="2"/>
  <c r="AI54" i="2" s="1"/>
  <c r="AI86" i="2" s="1"/>
  <c r="AI118" i="2" s="1"/>
  <c r="AQ37" i="2"/>
  <c r="AQ53" i="2" s="1"/>
  <c r="AY36" i="2"/>
  <c r="AY52" i="2" s="1"/>
  <c r="AY81" i="2" s="1"/>
  <c r="AD36" i="2"/>
  <c r="AD52" i="2" s="1"/>
  <c r="AD37" i="2"/>
  <c r="AD53" i="2" s="1"/>
  <c r="AD85" i="2" s="1"/>
  <c r="AD117" i="2" s="1"/>
  <c r="AD38" i="2"/>
  <c r="AD54" i="2" s="1"/>
  <c r="AD86" i="2" s="1"/>
  <c r="AD118" i="2" s="1"/>
  <c r="AD39" i="2"/>
  <c r="AD55" i="2" s="1"/>
  <c r="AD87" i="2" s="1"/>
  <c r="AD119" i="2" s="1"/>
  <c r="AD40" i="2"/>
  <c r="AD56" i="2" s="1"/>
  <c r="AD88" i="2" s="1"/>
  <c r="AD120" i="2" s="1"/>
  <c r="AD41" i="2"/>
  <c r="AD57" i="2" s="1"/>
  <c r="AD89" i="2" s="1"/>
  <c r="AD121" i="2" s="1"/>
  <c r="AL36" i="2"/>
  <c r="AL52" i="2" s="1"/>
  <c r="AL37" i="2"/>
  <c r="AL53" i="2" s="1"/>
  <c r="AL85" i="2" s="1"/>
  <c r="AL117" i="2" s="1"/>
  <c r="AL38" i="2"/>
  <c r="AL54" i="2" s="1"/>
  <c r="AL86" i="2" s="1"/>
  <c r="AL118" i="2" s="1"/>
  <c r="AL39" i="2"/>
  <c r="AL55" i="2" s="1"/>
  <c r="AL87" i="2" s="1"/>
  <c r="AL119" i="2" s="1"/>
  <c r="AL40" i="2"/>
  <c r="AL56" i="2" s="1"/>
  <c r="AL88" i="2" s="1"/>
  <c r="AL120" i="2" s="1"/>
  <c r="AL41" i="2"/>
  <c r="AL57" i="2" s="1"/>
  <c r="AL89" i="2" s="1"/>
  <c r="AL121" i="2" s="1"/>
  <c r="AX36" i="2"/>
  <c r="AX52" i="2" s="1"/>
  <c r="AX81" i="2" s="1"/>
  <c r="AX37" i="2"/>
  <c r="AX53" i="2" s="1"/>
  <c r="AX38" i="2"/>
  <c r="AX54" i="2" s="1"/>
  <c r="AX86" i="2" s="1"/>
  <c r="AX118" i="2" s="1"/>
  <c r="AX39" i="2"/>
  <c r="AX55" i="2" s="1"/>
  <c r="AX87" i="2" s="1"/>
  <c r="AX119" i="2" s="1"/>
  <c r="AX40" i="2"/>
  <c r="AX56" i="2" s="1"/>
  <c r="AX88" i="2" s="1"/>
  <c r="AX120" i="2" s="1"/>
  <c r="AX41" i="2"/>
  <c r="AX57" i="2" s="1"/>
  <c r="AX89" i="2" s="1"/>
  <c r="AX121" i="2" s="1"/>
  <c r="BF36" i="2"/>
  <c r="BF52" i="2" s="1"/>
  <c r="BF81" i="2" s="1"/>
  <c r="BF37" i="2"/>
  <c r="BF53" i="2" s="1"/>
  <c r="BF38" i="2"/>
  <c r="BF54" i="2" s="1"/>
  <c r="BF86" i="2" s="1"/>
  <c r="BF118" i="2" s="1"/>
  <c r="BF39" i="2"/>
  <c r="BF55" i="2" s="1"/>
  <c r="BF87" i="2" s="1"/>
  <c r="BF119" i="2" s="1"/>
  <c r="BF40" i="2"/>
  <c r="BF56" i="2" s="1"/>
  <c r="BF88" i="2" s="1"/>
  <c r="BF120" i="2" s="1"/>
  <c r="BF41" i="2"/>
  <c r="BF57" i="2" s="1"/>
  <c r="AI42" i="2"/>
  <c r="AI58" i="2" s="1"/>
  <c r="AI90" i="2" s="1"/>
  <c r="AI122" i="2" s="1"/>
  <c r="AI43" i="2"/>
  <c r="AI59" i="2" s="1"/>
  <c r="AI91" i="2" s="1"/>
  <c r="AI123" i="2" s="1"/>
  <c r="BC38" i="2"/>
  <c r="BC54" i="2" s="1"/>
  <c r="BC86" i="2" s="1"/>
  <c r="BC118" i="2" s="1"/>
  <c r="BC40" i="2"/>
  <c r="BC42" i="2"/>
  <c r="BC43" i="2"/>
  <c r="BC59" i="2" s="1"/>
  <c r="BC91" i="2" s="1"/>
  <c r="BC123" i="2" s="1"/>
  <c r="BC39" i="2"/>
  <c r="BC55" i="2" s="1"/>
  <c r="BC87" i="2" s="1"/>
  <c r="BC119" i="2" s="1"/>
  <c r="BC41" i="2"/>
  <c r="BC57" i="2" s="1"/>
  <c r="BC89" i="2" s="1"/>
  <c r="BC121" i="2" s="1"/>
  <c r="BC44" i="2"/>
  <c r="BC60" i="2" s="1"/>
  <c r="BC92" i="2" s="1"/>
  <c r="BC124" i="2" s="1"/>
  <c r="AX44" i="2"/>
  <c r="AX60" i="2" s="1"/>
  <c r="AX92" i="2" s="1"/>
  <c r="AX124" i="2" s="1"/>
  <c r="AM44" i="2"/>
  <c r="AM60" i="2" s="1"/>
  <c r="AM92" i="2" s="1"/>
  <c r="AM124" i="2" s="1"/>
  <c r="AH44" i="2"/>
  <c r="AH60" i="2" s="1"/>
  <c r="AH92" i="2" s="1"/>
  <c r="AH124" i="2" s="1"/>
  <c r="BF43" i="2"/>
  <c r="BF59" i="2" s="1"/>
  <c r="BF91" i="2" s="1"/>
  <c r="BF123" i="2" s="1"/>
  <c r="AX43" i="2"/>
  <c r="AX59" i="2" s="1"/>
  <c r="AX91" i="2" s="1"/>
  <c r="AX123" i="2" s="1"/>
  <c r="AP43" i="2"/>
  <c r="AP59" i="2" s="1"/>
  <c r="AH43" i="2"/>
  <c r="AH59" i="2" s="1"/>
  <c r="AH91" i="2" s="1"/>
  <c r="AH123" i="2" s="1"/>
  <c r="BF42" i="2"/>
  <c r="BF58" i="2" s="1"/>
  <c r="BF90" i="2" s="1"/>
  <c r="BF122" i="2" s="1"/>
  <c r="AX42" i="2"/>
  <c r="AX58" i="2" s="1"/>
  <c r="AX90" i="2" s="1"/>
  <c r="AX122" i="2" s="1"/>
  <c r="AP42" i="2"/>
  <c r="AP58" i="2" s="1"/>
  <c r="AH42" i="2"/>
  <c r="AH58" i="2" s="1"/>
  <c r="AH90" i="2" s="1"/>
  <c r="AH122" i="2" s="1"/>
  <c r="AS41" i="2"/>
  <c r="AS57" i="2" s="1"/>
  <c r="AS89" i="2" s="1"/>
  <c r="AS121" i="2" s="1"/>
  <c r="AI41" i="2"/>
  <c r="AI57" i="2" s="1"/>
  <c r="AI89" i="2" s="1"/>
  <c r="AI121" i="2" s="1"/>
  <c r="AK40" i="2"/>
  <c r="AK56" i="2" s="1"/>
  <c r="AK88" i="2" s="1"/>
  <c r="AK120" i="2" s="1"/>
  <c r="AY39" i="2"/>
  <c r="AY55" i="2" s="1"/>
  <c r="AY87" i="2" s="1"/>
  <c r="AY119" i="2" s="1"/>
  <c r="AC39" i="2"/>
  <c r="AC55" i="2" s="1"/>
  <c r="AC87" i="2" s="1"/>
  <c r="AC119" i="2" s="1"/>
  <c r="BA38" i="2"/>
  <c r="BA54" i="2" s="1"/>
  <c r="BA86" i="2" s="1"/>
  <c r="BA118" i="2" s="1"/>
  <c r="AQ38" i="2"/>
  <c r="AQ54" i="2" s="1"/>
  <c r="AQ86" i="2" s="1"/>
  <c r="AQ118" i="2" s="1"/>
  <c r="AY37" i="2"/>
  <c r="AY53" i="2" s="1"/>
  <c r="AI37" i="2"/>
  <c r="AI53" i="2" s="1"/>
  <c r="AI85" i="2" s="1"/>
  <c r="AI117" i="2" s="1"/>
  <c r="AQ36" i="2"/>
  <c r="AQ52" i="2" s="1"/>
  <c r="AQ81" i="2" s="1"/>
  <c r="AB36" i="2"/>
  <c r="AB52" i="2" s="1"/>
  <c r="AB37" i="2"/>
  <c r="AB53" i="2" s="1"/>
  <c r="AB85" i="2" s="1"/>
  <c r="AB117" i="2" s="1"/>
  <c r="AB38" i="2"/>
  <c r="AB54" i="2" s="1"/>
  <c r="AB86" i="2" s="1"/>
  <c r="AB118" i="2" s="1"/>
  <c r="AF36" i="2"/>
  <c r="AF52" i="2" s="1"/>
  <c r="AF37" i="2"/>
  <c r="AF53" i="2" s="1"/>
  <c r="AF85" i="2" s="1"/>
  <c r="AF117" i="2" s="1"/>
  <c r="AF38" i="2"/>
  <c r="AF54" i="2" s="1"/>
  <c r="AF86" i="2" s="1"/>
  <c r="AF118" i="2" s="1"/>
  <c r="AJ36" i="2"/>
  <c r="AJ52" i="2" s="1"/>
  <c r="AJ37" i="2"/>
  <c r="AJ53" i="2" s="1"/>
  <c r="AJ85" i="2" s="1"/>
  <c r="AJ117" i="2" s="1"/>
  <c r="AJ38" i="2"/>
  <c r="AJ54" i="2" s="1"/>
  <c r="AJ86" i="2" s="1"/>
  <c r="AJ118" i="2" s="1"/>
  <c r="AN36" i="2"/>
  <c r="AN37" i="2"/>
  <c r="AN53" i="2" s="1"/>
  <c r="AN85" i="2" s="1"/>
  <c r="AN117" i="2" s="1"/>
  <c r="AN38" i="2"/>
  <c r="AN54" i="2" s="1"/>
  <c r="AR36" i="2"/>
  <c r="AR52" i="2" s="1"/>
  <c r="AR81" i="2" s="1"/>
  <c r="AR37" i="2"/>
  <c r="AR53" i="2" s="1"/>
  <c r="AR82" i="2" s="1"/>
  <c r="AV36" i="2"/>
  <c r="AV52" i="2" s="1"/>
  <c r="AV81" i="2" s="1"/>
  <c r="AV37" i="2"/>
  <c r="AV53" i="2" s="1"/>
  <c r="AZ36" i="2"/>
  <c r="AZ52" i="2" s="1"/>
  <c r="AZ81" i="2" s="1"/>
  <c r="AZ37" i="2"/>
  <c r="AZ53" i="2" s="1"/>
  <c r="AZ82" i="2" s="1"/>
  <c r="BD36" i="2"/>
  <c r="BD37" i="2"/>
  <c r="BD53" i="2" s="1"/>
  <c r="AR41" i="2"/>
  <c r="AR57" i="2" s="1"/>
  <c r="AR89" i="2" s="1"/>
  <c r="AR121" i="2" s="1"/>
  <c r="AB41" i="2"/>
  <c r="AB57" i="2" s="1"/>
  <c r="AB89" i="2" s="1"/>
  <c r="AB121" i="2" s="1"/>
  <c r="AZ40" i="2"/>
  <c r="AJ40" i="2"/>
  <c r="AJ56" i="2" s="1"/>
  <c r="AJ88" i="2" s="1"/>
  <c r="AJ120" i="2" s="1"/>
  <c r="AR39" i="2"/>
  <c r="AR55" i="2" s="1"/>
  <c r="AR87" i="2" s="1"/>
  <c r="AR119" i="2" s="1"/>
  <c r="AB39" i="2"/>
  <c r="AB55" i="2" s="1"/>
  <c r="AB87" i="2" s="1"/>
  <c r="AB119" i="2" s="1"/>
  <c r="AZ38" i="2"/>
  <c r="AZ54" i="2" s="1"/>
  <c r="AZ86" i="2" s="1"/>
  <c r="AZ118" i="2" s="1"/>
  <c r="AZ41" i="2"/>
  <c r="AZ57" i="2" s="1"/>
  <c r="AZ89" i="2" s="1"/>
  <c r="AZ121" i="2" s="1"/>
  <c r="AJ41" i="2"/>
  <c r="AJ57" i="2" s="1"/>
  <c r="AJ89" i="2" s="1"/>
  <c r="AJ121" i="2" s="1"/>
  <c r="AR40" i="2"/>
  <c r="AR56" i="2" s="1"/>
  <c r="AR88" i="2" s="1"/>
  <c r="AR120" i="2" s="1"/>
  <c r="AB40" i="2"/>
  <c r="AB56" i="2" s="1"/>
  <c r="AB88" i="2" s="1"/>
  <c r="AB120" i="2" s="1"/>
  <c r="AZ39" i="2"/>
  <c r="AZ55" i="2" s="1"/>
  <c r="AZ87" i="2" s="1"/>
  <c r="AZ119" i="2" s="1"/>
  <c r="AJ39" i="2"/>
  <c r="AJ55" i="2" s="1"/>
  <c r="AJ87" i="2" s="1"/>
  <c r="AJ119" i="2" s="1"/>
  <c r="AR38" i="2"/>
  <c r="AR54" i="2" s="1"/>
  <c r="AR86" i="2" s="1"/>
  <c r="AR118" i="2" s="1"/>
  <c r="AT53" i="2"/>
  <c r="AN52" i="2"/>
  <c r="AY57" i="2"/>
  <c r="AY89" i="2" s="1"/>
  <c r="AY121" i="2" s="1"/>
  <c r="BE56" i="2"/>
  <c r="BE88" i="2" s="1"/>
  <c r="BE120" i="2" s="1"/>
  <c r="AQ57" i="2"/>
  <c r="AQ89" i="2" s="1"/>
  <c r="AQ121" i="2" s="1"/>
  <c r="D36" i="2"/>
  <c r="D52" i="2" s="1"/>
  <c r="H36" i="2"/>
  <c r="H52" i="2" s="1"/>
  <c r="L36" i="2"/>
  <c r="L52" i="2" s="1"/>
  <c r="P36" i="2"/>
  <c r="Y63" i="1"/>
  <c r="Z63" i="1"/>
  <c r="Q64" i="1"/>
  <c r="R64" i="1"/>
  <c r="S64" i="1"/>
  <c r="T64" i="1"/>
  <c r="U64" i="1"/>
  <c r="V64" i="1"/>
  <c r="W64" i="1"/>
  <c r="X64" i="1"/>
  <c r="Y64" i="1"/>
  <c r="Z64" i="1"/>
  <c r="Q65" i="1"/>
  <c r="R65" i="1"/>
  <c r="S65" i="1"/>
  <c r="T65" i="1"/>
  <c r="U65" i="1"/>
  <c r="V65" i="1"/>
  <c r="W65" i="1"/>
  <c r="X65" i="1"/>
  <c r="Y65" i="1"/>
  <c r="Z65" i="1"/>
  <c r="Q66" i="1"/>
  <c r="R66" i="1"/>
  <c r="S66" i="1"/>
  <c r="T66" i="1"/>
  <c r="U66" i="1"/>
  <c r="V66" i="1"/>
  <c r="W66" i="1"/>
  <c r="X66" i="1"/>
  <c r="Y66" i="1"/>
  <c r="Z66" i="1"/>
  <c r="Q67" i="1"/>
  <c r="R67" i="1"/>
  <c r="S67" i="1"/>
  <c r="T67" i="1"/>
  <c r="U67" i="1"/>
  <c r="V67" i="1"/>
  <c r="W67" i="1"/>
  <c r="X67" i="1"/>
  <c r="Y67" i="1"/>
  <c r="Z67" i="1"/>
  <c r="Q68" i="1"/>
  <c r="R68" i="1"/>
  <c r="S68" i="1"/>
  <c r="T68" i="1"/>
  <c r="U68" i="1"/>
  <c r="V68" i="1"/>
  <c r="W68" i="1"/>
  <c r="X68" i="1"/>
  <c r="Y68" i="1"/>
  <c r="Z68" i="1"/>
  <c r="Q69" i="1"/>
  <c r="R69" i="1"/>
  <c r="S69" i="1"/>
  <c r="T69" i="1"/>
  <c r="U69" i="1"/>
  <c r="V69" i="1"/>
  <c r="W69" i="1"/>
  <c r="X69" i="1"/>
  <c r="Y69" i="1"/>
  <c r="Z69" i="1"/>
  <c r="Q70" i="1"/>
  <c r="R70" i="1"/>
  <c r="S70" i="1"/>
  <c r="T70" i="1"/>
  <c r="U70" i="1"/>
  <c r="V70" i="1"/>
  <c r="W70" i="1"/>
  <c r="X70" i="1"/>
  <c r="Y70" i="1"/>
  <c r="Z70" i="1"/>
  <c r="Q71" i="1"/>
  <c r="R71" i="1"/>
  <c r="S71" i="1"/>
  <c r="T71" i="1"/>
  <c r="U71" i="1"/>
  <c r="V71" i="1"/>
  <c r="W71" i="1"/>
  <c r="X71" i="1"/>
  <c r="Y71" i="1"/>
  <c r="Z71" i="1"/>
  <c r="Q72" i="1"/>
  <c r="R72" i="1"/>
  <c r="S72" i="1"/>
  <c r="T72" i="1"/>
  <c r="U72" i="1"/>
  <c r="V72" i="1"/>
  <c r="W72" i="1"/>
  <c r="X72" i="1"/>
  <c r="Y72" i="1"/>
  <c r="Z72" i="1"/>
  <c r="Q73" i="1"/>
  <c r="R73" i="1"/>
  <c r="S73" i="1"/>
  <c r="T73" i="1"/>
  <c r="U73" i="1"/>
  <c r="V73" i="1"/>
  <c r="W73" i="1"/>
  <c r="X73" i="1"/>
  <c r="Y73" i="1"/>
  <c r="Z73" i="1"/>
  <c r="Q74" i="1"/>
  <c r="R74" i="1"/>
  <c r="S74" i="1"/>
  <c r="T74" i="1"/>
  <c r="U74" i="1"/>
  <c r="V74" i="1"/>
  <c r="W74" i="1"/>
  <c r="X74" i="1"/>
  <c r="Y74" i="1"/>
  <c r="Z74" i="1"/>
  <c r="Q75" i="1"/>
  <c r="R75" i="1"/>
  <c r="S75" i="1"/>
  <c r="T75" i="1"/>
  <c r="U75" i="1"/>
  <c r="V75" i="1"/>
  <c r="W75" i="1"/>
  <c r="X75" i="1"/>
  <c r="Y75" i="1"/>
  <c r="Z75" i="1"/>
  <c r="Q76" i="1"/>
  <c r="R76" i="1"/>
  <c r="S76" i="1"/>
  <c r="T76" i="1"/>
  <c r="U76" i="1"/>
  <c r="V76" i="1"/>
  <c r="W76" i="1"/>
  <c r="X76" i="1"/>
  <c r="Y76" i="1"/>
  <c r="Z76" i="1"/>
  <c r="Q77" i="1"/>
  <c r="R77" i="1"/>
  <c r="S77" i="1"/>
  <c r="T77" i="1"/>
  <c r="U77" i="1"/>
  <c r="V77" i="1"/>
  <c r="W77" i="1"/>
  <c r="X77" i="1"/>
  <c r="Y77" i="1"/>
  <c r="Z77" i="1"/>
  <c r="Q78" i="1"/>
  <c r="R78" i="1"/>
  <c r="S78" i="1"/>
  <c r="T78" i="1"/>
  <c r="U78" i="1"/>
  <c r="V78" i="1"/>
  <c r="W78" i="1"/>
  <c r="X78" i="1"/>
  <c r="Y78" i="1"/>
  <c r="Z78" i="1"/>
  <c r="Q79" i="1"/>
  <c r="R79" i="1"/>
  <c r="S79" i="1"/>
  <c r="T79" i="1"/>
  <c r="U79" i="1"/>
  <c r="V79" i="1"/>
  <c r="W79" i="1"/>
  <c r="X79" i="1"/>
  <c r="Y79" i="1"/>
  <c r="Z79" i="1"/>
  <c r="Q80" i="1"/>
  <c r="R80" i="1"/>
  <c r="S80" i="1"/>
  <c r="T80" i="1"/>
  <c r="U80" i="1"/>
  <c r="V80" i="1"/>
  <c r="W80" i="1"/>
  <c r="X80" i="1"/>
  <c r="Y80" i="1"/>
  <c r="Z80" i="1"/>
  <c r="Q81" i="1"/>
  <c r="R81" i="1"/>
  <c r="S81" i="1"/>
  <c r="T81" i="1"/>
  <c r="U81" i="1"/>
  <c r="V81" i="1"/>
  <c r="W81" i="1"/>
  <c r="X81" i="1"/>
  <c r="Y81" i="1"/>
  <c r="Z81" i="1"/>
  <c r="Y82" i="1"/>
  <c r="Z82" i="1"/>
  <c r="Y83" i="1"/>
  <c r="Z8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AC44" i="1"/>
  <c r="AD44" i="1"/>
  <c r="AE44" i="1"/>
  <c r="AF44" i="1"/>
  <c r="AG44" i="1"/>
  <c r="AH44" i="1"/>
  <c r="AI44" i="1"/>
  <c r="AC41" i="1"/>
  <c r="AD41" i="1"/>
  <c r="AE41" i="1"/>
  <c r="AF41" i="1"/>
  <c r="AG41" i="1"/>
  <c r="AH41" i="1"/>
  <c r="AI41" i="1"/>
  <c r="AB41" i="1"/>
  <c r="AP59" i="1"/>
  <c r="AQ62" i="1"/>
  <c r="AN52" i="1"/>
  <c r="AN61" i="1" s="1"/>
  <c r="AO52" i="1"/>
  <c r="AO58" i="1" s="1"/>
  <c r="AP52" i="1"/>
  <c r="AP57" i="1" s="1"/>
  <c r="AQ52" i="1"/>
  <c r="AQ60" i="1" s="1"/>
  <c r="AR52" i="1"/>
  <c r="AR57" i="1" s="1"/>
  <c r="AM52" i="1"/>
  <c r="AM58" i="1" s="1"/>
  <c r="AB3" i="1"/>
  <c r="AB24" i="2"/>
  <c r="AB25" i="2" s="1"/>
  <c r="AL24" i="2"/>
  <c r="AL45" i="2" s="1"/>
  <c r="AL61" i="2" s="1"/>
  <c r="AM24" i="2"/>
  <c r="AM25" i="2" s="1"/>
  <c r="AN24" i="2"/>
  <c r="AO24" i="2"/>
  <c r="AO25" i="2" s="1"/>
  <c r="AP24" i="2"/>
  <c r="AQ24" i="2"/>
  <c r="AQ25" i="2" s="1"/>
  <c r="AR24" i="2"/>
  <c r="AR25" i="2" s="1"/>
  <c r="AS24" i="2"/>
  <c r="AS25" i="2" s="1"/>
  <c r="BF24" i="2"/>
  <c r="BF45" i="2" s="1"/>
  <c r="BF61" i="2" s="1"/>
  <c r="BB19" i="2"/>
  <c r="BA20" i="2"/>
  <c r="BA22" i="2"/>
  <c r="BA43" i="2" s="1"/>
  <c r="BA59" i="2" s="1"/>
  <c r="BA91" i="2" s="1"/>
  <c r="BA123" i="2" s="1"/>
  <c r="BA23" i="2"/>
  <c r="BB23" i="2" s="1"/>
  <c r="AS45" i="2"/>
  <c r="AS61" i="2" s="1"/>
  <c r="BA41" i="2"/>
  <c r="BA57" i="2" s="1"/>
  <c r="AN25" i="2"/>
  <c r="AN45" i="2"/>
  <c r="BB44" i="2"/>
  <c r="BB60" i="2" s="1"/>
  <c r="BB92" i="2" s="1"/>
  <c r="BB124" i="2" s="1"/>
  <c r="BA44" i="2"/>
  <c r="BA60" i="2" s="1"/>
  <c r="BA92" i="2" s="1"/>
  <c r="BA124" i="2" s="1"/>
  <c r="BF25" i="2"/>
  <c r="AP25" i="2"/>
  <c r="AP45" i="2"/>
  <c r="AP61" i="2" s="1"/>
  <c r="AL25" i="2"/>
  <c r="AT24" i="2"/>
  <c r="AT45" i="2" s="1"/>
  <c r="AT61" i="2" s="1"/>
  <c r="AU24" i="2"/>
  <c r="AV24" i="2"/>
  <c r="AV45" i="2" s="1"/>
  <c r="AV61" i="2" s="1"/>
  <c r="AW24" i="2"/>
  <c r="AW25" i="2" s="1"/>
  <c r="AX24" i="2"/>
  <c r="AX25" i="2" s="1"/>
  <c r="AY24" i="2"/>
  <c r="AY45" i="2" s="1"/>
  <c r="AY61" i="2" s="1"/>
  <c r="AZ24" i="2"/>
  <c r="AZ25" i="2" s="1"/>
  <c r="AY25" i="2"/>
  <c r="AU25" i="2"/>
  <c r="AU45" i="2"/>
  <c r="AU61" i="2" s="1"/>
  <c r="AT25" i="2"/>
  <c r="AZ45" i="2"/>
  <c r="AZ61" i="2" s="1"/>
  <c r="BF6" i="1"/>
  <c r="BH24" i="2"/>
  <c r="AC24" i="2"/>
  <c r="AC25" i="2" s="1"/>
  <c r="AD24" i="2"/>
  <c r="AE24" i="2"/>
  <c r="AE25" i="2" s="1"/>
  <c r="AF24" i="2"/>
  <c r="AF25" i="2" s="1"/>
  <c r="AG24" i="2"/>
  <c r="AG25" i="2" s="1"/>
  <c r="AH24" i="2"/>
  <c r="AH25" i="2" s="1"/>
  <c r="AI24" i="2"/>
  <c r="AJ24" i="2"/>
  <c r="AJ25" i="2" s="1"/>
  <c r="AK24" i="2"/>
  <c r="AK25" i="2" s="1"/>
  <c r="BC24" i="2"/>
  <c r="BD24" i="2"/>
  <c r="BD25" i="2" s="1"/>
  <c r="BE24" i="2"/>
  <c r="BE25" i="2" s="1"/>
  <c r="BD45" i="2"/>
  <c r="BD61" i="2" s="1"/>
  <c r="AI25" i="2"/>
  <c r="AI45" i="2"/>
  <c r="AI61" i="2" s="1"/>
  <c r="AE45" i="2"/>
  <c r="AE61" i="2" s="1"/>
  <c r="BC25" i="2"/>
  <c r="BC45" i="2"/>
  <c r="BC61" i="2" s="1"/>
  <c r="AD25" i="2"/>
  <c r="AD45" i="2"/>
  <c r="AD61" i="2" s="1"/>
  <c r="AC45" i="2"/>
  <c r="AC61" i="2" s="1"/>
  <c r="BE45" i="2"/>
  <c r="BE61" i="2" s="1"/>
  <c r="AJ45" i="2"/>
  <c r="AJ61" i="2" s="1"/>
  <c r="AF45" i="2"/>
  <c r="AF61" i="2" s="1"/>
  <c r="T36" i="2"/>
  <c r="T52" i="2" s="1"/>
  <c r="X36" i="2"/>
  <c r="X52" i="2" s="1"/>
  <c r="Y43" i="2"/>
  <c r="Y59" i="2" s="1"/>
  <c r="Y91" i="2" s="1"/>
  <c r="Y123" i="2" s="1"/>
  <c r="M43" i="2"/>
  <c r="M59" i="2" s="1"/>
  <c r="I43" i="2"/>
  <c r="I59" i="2" s="1"/>
  <c r="Q43" i="2"/>
  <c r="Q59" i="2" s="1"/>
  <c r="Q91" i="2" s="1"/>
  <c r="Z43" i="2"/>
  <c r="Z59" i="2" s="1"/>
  <c r="Z91" i="2" s="1"/>
  <c r="Z123" i="2" s="1"/>
  <c r="V38" i="2"/>
  <c r="V54" i="2" s="1"/>
  <c r="V86" i="2" s="1"/>
  <c r="V118" i="2" s="1"/>
  <c r="Q39" i="2"/>
  <c r="Q55" i="2" s="1"/>
  <c r="Q87" i="2" s="1"/>
  <c r="Q119" i="2" s="1"/>
  <c r="Y39" i="2"/>
  <c r="Y55" i="2" s="1"/>
  <c r="Y87" i="2" s="1"/>
  <c r="Y119" i="2" s="1"/>
  <c r="P40" i="2"/>
  <c r="P56" i="2" s="1"/>
  <c r="P88" i="2" s="1"/>
  <c r="P120" i="2" s="1"/>
  <c r="T40" i="2"/>
  <c r="T56" i="2" s="1"/>
  <c r="T88" i="2" s="1"/>
  <c r="T120" i="2" s="1"/>
  <c r="X40" i="2"/>
  <c r="X56" i="2" s="1"/>
  <c r="X88" i="2" s="1"/>
  <c r="X120" i="2" s="1"/>
  <c r="Q41" i="2"/>
  <c r="Q57" i="2" s="1"/>
  <c r="Q89" i="2" s="1"/>
  <c r="Q121" i="2" s="1"/>
  <c r="AA41" i="2"/>
  <c r="AA57" i="2" s="1"/>
  <c r="AA89" i="2" s="1"/>
  <c r="AA121" i="2" s="1"/>
  <c r="V42" i="2"/>
  <c r="V58" i="2" s="1"/>
  <c r="V90" i="2" s="1"/>
  <c r="V122" i="2" s="1"/>
  <c r="P44" i="2"/>
  <c r="P60" i="2" s="1"/>
  <c r="P92" i="2" s="1"/>
  <c r="P124" i="2" s="1"/>
  <c r="T44" i="2"/>
  <c r="T60" i="2" s="1"/>
  <c r="T92" i="2" s="1"/>
  <c r="T124" i="2" s="1"/>
  <c r="X44" i="2"/>
  <c r="X60" i="2" s="1"/>
  <c r="X92" i="2" s="1"/>
  <c r="X124" i="2" s="1"/>
  <c r="AN61" i="2"/>
  <c r="B53" i="2"/>
  <c r="P37" i="2"/>
  <c r="P53" i="2" s="1"/>
  <c r="P85" i="2" s="1"/>
  <c r="P117" i="2" s="1"/>
  <c r="X42" i="2"/>
  <c r="X58" i="2" s="1"/>
  <c r="X90" i="2" s="1"/>
  <c r="X122" i="2" s="1"/>
  <c r="T42" i="2"/>
  <c r="T58" i="2" s="1"/>
  <c r="T90" i="2" s="1"/>
  <c r="T122" i="2" s="1"/>
  <c r="D44" i="2"/>
  <c r="D60" i="2" s="1"/>
  <c r="E44" i="2"/>
  <c r="E60" i="2" s="1"/>
  <c r="E92" i="2" s="1"/>
  <c r="E124" i="2" s="1"/>
  <c r="H44" i="2"/>
  <c r="H60" i="2" s="1"/>
  <c r="L44" i="2"/>
  <c r="L60" i="2" s="1"/>
  <c r="L92" i="2" s="1"/>
  <c r="M39" i="2"/>
  <c r="M55" i="2" s="1"/>
  <c r="M87" i="2" s="1"/>
  <c r="I39" i="2"/>
  <c r="I55" i="2" s="1"/>
  <c r="AA37" i="2"/>
  <c r="AA53" i="2" s="1"/>
  <c r="AA85" i="2" s="1"/>
  <c r="AA117" i="2" s="1"/>
  <c r="S39" i="2"/>
  <c r="S55" i="2" s="1"/>
  <c r="S87" i="2" s="1"/>
  <c r="S119" i="2" s="1"/>
  <c r="N38" i="2"/>
  <c r="N54" i="2" s="1"/>
  <c r="N86" i="2" s="1"/>
  <c r="N118" i="2" s="1"/>
  <c r="L40" i="2"/>
  <c r="L56" i="2" s="1"/>
  <c r="L88" i="2" s="1"/>
  <c r="D40" i="2"/>
  <c r="D56" i="2" s="1"/>
  <c r="E40" i="2"/>
  <c r="E56" i="2" s="1"/>
  <c r="H40" i="2"/>
  <c r="H56" i="2" s="1"/>
  <c r="H88" i="2" s="1"/>
  <c r="H120" i="2" s="1"/>
  <c r="I41" i="2"/>
  <c r="I57" i="2" s="1"/>
  <c r="B57" i="2"/>
  <c r="G41" i="2"/>
  <c r="G57" i="2" s="1"/>
  <c r="G89" i="2" s="1"/>
  <c r="G121" i="2" s="1"/>
  <c r="D88" i="2" l="1"/>
  <c r="D120" i="2" s="1"/>
  <c r="J87" i="2"/>
  <c r="J119" i="2" s="1"/>
  <c r="O92" i="2"/>
  <c r="O124" i="2" s="1"/>
  <c r="K89" i="2"/>
  <c r="K121" i="2" s="1"/>
  <c r="AK45" i="2"/>
  <c r="AK61" i="2" s="1"/>
  <c r="AH45" i="2"/>
  <c r="AH61" i="2" s="1"/>
  <c r="AW45" i="2"/>
  <c r="AW61" i="2" s="1"/>
  <c r="AW62" i="2" s="1"/>
  <c r="AM45" i="2"/>
  <c r="AM61" i="2" s="1"/>
  <c r="AM62" i="2" s="1"/>
  <c r="AR45" i="2"/>
  <c r="AR61" i="2" s="1"/>
  <c r="C40" i="2"/>
  <c r="C56" i="2" s="1"/>
  <c r="C88" i="2" s="1"/>
  <c r="C120" i="2" s="1"/>
  <c r="AQ45" i="2"/>
  <c r="AQ61" i="2" s="1"/>
  <c r="AB45" i="2"/>
  <c r="AB61" i="2" s="1"/>
  <c r="AB62" i="2" s="1"/>
  <c r="AV25" i="2"/>
  <c r="W32" i="2"/>
  <c r="W41" i="2"/>
  <c r="W57" i="2" s="1"/>
  <c r="W89" i="2" s="1"/>
  <c r="W121" i="2" s="1"/>
  <c r="W42" i="2"/>
  <c r="W58" i="2" s="1"/>
  <c r="W90" i="2" s="1"/>
  <c r="W122" i="2" s="1"/>
  <c r="S32" i="2"/>
  <c r="S36" i="2"/>
  <c r="S52" i="2" s="1"/>
  <c r="S84" i="2" s="1"/>
  <c r="S116" i="2" s="1"/>
  <c r="S37" i="2"/>
  <c r="S53" i="2" s="1"/>
  <c r="S85" i="2" s="1"/>
  <c r="S117" i="2" s="1"/>
  <c r="S40" i="2"/>
  <c r="S56" i="2" s="1"/>
  <c r="S88" i="2" s="1"/>
  <c r="S120" i="2" s="1"/>
  <c r="O32" i="2"/>
  <c r="O42" i="2"/>
  <c r="O58" i="2" s="1"/>
  <c r="O90" i="2" s="1"/>
  <c r="O41" i="2"/>
  <c r="O57" i="2" s="1"/>
  <c r="O89" i="2" s="1"/>
  <c r="O121" i="2" s="1"/>
  <c r="O36" i="2"/>
  <c r="O52" i="2" s="1"/>
  <c r="O84" i="2" s="1"/>
  <c r="O116" i="2" s="1"/>
  <c r="O43" i="2"/>
  <c r="O59" i="2" s="1"/>
  <c r="O91" i="2" s="1"/>
  <c r="O123" i="2" s="1"/>
  <c r="K32" i="2"/>
  <c r="K39" i="2"/>
  <c r="K55" i="2" s="1"/>
  <c r="K87" i="2" s="1"/>
  <c r="K119" i="2" s="1"/>
  <c r="K42" i="2"/>
  <c r="K58" i="2" s="1"/>
  <c r="K90" i="2" s="1"/>
  <c r="K122" i="2" s="1"/>
  <c r="G32" i="2"/>
  <c r="G36" i="2"/>
  <c r="G52" i="2" s="1"/>
  <c r="G84" i="2" s="1"/>
  <c r="G116" i="2" s="1"/>
  <c r="G37" i="2"/>
  <c r="G53" i="2" s="1"/>
  <c r="G85" i="2" s="1"/>
  <c r="G117" i="2" s="1"/>
  <c r="G39" i="2"/>
  <c r="G55" i="2" s="1"/>
  <c r="G87" i="2" s="1"/>
  <c r="G119" i="2" s="1"/>
  <c r="G40" i="2"/>
  <c r="G56" i="2" s="1"/>
  <c r="G88" i="2" s="1"/>
  <c r="G120" i="2" s="1"/>
  <c r="C32" i="2"/>
  <c r="C43" i="2"/>
  <c r="C59" i="2" s="1"/>
  <c r="C91" i="2" s="1"/>
  <c r="C123" i="2" s="1"/>
  <c r="C37" i="2"/>
  <c r="C53" i="2" s="1"/>
  <c r="C85" i="2" s="1"/>
  <c r="C117" i="2" s="1"/>
  <c r="W39" i="2"/>
  <c r="W55" i="2" s="1"/>
  <c r="W87" i="2" s="1"/>
  <c r="W119" i="2" s="1"/>
  <c r="O37" i="2"/>
  <c r="O53" i="2" s="1"/>
  <c r="O85" i="2" s="1"/>
  <c r="O117" i="2" s="1"/>
  <c r="M91" i="2"/>
  <c r="M123" i="2" s="1"/>
  <c r="BA24" i="2"/>
  <c r="BA45" i="2" s="1"/>
  <c r="BA61" i="2" s="1"/>
  <c r="BA62" i="2" s="1"/>
  <c r="W43" i="2"/>
  <c r="W59" i="2" s="1"/>
  <c r="W91" i="2" s="1"/>
  <c r="W123" i="2" s="1"/>
  <c r="G43" i="2"/>
  <c r="G59" i="2" s="1"/>
  <c r="G91" i="2" s="1"/>
  <c r="G123" i="2" s="1"/>
  <c r="O40" i="2"/>
  <c r="O56" i="2" s="1"/>
  <c r="O88" i="2" s="1"/>
  <c r="O120" i="2" s="1"/>
  <c r="C36" i="2"/>
  <c r="C52" i="2" s="1"/>
  <c r="C84" i="2" s="1"/>
  <c r="C116" i="2" s="1"/>
  <c r="Z32" i="2"/>
  <c r="Z44" i="2"/>
  <c r="Z60" i="2" s="1"/>
  <c r="Z92" i="2" s="1"/>
  <c r="Z124" i="2" s="1"/>
  <c r="Z42" i="2"/>
  <c r="Z58" i="2" s="1"/>
  <c r="Z90" i="2" s="1"/>
  <c r="Z122" i="2" s="1"/>
  <c r="Z37" i="2"/>
  <c r="Z53" i="2" s="1"/>
  <c r="Z39" i="2"/>
  <c r="Z55" i="2" s="1"/>
  <c r="Z87" i="2" s="1"/>
  <c r="Z119" i="2" s="1"/>
  <c r="Z40" i="2"/>
  <c r="Z56" i="2" s="1"/>
  <c r="Z88" i="2" s="1"/>
  <c r="Z120" i="2" s="1"/>
  <c r="V32" i="2"/>
  <c r="V40" i="2"/>
  <c r="V56" i="2" s="1"/>
  <c r="V88" i="2" s="1"/>
  <c r="V120" i="2" s="1"/>
  <c r="V36" i="2"/>
  <c r="V52" i="2" s="1"/>
  <c r="V84" i="2" s="1"/>
  <c r="R32" i="2"/>
  <c r="R37" i="2"/>
  <c r="R53" i="2" s="1"/>
  <c r="R85" i="2" s="1"/>
  <c r="R117" i="2" s="1"/>
  <c r="R40" i="2"/>
  <c r="R56" i="2" s="1"/>
  <c r="R88" i="2" s="1"/>
  <c r="R120" i="2" s="1"/>
  <c r="R41" i="2"/>
  <c r="R57" i="2" s="1"/>
  <c r="R89" i="2" s="1"/>
  <c r="R121" i="2" s="1"/>
  <c r="R38" i="2"/>
  <c r="R54" i="2" s="1"/>
  <c r="R86" i="2" s="1"/>
  <c r="R118" i="2" s="1"/>
  <c r="R39" i="2"/>
  <c r="R55" i="2" s="1"/>
  <c r="R87" i="2" s="1"/>
  <c r="R119" i="2" s="1"/>
  <c r="N32" i="2"/>
  <c r="N36" i="2"/>
  <c r="N52" i="2" s="1"/>
  <c r="N84" i="2" s="1"/>
  <c r="N116" i="2" s="1"/>
  <c r="N43" i="2"/>
  <c r="N59" i="2" s="1"/>
  <c r="N91" i="2" s="1"/>
  <c r="N123" i="2" s="1"/>
  <c r="N44" i="2"/>
  <c r="N60" i="2" s="1"/>
  <c r="N92" i="2" s="1"/>
  <c r="N124" i="2" s="1"/>
  <c r="N40" i="2"/>
  <c r="N56" i="2" s="1"/>
  <c r="N88" i="2" s="1"/>
  <c r="N120" i="2" s="1"/>
  <c r="J32" i="2"/>
  <c r="J37" i="2"/>
  <c r="J53" i="2" s="1"/>
  <c r="J85" i="2" s="1"/>
  <c r="J117" i="2" s="1"/>
  <c r="J40" i="2"/>
  <c r="J56" i="2" s="1"/>
  <c r="J88" i="2" s="1"/>
  <c r="J120" i="2" s="1"/>
  <c r="J36" i="2"/>
  <c r="J52" i="2" s="1"/>
  <c r="J84" i="2" s="1"/>
  <c r="J116" i="2" s="1"/>
  <c r="J43" i="2"/>
  <c r="J59" i="2" s="1"/>
  <c r="J91" i="2" s="1"/>
  <c r="J123" i="2" s="1"/>
  <c r="F32" i="2"/>
  <c r="F40" i="2"/>
  <c r="F56" i="2" s="1"/>
  <c r="F88" i="2" s="1"/>
  <c r="F120" i="2" s="1"/>
  <c r="F42" i="2"/>
  <c r="F58" i="2" s="1"/>
  <c r="F90" i="2" s="1"/>
  <c r="F122" i="2" s="1"/>
  <c r="F38" i="2"/>
  <c r="F54" i="2" s="1"/>
  <c r="F86" i="2" s="1"/>
  <c r="F118" i="2" s="1"/>
  <c r="F41" i="2"/>
  <c r="F57" i="2" s="1"/>
  <c r="F89" i="2" s="1"/>
  <c r="F121" i="2" s="1"/>
  <c r="C41" i="2"/>
  <c r="C57" i="2" s="1"/>
  <c r="C89" i="2" s="1"/>
  <c r="C121" i="2" s="1"/>
  <c r="J38" i="2"/>
  <c r="J54" i="2" s="1"/>
  <c r="W37" i="2"/>
  <c r="W53" i="2" s="1"/>
  <c r="W85" i="2" s="1"/>
  <c r="W117" i="2" s="1"/>
  <c r="J42" i="2"/>
  <c r="J58" i="2" s="1"/>
  <c r="J90" i="2" s="1"/>
  <c r="J122" i="2" s="1"/>
  <c r="R42" i="2"/>
  <c r="R58" i="2" s="1"/>
  <c r="R90" i="2" s="1"/>
  <c r="R122" i="2" s="1"/>
  <c r="R43" i="2"/>
  <c r="R59" i="2" s="1"/>
  <c r="R91" i="2" s="1"/>
  <c r="R123" i="2" s="1"/>
  <c r="BB20" i="2"/>
  <c r="BB22" i="2"/>
  <c r="BB43" i="2" s="1"/>
  <c r="BB59" i="2" s="1"/>
  <c r="BB91" i="2" s="1"/>
  <c r="BB123" i="2" s="1"/>
  <c r="BB40" i="2"/>
  <c r="BB56" i="2" s="1"/>
  <c r="BB88" i="2" s="1"/>
  <c r="BB120" i="2" s="1"/>
  <c r="S44" i="2"/>
  <c r="S60" i="2" s="1"/>
  <c r="S92" i="2" s="1"/>
  <c r="S124" i="2" s="1"/>
  <c r="K44" i="2"/>
  <c r="K60" i="2" s="1"/>
  <c r="K92" i="2" s="1"/>
  <c r="K124" i="2" s="1"/>
  <c r="C44" i="2"/>
  <c r="C60" i="2" s="1"/>
  <c r="V43" i="2"/>
  <c r="V59" i="2" s="1"/>
  <c r="V91" i="2" s="1"/>
  <c r="V123" i="2" s="1"/>
  <c r="L91" i="2"/>
  <c r="L123" i="2" s="1"/>
  <c r="F43" i="2"/>
  <c r="F59" i="2" s="1"/>
  <c r="F91" i="2" s="1"/>
  <c r="F123" i="2" s="1"/>
  <c r="S42" i="2"/>
  <c r="S58" i="2" s="1"/>
  <c r="S90" i="2" s="1"/>
  <c r="S122" i="2" s="1"/>
  <c r="J41" i="2"/>
  <c r="J57" i="2" s="1"/>
  <c r="J89" i="2" s="1"/>
  <c r="J121" i="2" s="1"/>
  <c r="W40" i="2"/>
  <c r="W56" i="2" s="1"/>
  <c r="W88" i="2" s="1"/>
  <c r="W120" i="2" s="1"/>
  <c r="K40" i="2"/>
  <c r="K56" i="2" s="1"/>
  <c r="O39" i="2"/>
  <c r="O55" i="2" s="1"/>
  <c r="O87" i="2" s="1"/>
  <c r="O119" i="2" s="1"/>
  <c r="Z36" i="2"/>
  <c r="Z52" i="2" s="1"/>
  <c r="Z84" i="2" s="1"/>
  <c r="Z116" i="2" s="1"/>
  <c r="C38" i="2"/>
  <c r="C54" i="2" s="1"/>
  <c r="C86" i="2" s="1"/>
  <c r="C118" i="2" s="1"/>
  <c r="N42" i="2"/>
  <c r="N58" i="2" s="1"/>
  <c r="N90" i="2" s="1"/>
  <c r="N122" i="2" s="1"/>
  <c r="K37" i="2"/>
  <c r="K53" i="2" s="1"/>
  <c r="R44" i="2"/>
  <c r="R60" i="2" s="1"/>
  <c r="R92" i="2" s="1"/>
  <c r="R124" i="2" s="1"/>
  <c r="Z38" i="2"/>
  <c r="Z54" i="2" s="1"/>
  <c r="Z86" i="2" s="1"/>
  <c r="Z118" i="2" s="1"/>
  <c r="AG45" i="2"/>
  <c r="AG61" i="2" s="1"/>
  <c r="AO45" i="2"/>
  <c r="AO61" i="2" s="1"/>
  <c r="AO62" i="2" s="1"/>
  <c r="J44" i="2"/>
  <c r="J60" i="2" s="1"/>
  <c r="J92" i="2" s="1"/>
  <c r="J124" i="2" s="1"/>
  <c r="K43" i="2"/>
  <c r="K59" i="2" s="1"/>
  <c r="K91" i="2" s="1"/>
  <c r="K123" i="2" s="1"/>
  <c r="C42" i="2"/>
  <c r="C58" i="2" s="1"/>
  <c r="C90" i="2" s="1"/>
  <c r="C122" i="2" s="1"/>
  <c r="V41" i="2"/>
  <c r="V57" i="2" s="1"/>
  <c r="V89" i="2" s="1"/>
  <c r="V121" i="2" s="1"/>
  <c r="N41" i="2"/>
  <c r="N57" i="2" s="1"/>
  <c r="N89" i="2" s="1"/>
  <c r="N121" i="2" s="1"/>
  <c r="V39" i="2"/>
  <c r="V55" i="2" s="1"/>
  <c r="V87" i="2" s="1"/>
  <c r="V119" i="2" s="1"/>
  <c r="N39" i="2"/>
  <c r="N55" i="2" s="1"/>
  <c r="K38" i="2"/>
  <c r="K54" i="2" s="1"/>
  <c r="K86" i="2" s="1"/>
  <c r="K118" i="2" s="1"/>
  <c r="F37" i="2"/>
  <c r="F53" i="2" s="1"/>
  <c r="F85" i="2" s="1"/>
  <c r="F117" i="2" s="1"/>
  <c r="W36" i="2"/>
  <c r="W52" i="2" s="1"/>
  <c r="W84" i="2" s="1"/>
  <c r="K36" i="2"/>
  <c r="K52" i="2" s="1"/>
  <c r="D91" i="2"/>
  <c r="D123" i="2" s="1"/>
  <c r="E90" i="2"/>
  <c r="E122" i="2" s="1"/>
  <c r="L87" i="2"/>
  <c r="L119" i="2" s="1"/>
  <c r="E85" i="2"/>
  <c r="E117" i="2" s="1"/>
  <c r="B89" i="2"/>
  <c r="B121" i="2" s="1"/>
  <c r="E39" i="2"/>
  <c r="E55" i="2" s="1"/>
  <c r="E87" i="2" s="1"/>
  <c r="E119" i="2" s="1"/>
  <c r="D92" i="2"/>
  <c r="D124" i="2" s="1"/>
  <c r="U39" i="2"/>
  <c r="U55" i="2" s="1"/>
  <c r="U87" i="2" s="1"/>
  <c r="U119" i="2" s="1"/>
  <c r="E43" i="2"/>
  <c r="E59" i="2" s="1"/>
  <c r="E91" i="2" s="1"/>
  <c r="E123" i="2" s="1"/>
  <c r="U43" i="2"/>
  <c r="U59" i="2" s="1"/>
  <c r="U91" i="2" s="1"/>
  <c r="U123" i="2" s="1"/>
  <c r="U44" i="2"/>
  <c r="U60" i="2" s="1"/>
  <c r="U92" i="2" s="1"/>
  <c r="U124" i="2" s="1"/>
  <c r="I44" i="2"/>
  <c r="I60" i="2" s="1"/>
  <c r="I92" i="2" s="1"/>
  <c r="H91" i="2"/>
  <c r="H123" i="2" s="1"/>
  <c r="U42" i="2"/>
  <c r="U58" i="2" s="1"/>
  <c r="U90" i="2" s="1"/>
  <c r="U122" i="2" s="1"/>
  <c r="I42" i="2"/>
  <c r="I58" i="2" s="1"/>
  <c r="D90" i="2"/>
  <c r="D122" i="2" s="1"/>
  <c r="L89" i="2"/>
  <c r="L121" i="2" s="1"/>
  <c r="E41" i="2"/>
  <c r="E57" i="2" s="1"/>
  <c r="E89" i="2" s="1"/>
  <c r="E121" i="2" s="1"/>
  <c r="Y40" i="2"/>
  <c r="Y56" i="2" s="1"/>
  <c r="Y88" i="2" s="1"/>
  <c r="Y120" i="2" s="1"/>
  <c r="M40" i="2"/>
  <c r="M56" i="2" s="1"/>
  <c r="M88" i="2" s="1"/>
  <c r="M120" i="2" s="1"/>
  <c r="D87" i="2"/>
  <c r="D119" i="2" s="1"/>
  <c r="U38" i="2"/>
  <c r="U54" i="2" s="1"/>
  <c r="U86" i="2" s="1"/>
  <c r="U118" i="2" s="1"/>
  <c r="M38" i="2"/>
  <c r="M54" i="2" s="1"/>
  <c r="M86" i="2" s="1"/>
  <c r="M118" i="2" s="1"/>
  <c r="H86" i="2"/>
  <c r="H118" i="2" s="1"/>
  <c r="Y37" i="2"/>
  <c r="Y53" i="2" s="1"/>
  <c r="Y85" i="2" s="1"/>
  <c r="Y117" i="2" s="1"/>
  <c r="H37" i="2"/>
  <c r="H53" i="2" s="1"/>
  <c r="H85" i="2" s="1"/>
  <c r="H117" i="2" s="1"/>
  <c r="H32" i="2"/>
  <c r="AX45" i="2"/>
  <c r="AX61" i="2" s="1"/>
  <c r="AM57" i="1"/>
  <c r="AP62" i="1"/>
  <c r="AO59" i="1"/>
  <c r="AN57" i="1"/>
  <c r="BH74" i="2"/>
  <c r="BH70" i="2"/>
  <c r="BH75" i="2"/>
  <c r="BF100" i="1"/>
  <c r="BF104" i="1"/>
  <c r="BF97" i="1"/>
  <c r="BF101" i="1"/>
  <c r="BF105" i="1"/>
  <c r="BF98" i="1"/>
  <c r="BF102" i="1"/>
  <c r="BF106" i="1"/>
  <c r="BF99" i="1"/>
  <c r="BF103" i="1"/>
  <c r="BF109" i="1"/>
  <c r="BF113" i="1"/>
  <c r="BF110" i="1"/>
  <c r="BF114" i="1"/>
  <c r="BF107" i="1"/>
  <c r="BF111" i="1"/>
  <c r="BF115" i="1"/>
  <c r="BF108" i="1"/>
  <c r="BF112" i="1"/>
  <c r="BF116" i="1"/>
  <c r="BF96" i="1"/>
  <c r="BF93" i="1"/>
  <c r="BF91" i="1"/>
  <c r="BF94" i="1"/>
  <c r="BF90" i="1"/>
  <c r="BF117" i="1" s="1"/>
  <c r="BF92" i="1"/>
  <c r="BF95" i="1"/>
  <c r="AM60" i="1"/>
  <c r="AR61" i="1"/>
  <c r="AQ58" i="1"/>
  <c r="AJ41" i="1"/>
  <c r="AZ56" i="2"/>
  <c r="AZ88" i="2" s="1"/>
  <c r="AZ120" i="2" s="1"/>
  <c r="BH73" i="2"/>
  <c r="BH69" i="2"/>
  <c r="B77" i="2"/>
  <c r="B78" i="2" s="1"/>
  <c r="AM59" i="1"/>
  <c r="AO60" i="1"/>
  <c r="AP58" i="1"/>
  <c r="BC56" i="2"/>
  <c r="BC88" i="2" s="1"/>
  <c r="BC120" i="2" s="1"/>
  <c r="AS56" i="2"/>
  <c r="AS88" i="2" s="1"/>
  <c r="AS120" i="2" s="1"/>
  <c r="BH72" i="2"/>
  <c r="BH68" i="2"/>
  <c r="BH76" i="2"/>
  <c r="BH71" i="2"/>
  <c r="AV85" i="2"/>
  <c r="AV117" i="2" s="1"/>
  <c r="AV82" i="2"/>
  <c r="AX85" i="2"/>
  <c r="AX117" i="2" s="1"/>
  <c r="AX82" i="2"/>
  <c r="AW85" i="2"/>
  <c r="AW117" i="2" s="1"/>
  <c r="AW82" i="2"/>
  <c r="AP86" i="2"/>
  <c r="AP118" i="2" s="1"/>
  <c r="BG54" i="2"/>
  <c r="BC85" i="2"/>
  <c r="BC117" i="2" s="1"/>
  <c r="BC82" i="2"/>
  <c r="I86" i="2"/>
  <c r="I118" i="2" s="1"/>
  <c r="AY85" i="2"/>
  <c r="AY117" i="2" s="1"/>
  <c r="AY82" i="2"/>
  <c r="BF85" i="2"/>
  <c r="BF117" i="2" s="1"/>
  <c r="BF82" i="2"/>
  <c r="AU85" i="2"/>
  <c r="AU117" i="2" s="1"/>
  <c r="AU82" i="2"/>
  <c r="AP88" i="2"/>
  <c r="AP120" i="2" s="1"/>
  <c r="AP81" i="2"/>
  <c r="I90" i="2"/>
  <c r="BD85" i="2"/>
  <c r="BD117" i="2" s="1"/>
  <c r="BD82" i="2"/>
  <c r="I87" i="2"/>
  <c r="AP92" i="2"/>
  <c r="AP124" i="2" s="1"/>
  <c r="BG60" i="2"/>
  <c r="BA85" i="2"/>
  <c r="BA117" i="2" s="1"/>
  <c r="BA82" i="2"/>
  <c r="BB85" i="2"/>
  <c r="BB117" i="2" s="1"/>
  <c r="BB82" i="2"/>
  <c r="AP89" i="2"/>
  <c r="AP121" i="2" s="1"/>
  <c r="AP85" i="2"/>
  <c r="AP117" i="2" s="1"/>
  <c r="AP82" i="2"/>
  <c r="BG53" i="2"/>
  <c r="I91" i="2"/>
  <c r="AT85" i="2"/>
  <c r="AT117" i="2" s="1"/>
  <c r="AT82" i="2"/>
  <c r="AP90" i="2"/>
  <c r="AP122" i="2" s="1"/>
  <c r="AP91" i="2"/>
  <c r="AP123" i="2" s="1"/>
  <c r="AQ85" i="2"/>
  <c r="AQ117" i="2" s="1"/>
  <c r="AQ82" i="2"/>
  <c r="AS85" i="2"/>
  <c r="AS117" i="2" s="1"/>
  <c r="AS82" i="2"/>
  <c r="AP87" i="2"/>
  <c r="AP119" i="2" s="1"/>
  <c r="AI62" i="2"/>
  <c r="H84" i="2"/>
  <c r="H116" i="2" s="1"/>
  <c r="AN84" i="2"/>
  <c r="AN116" i="2" s="1"/>
  <c r="AN62" i="2"/>
  <c r="AY84" i="2"/>
  <c r="AY116" i="2" s="1"/>
  <c r="AY62" i="2"/>
  <c r="BA84" i="2"/>
  <c r="BA116" i="2" s="1"/>
  <c r="AP84" i="2"/>
  <c r="AP116" i="2" s="1"/>
  <c r="AP62" i="2"/>
  <c r="T84" i="2"/>
  <c r="T116" i="2" s="1"/>
  <c r="AF84" i="2"/>
  <c r="AF116" i="2" s="1"/>
  <c r="AQ84" i="2"/>
  <c r="AQ116" i="2" s="1"/>
  <c r="AS84" i="2"/>
  <c r="AS116" i="2" s="1"/>
  <c r="AT84" i="2"/>
  <c r="AT116" i="2" s="1"/>
  <c r="AT62" i="2"/>
  <c r="AH84" i="2"/>
  <c r="AH116" i="2" s="1"/>
  <c r="R84" i="2"/>
  <c r="R116" i="2" s="1"/>
  <c r="L84" i="2"/>
  <c r="L116" i="2" s="1"/>
  <c r="AL84" i="2"/>
  <c r="AL116" i="2" s="1"/>
  <c r="AL62" i="2"/>
  <c r="AV84" i="2"/>
  <c r="AV116" i="2" s="1"/>
  <c r="AV62" i="2"/>
  <c r="AJ62" i="2"/>
  <c r="AD84" i="2"/>
  <c r="AD116" i="2" s="1"/>
  <c r="AD62" i="2"/>
  <c r="AW84" i="2"/>
  <c r="AW116" i="2" s="1"/>
  <c r="AE62" i="2"/>
  <c r="K84" i="2"/>
  <c r="K116" i="2" s="1"/>
  <c r="X84" i="2"/>
  <c r="X116" i="2" s="1"/>
  <c r="D84" i="2"/>
  <c r="D116" i="2" s="1"/>
  <c r="AZ84" i="2"/>
  <c r="AZ116" i="2" s="1"/>
  <c r="AR84" i="2"/>
  <c r="AR116" i="2" s="1"/>
  <c r="AR62" i="2"/>
  <c r="AB84" i="2"/>
  <c r="AB116" i="2" s="1"/>
  <c r="BF84" i="2"/>
  <c r="BF116" i="2" s="1"/>
  <c r="BF62" i="2"/>
  <c r="AO84" i="2"/>
  <c r="AO116" i="2" s="1"/>
  <c r="AK84" i="2"/>
  <c r="AK116" i="2" s="1"/>
  <c r="AK62" i="2"/>
  <c r="AG84" i="2"/>
  <c r="AG116" i="2" s="1"/>
  <c r="AM84" i="2"/>
  <c r="AM116" i="2" s="1"/>
  <c r="AU84" i="2"/>
  <c r="AU116" i="2" s="1"/>
  <c r="AU62" i="2"/>
  <c r="C92" i="2"/>
  <c r="C124" i="2" s="1"/>
  <c r="M89" i="2"/>
  <c r="M121" i="2" s="1"/>
  <c r="M85" i="2"/>
  <c r="M117" i="2" s="1"/>
  <c r="B84" i="2"/>
  <c r="B116" i="2" s="1"/>
  <c r="B88" i="2"/>
  <c r="B120" i="2" s="1"/>
  <c r="G92" i="2"/>
  <c r="G124" i="2" s="1"/>
  <c r="M90" i="2"/>
  <c r="M122" i="2" s="1"/>
  <c r="H90" i="2"/>
  <c r="H122" i="2" s="1"/>
  <c r="K88" i="2"/>
  <c r="K120" i="2" s="1"/>
  <c r="C87" i="2"/>
  <c r="C119" i="2" s="1"/>
  <c r="L86" i="2"/>
  <c r="L118" i="2" s="1"/>
  <c r="E86" i="2"/>
  <c r="E118" i="2" s="1"/>
  <c r="I85" i="2"/>
  <c r="I89" i="2"/>
  <c r="E88" i="2"/>
  <c r="E120" i="2" s="1"/>
  <c r="H92" i="2"/>
  <c r="H124" i="2" s="1"/>
  <c r="B85" i="2"/>
  <c r="B117" i="2" s="1"/>
  <c r="B92" i="2"/>
  <c r="B124" i="2" s="1"/>
  <c r="B87" i="2"/>
  <c r="B119" i="2" s="1"/>
  <c r="F92" i="2"/>
  <c r="F124" i="2" s="1"/>
  <c r="L90" i="2"/>
  <c r="L122" i="2" s="1"/>
  <c r="H89" i="2"/>
  <c r="H121" i="2" s="1"/>
  <c r="I88" i="2"/>
  <c r="N87" i="2"/>
  <c r="N119" i="2" s="1"/>
  <c r="H87" i="2"/>
  <c r="H119" i="2" s="1"/>
  <c r="D86" i="2"/>
  <c r="D118" i="2" s="1"/>
  <c r="N85" i="2"/>
  <c r="N117" i="2" s="1"/>
  <c r="M84" i="2"/>
  <c r="M116" i="2" s="1"/>
  <c r="E84" i="2"/>
  <c r="E116" i="2" s="1"/>
  <c r="AB33" i="1"/>
  <c r="AF33" i="1"/>
  <c r="AJ33" i="1"/>
  <c r="AE13" i="1"/>
  <c r="AE96" i="1" s="1"/>
  <c r="AI13" i="1"/>
  <c r="AI96" i="1" s="1"/>
  <c r="AG33" i="1"/>
  <c r="AB13" i="1"/>
  <c r="AF13" i="1"/>
  <c r="AF96" i="1" s="1"/>
  <c r="AE33" i="1"/>
  <c r="AI33" i="1"/>
  <c r="AD13" i="1"/>
  <c r="AH13" i="1"/>
  <c r="AH96" i="1" s="1"/>
  <c r="AC33" i="1"/>
  <c r="AC32" i="1" s="1"/>
  <c r="AJ13" i="1"/>
  <c r="AJ96" i="1" s="1"/>
  <c r="AC13" i="1"/>
  <c r="AG13" i="1"/>
  <c r="AG96" i="1" s="1"/>
  <c r="AD33" i="1"/>
  <c r="AH33" i="1"/>
  <c r="AJ44" i="1"/>
  <c r="AR59" i="1"/>
  <c r="AR60" i="1"/>
  <c r="AR58" i="1"/>
  <c r="AR62" i="1"/>
  <c r="AN59" i="1"/>
  <c r="AN58" i="1"/>
  <c r="AN62" i="1"/>
  <c r="AN60" i="1"/>
  <c r="AQ61" i="1"/>
  <c r="AA66" i="1"/>
  <c r="F16" i="1" s="1"/>
  <c r="F99" i="1" s="1"/>
  <c r="AM61" i="1"/>
  <c r="AO61" i="1"/>
  <c r="AP60" i="1"/>
  <c r="AQ59" i="1"/>
  <c r="AO57" i="1"/>
  <c r="AS57" i="1" s="1"/>
  <c r="AQ57" i="1"/>
  <c r="AM62" i="1"/>
  <c r="AO62" i="1"/>
  <c r="AP61" i="1"/>
  <c r="BE46" i="2"/>
  <c r="AI46" i="2"/>
  <c r="BD46" i="2"/>
  <c r="AV46" i="2"/>
  <c r="AM46" i="2"/>
  <c r="AW46" i="2"/>
  <c r="AN46" i="2"/>
  <c r="AQ46" i="2"/>
  <c r="BC46" i="2"/>
  <c r="AP46" i="2"/>
  <c r="AL46" i="2"/>
  <c r="AY46" i="2"/>
  <c r="AK46" i="2"/>
  <c r="AH46" i="2"/>
  <c r="AJ46" i="2"/>
  <c r="AT46" i="2"/>
  <c r="AH54" i="2"/>
  <c r="AH86" i="2" s="1"/>
  <c r="AH118" i="2" s="1"/>
  <c r="BC58" i="2"/>
  <c r="BC90" i="2" s="1"/>
  <c r="BC122" i="2" s="1"/>
  <c r="BD52" i="2"/>
  <c r="BD81" i="2" s="1"/>
  <c r="AZ46" i="2"/>
  <c r="AR46" i="2"/>
  <c r="AQ55" i="2"/>
  <c r="AQ87" i="2" s="1"/>
  <c r="AQ119" i="2" s="1"/>
  <c r="AU46" i="2"/>
  <c r="AS46" i="2"/>
  <c r="BE52" i="2"/>
  <c r="BE81" i="2" s="1"/>
  <c r="BF46" i="2"/>
  <c r="AE84" i="2"/>
  <c r="AE46" i="2"/>
  <c r="E45" i="2"/>
  <c r="E61" i="2" s="1"/>
  <c r="L124" i="2"/>
  <c r="AA74" i="1"/>
  <c r="B24" i="1" s="1"/>
  <c r="B107" i="1" s="1"/>
  <c r="AA79" i="1"/>
  <c r="R29" i="1" s="1"/>
  <c r="R112" i="1" s="1"/>
  <c r="AA75" i="1"/>
  <c r="AA25" i="1" s="1"/>
  <c r="AA108" i="1" s="1"/>
  <c r="AA71" i="1"/>
  <c r="S21" i="1" s="1"/>
  <c r="S104" i="1" s="1"/>
  <c r="AA67" i="1"/>
  <c r="B17" i="1" s="1"/>
  <c r="B100" i="1" s="1"/>
  <c r="AA81" i="1"/>
  <c r="P31" i="1" s="1"/>
  <c r="P114" i="1" s="1"/>
  <c r="AA77" i="1"/>
  <c r="AA27" i="1" s="1"/>
  <c r="AA110" i="1" s="1"/>
  <c r="AA73" i="1"/>
  <c r="AA69" i="1"/>
  <c r="AA19" i="1" s="1"/>
  <c r="AA102" i="1" s="1"/>
  <c r="AA65" i="1"/>
  <c r="AA15" i="1" s="1"/>
  <c r="AA98" i="1" s="1"/>
  <c r="T31" i="1"/>
  <c r="T114" i="1" s="1"/>
  <c r="AA80" i="1"/>
  <c r="S30" i="1" s="1"/>
  <c r="S113" i="1" s="1"/>
  <c r="AA78" i="1"/>
  <c r="B28" i="1" s="1"/>
  <c r="B111" i="1" s="1"/>
  <c r="AA76" i="1"/>
  <c r="AA72" i="1"/>
  <c r="B22" i="1" s="1"/>
  <c r="B105" i="1" s="1"/>
  <c r="AA70" i="1"/>
  <c r="M20" i="1" s="1"/>
  <c r="M103" i="1" s="1"/>
  <c r="AA68" i="1"/>
  <c r="B18" i="1" s="1"/>
  <c r="B101" i="1" s="1"/>
  <c r="AA64" i="1"/>
  <c r="R31" i="1"/>
  <c r="R114" i="1" s="1"/>
  <c r="E30" i="1"/>
  <c r="E113" i="1" s="1"/>
  <c r="F28" i="1"/>
  <c r="F111" i="1" s="1"/>
  <c r="H28" i="1"/>
  <c r="H111" i="1" s="1"/>
  <c r="I28" i="1"/>
  <c r="I111" i="1" s="1"/>
  <c r="M28" i="1"/>
  <c r="M111" i="1" s="1"/>
  <c r="Z28" i="1"/>
  <c r="Z111" i="1" s="1"/>
  <c r="K28" i="1"/>
  <c r="K111" i="1" s="1"/>
  <c r="W28" i="1"/>
  <c r="W111" i="1" s="1"/>
  <c r="X28" i="1"/>
  <c r="X111" i="1" s="1"/>
  <c r="Q28" i="1"/>
  <c r="Q111" i="1" s="1"/>
  <c r="Y28" i="1"/>
  <c r="Y111" i="1" s="1"/>
  <c r="B26" i="1"/>
  <c r="B109" i="1" s="1"/>
  <c r="F26" i="1"/>
  <c r="F109" i="1" s="1"/>
  <c r="J26" i="1"/>
  <c r="J109" i="1" s="1"/>
  <c r="N26" i="1"/>
  <c r="N109" i="1" s="1"/>
  <c r="D26" i="1"/>
  <c r="D109" i="1" s="1"/>
  <c r="H26" i="1"/>
  <c r="H109" i="1" s="1"/>
  <c r="L26" i="1"/>
  <c r="L109" i="1" s="1"/>
  <c r="E26" i="1"/>
  <c r="E109" i="1" s="1"/>
  <c r="M26" i="1"/>
  <c r="M109" i="1" s="1"/>
  <c r="I26" i="1"/>
  <c r="I109" i="1" s="1"/>
  <c r="C26" i="1"/>
  <c r="C109" i="1" s="1"/>
  <c r="P26" i="1"/>
  <c r="P109" i="1" s="1"/>
  <c r="T26" i="1"/>
  <c r="T109" i="1" s="1"/>
  <c r="X26" i="1"/>
  <c r="X109" i="1" s="1"/>
  <c r="G26" i="1"/>
  <c r="G109" i="1" s="1"/>
  <c r="Q26" i="1"/>
  <c r="Q109" i="1" s="1"/>
  <c r="U26" i="1"/>
  <c r="U109" i="1" s="1"/>
  <c r="Y26" i="1"/>
  <c r="Y109" i="1" s="1"/>
  <c r="K26" i="1"/>
  <c r="K109" i="1" s="1"/>
  <c r="R26" i="1"/>
  <c r="R109" i="1" s="1"/>
  <c r="V26" i="1"/>
  <c r="V109" i="1" s="1"/>
  <c r="Z26" i="1"/>
  <c r="Z109" i="1" s="1"/>
  <c r="AA26" i="1"/>
  <c r="AA109" i="1" s="1"/>
  <c r="O26" i="1"/>
  <c r="O109" i="1" s="1"/>
  <c r="S26" i="1"/>
  <c r="S109" i="1" s="1"/>
  <c r="W26" i="1"/>
  <c r="W109" i="1" s="1"/>
  <c r="R22" i="1"/>
  <c r="R105" i="1" s="1"/>
  <c r="Y20" i="1"/>
  <c r="Y103" i="1" s="1"/>
  <c r="F18" i="1"/>
  <c r="F101" i="1" s="1"/>
  <c r="H18" i="1"/>
  <c r="H101" i="1" s="1"/>
  <c r="E18" i="1"/>
  <c r="E101" i="1" s="1"/>
  <c r="Q18" i="1"/>
  <c r="Q101" i="1" s="1"/>
  <c r="S18" i="1"/>
  <c r="S101" i="1" s="1"/>
  <c r="C18" i="1"/>
  <c r="C101" i="1" s="1"/>
  <c r="G18" i="1"/>
  <c r="G101" i="1" s="1"/>
  <c r="X18" i="1"/>
  <c r="X101" i="1" s="1"/>
  <c r="O18" i="1"/>
  <c r="O101" i="1" s="1"/>
  <c r="Z18" i="1"/>
  <c r="Z101" i="1" s="1"/>
  <c r="B14" i="1"/>
  <c r="B97" i="1" s="1"/>
  <c r="F14" i="1"/>
  <c r="F97" i="1" s="1"/>
  <c r="J14" i="1"/>
  <c r="J97" i="1" s="1"/>
  <c r="N14" i="1"/>
  <c r="N97" i="1" s="1"/>
  <c r="D14" i="1"/>
  <c r="D97" i="1" s="1"/>
  <c r="H14" i="1"/>
  <c r="H97" i="1" s="1"/>
  <c r="L14" i="1"/>
  <c r="L97" i="1" s="1"/>
  <c r="E14" i="1"/>
  <c r="E97" i="1" s="1"/>
  <c r="M14" i="1"/>
  <c r="M97" i="1" s="1"/>
  <c r="Q14" i="1"/>
  <c r="Q97" i="1" s="1"/>
  <c r="U14" i="1"/>
  <c r="U97" i="1" s="1"/>
  <c r="Y14" i="1"/>
  <c r="Y97" i="1" s="1"/>
  <c r="I14" i="1"/>
  <c r="I97" i="1" s="1"/>
  <c r="S14" i="1"/>
  <c r="S97" i="1" s="1"/>
  <c r="W14" i="1"/>
  <c r="W97" i="1" s="1"/>
  <c r="K14" i="1"/>
  <c r="K97" i="1" s="1"/>
  <c r="P14" i="1"/>
  <c r="P97" i="1" s="1"/>
  <c r="X14" i="1"/>
  <c r="X97" i="1" s="1"/>
  <c r="O14" i="1"/>
  <c r="O97" i="1" s="1"/>
  <c r="R14" i="1"/>
  <c r="R97" i="1" s="1"/>
  <c r="Z14" i="1"/>
  <c r="Z97" i="1" s="1"/>
  <c r="C14" i="1"/>
  <c r="C97" i="1" s="1"/>
  <c r="T14" i="1"/>
  <c r="T97" i="1" s="1"/>
  <c r="AA14" i="1"/>
  <c r="AA97" i="1" s="1"/>
  <c r="G14" i="1"/>
  <c r="G97" i="1" s="1"/>
  <c r="V14" i="1"/>
  <c r="V97" i="1" s="1"/>
  <c r="B16" i="1"/>
  <c r="B99" i="1" s="1"/>
  <c r="N16" i="1"/>
  <c r="N99" i="1" s="1"/>
  <c r="D16" i="1"/>
  <c r="D99" i="1" s="1"/>
  <c r="I16" i="1"/>
  <c r="I99" i="1" s="1"/>
  <c r="S16" i="1"/>
  <c r="S99" i="1" s="1"/>
  <c r="M16" i="1"/>
  <c r="M99" i="1" s="1"/>
  <c r="Q16" i="1"/>
  <c r="Q99" i="1" s="1"/>
  <c r="O16" i="1"/>
  <c r="O99" i="1" s="1"/>
  <c r="R16" i="1"/>
  <c r="R99" i="1" s="1"/>
  <c r="C16" i="1"/>
  <c r="C99" i="1" s="1"/>
  <c r="T16" i="1"/>
  <c r="T99" i="1" s="1"/>
  <c r="K16" i="1"/>
  <c r="K99" i="1" s="1"/>
  <c r="P16" i="1"/>
  <c r="P99" i="1" s="1"/>
  <c r="H29" i="1"/>
  <c r="H112" i="1" s="1"/>
  <c r="L29" i="1"/>
  <c r="L112" i="1" s="1"/>
  <c r="J29" i="1"/>
  <c r="J112" i="1" s="1"/>
  <c r="N29" i="1"/>
  <c r="N112" i="1" s="1"/>
  <c r="G29" i="1"/>
  <c r="G112" i="1" s="1"/>
  <c r="O29" i="1"/>
  <c r="O112" i="1" s="1"/>
  <c r="W29" i="1"/>
  <c r="W112" i="1" s="1"/>
  <c r="M29" i="1"/>
  <c r="M112" i="1" s="1"/>
  <c r="Y29" i="1"/>
  <c r="Y112" i="1" s="1"/>
  <c r="E29" i="1"/>
  <c r="E112" i="1" s="1"/>
  <c r="K21" i="1"/>
  <c r="K104" i="1" s="1"/>
  <c r="Z21" i="1"/>
  <c r="Z104" i="1" s="1"/>
  <c r="X29" i="1"/>
  <c r="X112" i="1" s="1"/>
  <c r="V29" i="1"/>
  <c r="V112" i="1" s="1"/>
  <c r="N24" i="1"/>
  <c r="N107" i="1" s="1"/>
  <c r="I24" i="1"/>
  <c r="I107" i="1" s="1"/>
  <c r="R24" i="1"/>
  <c r="R107" i="1" s="1"/>
  <c r="C24" i="1"/>
  <c r="C107" i="1" s="1"/>
  <c r="P24" i="1"/>
  <c r="P107" i="1" s="1"/>
  <c r="Q24" i="1"/>
  <c r="Q107" i="1" s="1"/>
  <c r="H25" i="1"/>
  <c r="H108" i="1" s="1"/>
  <c r="E25" i="1"/>
  <c r="E108" i="1" s="1"/>
  <c r="I25" i="1"/>
  <c r="I108" i="1" s="1"/>
  <c r="L17" i="1"/>
  <c r="L100" i="1" s="1"/>
  <c r="N17" i="1"/>
  <c r="N100" i="1" s="1"/>
  <c r="T17" i="1"/>
  <c r="T100" i="1" s="1"/>
  <c r="R17" i="1"/>
  <c r="R100" i="1" s="1"/>
  <c r="E17" i="1"/>
  <c r="E100" i="1" s="1"/>
  <c r="S17" i="1"/>
  <c r="S100" i="1" s="1"/>
  <c r="P29" i="1"/>
  <c r="P112" i="1" s="1"/>
  <c r="F31" i="1"/>
  <c r="F114" i="1" s="1"/>
  <c r="J31" i="1"/>
  <c r="J114" i="1" s="1"/>
  <c r="H31" i="1"/>
  <c r="H114" i="1" s="1"/>
  <c r="L31" i="1"/>
  <c r="L114" i="1" s="1"/>
  <c r="U31" i="1"/>
  <c r="U114" i="1" s="1"/>
  <c r="Y31" i="1"/>
  <c r="Y114" i="1" s="1"/>
  <c r="M31" i="1"/>
  <c r="M114" i="1" s="1"/>
  <c r="S31" i="1"/>
  <c r="S114" i="1" s="1"/>
  <c r="O31" i="1"/>
  <c r="O114" i="1" s="1"/>
  <c r="D27" i="1"/>
  <c r="D110" i="1" s="1"/>
  <c r="Q27" i="1"/>
  <c r="Q110" i="1" s="1"/>
  <c r="R27" i="1"/>
  <c r="R110" i="1" s="1"/>
  <c r="U23" i="1"/>
  <c r="U106" i="1" s="1"/>
  <c r="L19" i="1"/>
  <c r="L102" i="1" s="1"/>
  <c r="N19" i="1"/>
  <c r="N102" i="1" s="1"/>
  <c r="K19" i="1"/>
  <c r="K102" i="1" s="1"/>
  <c r="U19" i="1"/>
  <c r="U102" i="1" s="1"/>
  <c r="V19" i="1"/>
  <c r="V102" i="1" s="1"/>
  <c r="W19" i="1"/>
  <c r="W102" i="1" s="1"/>
  <c r="D15" i="1"/>
  <c r="D98" i="1" s="1"/>
  <c r="H15" i="1"/>
  <c r="H98" i="1" s="1"/>
  <c r="F15" i="1"/>
  <c r="F98" i="1" s="1"/>
  <c r="J15" i="1"/>
  <c r="J98" i="1" s="1"/>
  <c r="O15" i="1"/>
  <c r="O98" i="1" s="1"/>
  <c r="R15" i="1"/>
  <c r="R98" i="1" s="1"/>
  <c r="C15" i="1"/>
  <c r="C98" i="1" s="1"/>
  <c r="K15" i="1"/>
  <c r="K98" i="1" s="1"/>
  <c r="X15" i="1"/>
  <c r="X98" i="1" s="1"/>
  <c r="M15" i="1"/>
  <c r="M98" i="1" s="1"/>
  <c r="E15" i="1"/>
  <c r="E98" i="1" s="1"/>
  <c r="Q15" i="1"/>
  <c r="Q98" i="1" s="1"/>
  <c r="S15" i="1"/>
  <c r="S98" i="1" s="1"/>
  <c r="V31" i="1"/>
  <c r="V114" i="1" s="1"/>
  <c r="J45" i="2"/>
  <c r="J61" i="2" s="1"/>
  <c r="Q45" i="2"/>
  <c r="Q61" i="2" s="1"/>
  <c r="Q62" i="2" s="1"/>
  <c r="O45" i="2"/>
  <c r="O61" i="2" s="1"/>
  <c r="BE85" i="2"/>
  <c r="BE117" i="2" s="1"/>
  <c r="BB84" i="2"/>
  <c r="AD46" i="2"/>
  <c r="AN86" i="2"/>
  <c r="AN118" i="2" s="1"/>
  <c r="F45" i="2"/>
  <c r="F61" i="2" s="1"/>
  <c r="F39" i="2"/>
  <c r="F55" i="2" s="1"/>
  <c r="F87" i="2" s="1"/>
  <c r="F119" i="2" s="1"/>
  <c r="AA45" i="2"/>
  <c r="AA61" i="2" s="1"/>
  <c r="W25" i="2"/>
  <c r="P45" i="2"/>
  <c r="P61" i="2" s="1"/>
  <c r="L45" i="2"/>
  <c r="L61" i="2" s="1"/>
  <c r="D25" i="2"/>
  <c r="AG53" i="2"/>
  <c r="AG85" i="2" s="1"/>
  <c r="AG117" i="2" s="1"/>
  <c r="AG46" i="2"/>
  <c r="AC52" i="2"/>
  <c r="AC46" i="2"/>
  <c r="K85" i="2"/>
  <c r="K117" i="2" s="1"/>
  <c r="G58" i="2"/>
  <c r="G90" i="2" s="1"/>
  <c r="G122" i="2" s="1"/>
  <c r="AK89" i="2"/>
  <c r="AK121" i="2" s="1"/>
  <c r="AO89" i="2"/>
  <c r="AG88" i="2"/>
  <c r="AG120" i="2" s="1"/>
  <c r="P52" i="2"/>
  <c r="BC84" i="2"/>
  <c r="AR85" i="2"/>
  <c r="AC92" i="2"/>
  <c r="AC124" i="2" s="1"/>
  <c r="D37" i="2"/>
  <c r="D53" i="2" s="1"/>
  <c r="D85" i="2" s="1"/>
  <c r="D117" i="2" s="1"/>
  <c r="Q25" i="2"/>
  <c r="E25" i="2"/>
  <c r="N45" i="2"/>
  <c r="AJ84" i="2"/>
  <c r="Z45" i="2"/>
  <c r="Z61" i="2" s="1"/>
  <c r="V25" i="2"/>
  <c r="F36" i="2"/>
  <c r="F25" i="2"/>
  <c r="AX84" i="2"/>
  <c r="AI84" i="2"/>
  <c r="B54" i="2"/>
  <c r="B86" i="2" s="1"/>
  <c r="B118" i="2" s="1"/>
  <c r="S45" i="2"/>
  <c r="S61" i="2" s="1"/>
  <c r="O25" i="2"/>
  <c r="K45" i="2"/>
  <c r="K61" i="2" s="1"/>
  <c r="G45" i="2"/>
  <c r="G61" i="2" s="1"/>
  <c r="G38" i="2"/>
  <c r="G54" i="2" s="1"/>
  <c r="G86" i="2" s="1"/>
  <c r="G118" i="2" s="1"/>
  <c r="C25" i="2"/>
  <c r="X45" i="2"/>
  <c r="T45" i="2"/>
  <c r="T61" i="2" s="1"/>
  <c r="T37" i="2"/>
  <c r="T53" i="2" s="1"/>
  <c r="T85" i="2" s="1"/>
  <c r="T117" i="2" s="1"/>
  <c r="H45" i="2"/>
  <c r="H61" i="2" s="1"/>
  <c r="Y36" i="2"/>
  <c r="Y52" i="2" s="1"/>
  <c r="U36" i="2"/>
  <c r="U52" i="2" s="1"/>
  <c r="U45" i="2"/>
  <c r="U61" i="2" s="1"/>
  <c r="M45" i="2"/>
  <c r="M61" i="2" s="1"/>
  <c r="I36" i="2"/>
  <c r="I45" i="2"/>
  <c r="I61" i="2" s="1"/>
  <c r="O38" i="2"/>
  <c r="O54" i="2" s="1"/>
  <c r="O86" i="2" s="1"/>
  <c r="O118" i="2" s="1"/>
  <c r="L37" i="2"/>
  <c r="AA38" i="2"/>
  <c r="AA54" i="2" s="1"/>
  <c r="AA86" i="2" s="1"/>
  <c r="AA118" i="2" s="1"/>
  <c r="W38" i="2"/>
  <c r="W54" i="2" s="1"/>
  <c r="W86" i="2" s="1"/>
  <c r="W118" i="2" s="1"/>
  <c r="S38" i="2"/>
  <c r="S54" i="2" s="1"/>
  <c r="S86" i="2" s="1"/>
  <c r="S118" i="2" s="1"/>
  <c r="Y45" i="2"/>
  <c r="Y61" i="2" s="1"/>
  <c r="AV88" i="2"/>
  <c r="Q123" i="2"/>
  <c r="L120" i="2"/>
  <c r="AA52" i="2"/>
  <c r="D45" i="2"/>
  <c r="AY86" i="2"/>
  <c r="AF57" i="2"/>
  <c r="AF62" i="2" s="1"/>
  <c r="AF46" i="2"/>
  <c r="M119" i="2"/>
  <c r="R45" i="2"/>
  <c r="R61" i="2" s="1"/>
  <c r="R25" i="2"/>
  <c r="Q84" i="2"/>
  <c r="BA89" i="2"/>
  <c r="AF119" i="2"/>
  <c r="V45" i="2"/>
  <c r="BF89" i="2"/>
  <c r="T25" i="2"/>
  <c r="AQ92" i="2"/>
  <c r="AZ85" i="2"/>
  <c r="M62" i="2" l="1"/>
  <c r="BG59" i="2"/>
  <c r="AZ62" i="2"/>
  <c r="AS62" i="2"/>
  <c r="E62" i="2"/>
  <c r="AB46" i="2"/>
  <c r="C77" i="2"/>
  <c r="D77" i="2" s="1"/>
  <c r="BA46" i="2"/>
  <c r="J62" i="2"/>
  <c r="R62" i="2"/>
  <c r="BA25" i="2"/>
  <c r="H62" i="2"/>
  <c r="BH59" i="2"/>
  <c r="BH60" i="2"/>
  <c r="AX46" i="2"/>
  <c r="AO46" i="2"/>
  <c r="AX62" i="2"/>
  <c r="BB41" i="2"/>
  <c r="BB24" i="2"/>
  <c r="Q82" i="1"/>
  <c r="AC115" i="1"/>
  <c r="S83" i="1"/>
  <c r="AE116" i="1"/>
  <c r="S19" i="1"/>
  <c r="S102" i="1" s="1"/>
  <c r="R19" i="1"/>
  <c r="R102" i="1" s="1"/>
  <c r="Q19" i="1"/>
  <c r="Q102" i="1" s="1"/>
  <c r="C19" i="1"/>
  <c r="C102" i="1" s="1"/>
  <c r="J19" i="1"/>
  <c r="J102" i="1" s="1"/>
  <c r="H19" i="1"/>
  <c r="H102" i="1" s="1"/>
  <c r="AA17" i="1"/>
  <c r="AA100" i="1" s="1"/>
  <c r="I17" i="1"/>
  <c r="I100" i="1" s="1"/>
  <c r="W17" i="1"/>
  <c r="W100" i="1" s="1"/>
  <c r="O17" i="1"/>
  <c r="O100" i="1" s="1"/>
  <c r="P17" i="1"/>
  <c r="P100" i="1" s="1"/>
  <c r="J17" i="1"/>
  <c r="J100" i="1" s="1"/>
  <c r="H17" i="1"/>
  <c r="H100" i="1" s="1"/>
  <c r="K24" i="1"/>
  <c r="K107" i="1" s="1"/>
  <c r="G24" i="1"/>
  <c r="G107" i="1" s="1"/>
  <c r="AA24" i="1"/>
  <c r="AA107" i="1" s="1"/>
  <c r="O24" i="1"/>
  <c r="O107" i="1" s="1"/>
  <c r="L24" i="1"/>
  <c r="L107" i="1" s="1"/>
  <c r="J24" i="1"/>
  <c r="J107" i="1" s="1"/>
  <c r="X22" i="1"/>
  <c r="X105" i="1" s="1"/>
  <c r="AS60" i="1"/>
  <c r="BG56" i="2"/>
  <c r="R83" i="1"/>
  <c r="AD116" i="1"/>
  <c r="P83" i="1"/>
  <c r="AB116" i="1"/>
  <c r="X19" i="1"/>
  <c r="X102" i="1" s="1"/>
  <c r="M19" i="1"/>
  <c r="M102" i="1" s="1"/>
  <c r="I19" i="1"/>
  <c r="I102" i="1" s="1"/>
  <c r="E19" i="1"/>
  <c r="E102" i="1" s="1"/>
  <c r="O19" i="1"/>
  <c r="O102" i="1" s="1"/>
  <c r="F19" i="1"/>
  <c r="F102" i="1" s="1"/>
  <c r="D19" i="1"/>
  <c r="D102" i="1" s="1"/>
  <c r="U17" i="1"/>
  <c r="U100" i="1" s="1"/>
  <c r="Y17" i="1"/>
  <c r="Y100" i="1" s="1"/>
  <c r="Z17" i="1"/>
  <c r="Z100" i="1" s="1"/>
  <c r="G17" i="1"/>
  <c r="G100" i="1" s="1"/>
  <c r="K17" i="1"/>
  <c r="K100" i="1" s="1"/>
  <c r="F17" i="1"/>
  <c r="F100" i="1" s="1"/>
  <c r="D17" i="1"/>
  <c r="D100" i="1" s="1"/>
  <c r="Y24" i="1"/>
  <c r="Y107" i="1" s="1"/>
  <c r="X24" i="1"/>
  <c r="X107" i="1" s="1"/>
  <c r="W24" i="1"/>
  <c r="W107" i="1" s="1"/>
  <c r="Z24" i="1"/>
  <c r="Z107" i="1" s="1"/>
  <c r="M24" i="1"/>
  <c r="M107" i="1" s="1"/>
  <c r="H24" i="1"/>
  <c r="H107" i="1" s="1"/>
  <c r="F24" i="1"/>
  <c r="F107" i="1" s="1"/>
  <c r="N22" i="1"/>
  <c r="N105" i="1" s="1"/>
  <c r="AS61" i="1"/>
  <c r="Q63" i="1"/>
  <c r="AC96" i="1"/>
  <c r="R63" i="1"/>
  <c r="AD96" i="1"/>
  <c r="P63" i="1"/>
  <c r="AB96" i="1"/>
  <c r="X83" i="1"/>
  <c r="AJ116" i="1"/>
  <c r="Q83" i="1"/>
  <c r="AC116" i="1"/>
  <c r="T19" i="1"/>
  <c r="T102" i="1" s="1"/>
  <c r="Z19" i="1"/>
  <c r="Z102" i="1" s="1"/>
  <c r="Y19" i="1"/>
  <c r="Y102" i="1" s="1"/>
  <c r="P19" i="1"/>
  <c r="P102" i="1" s="1"/>
  <c r="G19" i="1"/>
  <c r="G102" i="1" s="1"/>
  <c r="B19" i="1"/>
  <c r="B102" i="1" s="1"/>
  <c r="M17" i="1"/>
  <c r="M100" i="1" s="1"/>
  <c r="Q17" i="1"/>
  <c r="Q100" i="1" s="1"/>
  <c r="V17" i="1"/>
  <c r="V100" i="1" s="1"/>
  <c r="X17" i="1"/>
  <c r="X100" i="1" s="1"/>
  <c r="C17" i="1"/>
  <c r="C100" i="1" s="1"/>
  <c r="U24" i="1"/>
  <c r="U107" i="1" s="1"/>
  <c r="T24" i="1"/>
  <c r="T107" i="1" s="1"/>
  <c r="S24" i="1"/>
  <c r="S107" i="1" s="1"/>
  <c r="V24" i="1"/>
  <c r="V107" i="1" s="1"/>
  <c r="E24" i="1"/>
  <c r="E107" i="1" s="1"/>
  <c r="D24" i="1"/>
  <c r="D107" i="1" s="1"/>
  <c r="V83" i="1"/>
  <c r="AH116" i="1"/>
  <c r="W83" i="1"/>
  <c r="AI116" i="1"/>
  <c r="U83" i="1"/>
  <c r="AG116" i="1"/>
  <c r="T83" i="1"/>
  <c r="AF116" i="1"/>
  <c r="BH56" i="2"/>
  <c r="I117" i="2"/>
  <c r="BH82" i="2"/>
  <c r="I121" i="2"/>
  <c r="BG55" i="2"/>
  <c r="BG58" i="2"/>
  <c r="I124" i="2"/>
  <c r="BG92" i="2"/>
  <c r="BH92" i="2" s="1"/>
  <c r="BH54" i="2"/>
  <c r="I120" i="2"/>
  <c r="BG88" i="2"/>
  <c r="BH88" i="2" s="1"/>
  <c r="I123" i="2"/>
  <c r="BH123" i="2" s="1"/>
  <c r="BG91" i="2"/>
  <c r="BH91" i="2" s="1"/>
  <c r="BH55" i="2"/>
  <c r="BH58" i="2"/>
  <c r="BH81" i="2"/>
  <c r="I119" i="2"/>
  <c r="BH119" i="2" s="1"/>
  <c r="BG87" i="2"/>
  <c r="BH87" i="2" s="1"/>
  <c r="I122" i="2"/>
  <c r="BG90" i="2"/>
  <c r="BH90" i="2" s="1"/>
  <c r="BG52" i="2"/>
  <c r="Y62" i="2"/>
  <c r="Z62" i="2"/>
  <c r="BC62" i="2"/>
  <c r="AC84" i="2"/>
  <c r="AC116" i="2" s="1"/>
  <c r="AC62" i="2"/>
  <c r="BD84" i="2"/>
  <c r="BD116" i="2" s="1"/>
  <c r="BD62" i="2"/>
  <c r="AG62" i="2"/>
  <c r="O62" i="2"/>
  <c r="AH62" i="2"/>
  <c r="S62" i="2"/>
  <c r="K62" i="2"/>
  <c r="BE84" i="2"/>
  <c r="BE116" i="2" s="1"/>
  <c r="BE62" i="2"/>
  <c r="AA62" i="2"/>
  <c r="U62" i="2"/>
  <c r="P84" i="2"/>
  <c r="P116" i="2" s="1"/>
  <c r="P62" i="2"/>
  <c r="G62" i="2"/>
  <c r="AQ62" i="2"/>
  <c r="T62" i="2"/>
  <c r="C78" i="2"/>
  <c r="AA23" i="1"/>
  <c r="AA106" i="1" s="1"/>
  <c r="L23" i="1"/>
  <c r="L106" i="1" s="1"/>
  <c r="N23" i="1"/>
  <c r="N106" i="1" s="1"/>
  <c r="K23" i="1"/>
  <c r="K106" i="1" s="1"/>
  <c r="Y23" i="1"/>
  <c r="Y106" i="1" s="1"/>
  <c r="E23" i="1"/>
  <c r="E106" i="1" s="1"/>
  <c r="P23" i="1"/>
  <c r="P106" i="1" s="1"/>
  <c r="D23" i="1"/>
  <c r="D106" i="1" s="1"/>
  <c r="O23" i="1"/>
  <c r="O106" i="1" s="1"/>
  <c r="Q23" i="1"/>
  <c r="Q106" i="1" s="1"/>
  <c r="W23" i="1"/>
  <c r="W106" i="1" s="1"/>
  <c r="B23" i="1"/>
  <c r="B106" i="1" s="1"/>
  <c r="G23" i="1"/>
  <c r="G106" i="1" s="1"/>
  <c r="M23" i="1"/>
  <c r="M106" i="1" s="1"/>
  <c r="R23" i="1"/>
  <c r="R106" i="1" s="1"/>
  <c r="S23" i="1"/>
  <c r="S106" i="1" s="1"/>
  <c r="T23" i="1"/>
  <c r="T106" i="1" s="1"/>
  <c r="F23" i="1"/>
  <c r="F106" i="1" s="1"/>
  <c r="V23" i="1"/>
  <c r="V106" i="1" s="1"/>
  <c r="X23" i="1"/>
  <c r="X106" i="1" s="1"/>
  <c r="AA21" i="1"/>
  <c r="AA104" i="1" s="1"/>
  <c r="C23" i="1"/>
  <c r="C106" i="1" s="1"/>
  <c r="F21" i="1"/>
  <c r="F104" i="1" s="1"/>
  <c r="AE10" i="1"/>
  <c r="AI10" i="1"/>
  <c r="AF10" i="1"/>
  <c r="AD10" i="1"/>
  <c r="AH10" i="1"/>
  <c r="AB10" i="1"/>
  <c r="AJ10" i="1"/>
  <c r="AL10" i="1"/>
  <c r="AC10" i="1"/>
  <c r="AG10" i="1"/>
  <c r="AK10" i="1"/>
  <c r="AC7" i="1"/>
  <c r="AC90" i="1" s="1"/>
  <c r="AG7" i="1"/>
  <c r="AG90" i="1" s="1"/>
  <c r="AK7" i="1"/>
  <c r="AK90" i="1" s="1"/>
  <c r="AL7" i="1"/>
  <c r="AL90" i="1" s="1"/>
  <c r="AH7" i="1"/>
  <c r="AH90" i="1" s="1"/>
  <c r="AF7" i="1"/>
  <c r="AF90" i="1" s="1"/>
  <c r="AJ7" i="1"/>
  <c r="AJ90" i="1" s="1"/>
  <c r="AD7" i="1"/>
  <c r="AD90" i="1" s="1"/>
  <c r="AE7" i="1"/>
  <c r="AE90" i="1" s="1"/>
  <c r="AI7" i="1"/>
  <c r="AI90" i="1" s="1"/>
  <c r="AB7" i="1"/>
  <c r="AB90" i="1" s="1"/>
  <c r="I23" i="1"/>
  <c r="I106" i="1" s="1"/>
  <c r="J23" i="1"/>
  <c r="J106" i="1" s="1"/>
  <c r="T21" i="1"/>
  <c r="T104" i="1" s="1"/>
  <c r="D21" i="1"/>
  <c r="D104" i="1" s="1"/>
  <c r="Z23" i="1"/>
  <c r="Z106" i="1" s="1"/>
  <c r="H23" i="1"/>
  <c r="H106" i="1" s="1"/>
  <c r="AS58" i="1"/>
  <c r="X63" i="1"/>
  <c r="AJ32" i="1"/>
  <c r="H21" i="1"/>
  <c r="H104" i="1" s="1"/>
  <c r="J21" i="1"/>
  <c r="J104" i="1" s="1"/>
  <c r="G21" i="1"/>
  <c r="G104" i="1" s="1"/>
  <c r="W21" i="1"/>
  <c r="W104" i="1" s="1"/>
  <c r="X21" i="1"/>
  <c r="X104" i="1" s="1"/>
  <c r="E21" i="1"/>
  <c r="E104" i="1" s="1"/>
  <c r="C21" i="1"/>
  <c r="C104" i="1" s="1"/>
  <c r="P21" i="1"/>
  <c r="P104" i="1" s="1"/>
  <c r="V21" i="1"/>
  <c r="V104" i="1" s="1"/>
  <c r="L21" i="1"/>
  <c r="L104" i="1" s="1"/>
  <c r="N21" i="1"/>
  <c r="N104" i="1" s="1"/>
  <c r="O21" i="1"/>
  <c r="O104" i="1" s="1"/>
  <c r="M21" i="1"/>
  <c r="M104" i="1" s="1"/>
  <c r="Q21" i="1"/>
  <c r="Q104" i="1" s="1"/>
  <c r="R21" i="1"/>
  <c r="R104" i="1" s="1"/>
  <c r="B21" i="1"/>
  <c r="B104" i="1" s="1"/>
  <c r="I21" i="1"/>
  <c r="I104" i="1" s="1"/>
  <c r="U21" i="1"/>
  <c r="U104" i="1" s="1"/>
  <c r="Y21" i="1"/>
  <c r="Y104" i="1" s="1"/>
  <c r="N20" i="1"/>
  <c r="N103" i="1" s="1"/>
  <c r="Z20" i="1"/>
  <c r="Z103" i="1" s="1"/>
  <c r="H20" i="1"/>
  <c r="H103" i="1" s="1"/>
  <c r="F20" i="1"/>
  <c r="F103" i="1" s="1"/>
  <c r="W20" i="1"/>
  <c r="W103" i="1" s="1"/>
  <c r="X20" i="1"/>
  <c r="X103" i="1" s="1"/>
  <c r="F30" i="1"/>
  <c r="F113" i="1" s="1"/>
  <c r="P30" i="1"/>
  <c r="P113" i="1" s="1"/>
  <c r="N30" i="1"/>
  <c r="N113" i="1" s="1"/>
  <c r="C30" i="1"/>
  <c r="C113" i="1" s="1"/>
  <c r="AA30" i="1"/>
  <c r="AA113" i="1" s="1"/>
  <c r="AC11" i="1"/>
  <c r="AG11" i="1"/>
  <c r="AK11" i="1"/>
  <c r="AD11" i="1"/>
  <c r="AF11" i="1"/>
  <c r="AJ11" i="1"/>
  <c r="AH11" i="1"/>
  <c r="AI11" i="1"/>
  <c r="AL11" i="1"/>
  <c r="AE11" i="1"/>
  <c r="AB11" i="1"/>
  <c r="AI32" i="1"/>
  <c r="W63" i="1"/>
  <c r="AD32" i="1"/>
  <c r="X27" i="1"/>
  <c r="X110" i="1" s="1"/>
  <c r="O27" i="1"/>
  <c r="O110" i="1" s="1"/>
  <c r="AB32" i="1"/>
  <c r="G25" i="1"/>
  <c r="G108" i="1" s="1"/>
  <c r="V16" i="1"/>
  <c r="V99" i="1" s="1"/>
  <c r="AA16" i="1"/>
  <c r="AA99" i="1" s="1"/>
  <c r="Y16" i="1"/>
  <c r="Y99" i="1" s="1"/>
  <c r="E16" i="1"/>
  <c r="E99" i="1" s="1"/>
  <c r="L16" i="1"/>
  <c r="L99" i="1" s="1"/>
  <c r="J16" i="1"/>
  <c r="J99" i="1" s="1"/>
  <c r="K18" i="1"/>
  <c r="K101" i="1" s="1"/>
  <c r="Y18" i="1"/>
  <c r="Y101" i="1" s="1"/>
  <c r="N18" i="1"/>
  <c r="N101" i="1" s="1"/>
  <c r="P22" i="1"/>
  <c r="P105" i="1" s="1"/>
  <c r="P28" i="1"/>
  <c r="P111" i="1" s="1"/>
  <c r="R28" i="1"/>
  <c r="R111" i="1" s="1"/>
  <c r="N28" i="1"/>
  <c r="N111" i="1" s="1"/>
  <c r="AS59" i="1"/>
  <c r="U63" i="1"/>
  <c r="AG32" i="1"/>
  <c r="AH32" i="1"/>
  <c r="V63" i="1"/>
  <c r="T63" i="1"/>
  <c r="AF32" i="1"/>
  <c r="AE32" i="1"/>
  <c r="S63" i="1"/>
  <c r="S27" i="1"/>
  <c r="S110" i="1" s="1"/>
  <c r="F27" i="1"/>
  <c r="F110" i="1" s="1"/>
  <c r="M25" i="1"/>
  <c r="M108" i="1" s="1"/>
  <c r="J25" i="1"/>
  <c r="J108" i="1" s="1"/>
  <c r="X16" i="1"/>
  <c r="X99" i="1" s="1"/>
  <c r="G16" i="1"/>
  <c r="G99" i="1" s="1"/>
  <c r="Z16" i="1"/>
  <c r="Z99" i="1" s="1"/>
  <c r="U16" i="1"/>
  <c r="U99" i="1" s="1"/>
  <c r="W16" i="1"/>
  <c r="W99" i="1" s="1"/>
  <c r="H16" i="1"/>
  <c r="H99" i="1" s="1"/>
  <c r="Z22" i="1"/>
  <c r="Z105" i="1" s="1"/>
  <c r="H22" i="1"/>
  <c r="H105" i="1" s="1"/>
  <c r="AS62" i="1"/>
  <c r="BB116" i="2"/>
  <c r="AE116" i="2"/>
  <c r="E46" i="2"/>
  <c r="Q46" i="2"/>
  <c r="J46" i="2"/>
  <c r="P25" i="2"/>
  <c r="O46" i="2"/>
  <c r="R46" i="2"/>
  <c r="I25" i="2"/>
  <c r="Z25" i="2"/>
  <c r="P46" i="2"/>
  <c r="T27" i="1"/>
  <c r="T110" i="1" s="1"/>
  <c r="I27" i="1"/>
  <c r="I110" i="1" s="1"/>
  <c r="B27" i="1"/>
  <c r="B110" i="1" s="1"/>
  <c r="Y25" i="1"/>
  <c r="Y108" i="1" s="1"/>
  <c r="W25" i="1"/>
  <c r="W108" i="1" s="1"/>
  <c r="F25" i="1"/>
  <c r="F108" i="1" s="1"/>
  <c r="U20" i="1"/>
  <c r="U103" i="1" s="1"/>
  <c r="S20" i="1"/>
  <c r="S103" i="1" s="1"/>
  <c r="E20" i="1"/>
  <c r="E103" i="1" s="1"/>
  <c r="B20" i="1"/>
  <c r="B103" i="1" s="1"/>
  <c r="Y30" i="1"/>
  <c r="Y113" i="1" s="1"/>
  <c r="O30" i="1"/>
  <c r="O113" i="1" s="1"/>
  <c r="L30" i="1"/>
  <c r="L113" i="1" s="1"/>
  <c r="T29" i="1"/>
  <c r="T112" i="1" s="1"/>
  <c r="Y15" i="1"/>
  <c r="Y98" i="1" s="1"/>
  <c r="U15" i="1"/>
  <c r="U98" i="1" s="1"/>
  <c r="P15" i="1"/>
  <c r="P98" i="1" s="1"/>
  <c r="V15" i="1"/>
  <c r="V98" i="1" s="1"/>
  <c r="N15" i="1"/>
  <c r="N98" i="1" s="1"/>
  <c r="L15" i="1"/>
  <c r="L98" i="1" s="1"/>
  <c r="W27" i="1"/>
  <c r="W110" i="1" s="1"/>
  <c r="V27" i="1"/>
  <c r="V110" i="1" s="1"/>
  <c r="U27" i="1"/>
  <c r="U110" i="1" s="1"/>
  <c r="C27" i="1"/>
  <c r="C110" i="1" s="1"/>
  <c r="J27" i="1"/>
  <c r="J110" i="1" s="1"/>
  <c r="H27" i="1"/>
  <c r="H110" i="1" s="1"/>
  <c r="W31" i="1"/>
  <c r="W114" i="1" s="1"/>
  <c r="K31" i="1"/>
  <c r="K114" i="1" s="1"/>
  <c r="I31" i="1"/>
  <c r="I114" i="1" s="1"/>
  <c r="N31" i="1"/>
  <c r="N114" i="1" s="1"/>
  <c r="D31" i="1"/>
  <c r="D114" i="1" s="1"/>
  <c r="R25" i="1"/>
  <c r="R108" i="1" s="1"/>
  <c r="Q25" i="1"/>
  <c r="Q108" i="1" s="1"/>
  <c r="P25" i="1"/>
  <c r="P108" i="1" s="1"/>
  <c r="O25" i="1"/>
  <c r="O108" i="1" s="1"/>
  <c r="N25" i="1"/>
  <c r="N108" i="1" s="1"/>
  <c r="L25" i="1"/>
  <c r="L108" i="1" s="1"/>
  <c r="AA31" i="1"/>
  <c r="AA114" i="1" s="1"/>
  <c r="Q29" i="1"/>
  <c r="Q112" i="1" s="1"/>
  <c r="I29" i="1"/>
  <c r="I112" i="1" s="1"/>
  <c r="C29" i="1"/>
  <c r="C112" i="1" s="1"/>
  <c r="B29" i="1"/>
  <c r="B112" i="1" s="1"/>
  <c r="C20" i="1"/>
  <c r="C103" i="1" s="1"/>
  <c r="O20" i="1"/>
  <c r="O103" i="1" s="1"/>
  <c r="AA20" i="1"/>
  <c r="AA103" i="1" s="1"/>
  <c r="G20" i="1"/>
  <c r="G103" i="1" s="1"/>
  <c r="L20" i="1"/>
  <c r="L103" i="1" s="1"/>
  <c r="J20" i="1"/>
  <c r="J103" i="1" s="1"/>
  <c r="G22" i="1"/>
  <c r="G105" i="1" s="1"/>
  <c r="Q22" i="1"/>
  <c r="Q105" i="1" s="1"/>
  <c r="E22" i="1"/>
  <c r="E105" i="1" s="1"/>
  <c r="U30" i="1"/>
  <c r="U113" i="1" s="1"/>
  <c r="G30" i="1"/>
  <c r="G113" i="1" s="1"/>
  <c r="R30" i="1"/>
  <c r="R113" i="1" s="1"/>
  <c r="T30" i="1"/>
  <c r="T113" i="1" s="1"/>
  <c r="M30" i="1"/>
  <c r="M113" i="1" s="1"/>
  <c r="D30" i="1"/>
  <c r="D113" i="1" s="1"/>
  <c r="B30" i="1"/>
  <c r="B113" i="1" s="1"/>
  <c r="Z29" i="1"/>
  <c r="Z112" i="1" s="1"/>
  <c r="M27" i="1"/>
  <c r="M110" i="1" s="1"/>
  <c r="E27" i="1"/>
  <c r="E110" i="1" s="1"/>
  <c r="G27" i="1"/>
  <c r="G110" i="1" s="1"/>
  <c r="Z25" i="1"/>
  <c r="Z108" i="1" s="1"/>
  <c r="X25" i="1"/>
  <c r="X108" i="1" s="1"/>
  <c r="K25" i="1"/>
  <c r="K108" i="1" s="1"/>
  <c r="D25" i="1"/>
  <c r="D108" i="1" s="1"/>
  <c r="T20" i="1"/>
  <c r="T103" i="1" s="1"/>
  <c r="V20" i="1"/>
  <c r="V103" i="1" s="1"/>
  <c r="D20" i="1"/>
  <c r="D103" i="1" s="1"/>
  <c r="Z30" i="1"/>
  <c r="Z113" i="1" s="1"/>
  <c r="K30" i="1"/>
  <c r="K113" i="1" s="1"/>
  <c r="J30" i="1"/>
  <c r="J113" i="1" s="1"/>
  <c r="AA29" i="1"/>
  <c r="AA112" i="1" s="1"/>
  <c r="I15" i="1"/>
  <c r="I98" i="1" s="1"/>
  <c r="W15" i="1"/>
  <c r="W98" i="1" s="1"/>
  <c r="T15" i="1"/>
  <c r="T98" i="1" s="1"/>
  <c r="Z15" i="1"/>
  <c r="Z98" i="1" s="1"/>
  <c r="G15" i="1"/>
  <c r="G98" i="1" s="1"/>
  <c r="B15" i="1"/>
  <c r="B98" i="1" s="1"/>
  <c r="P27" i="1"/>
  <c r="P110" i="1" s="1"/>
  <c r="Z27" i="1"/>
  <c r="Z110" i="1" s="1"/>
  <c r="Y27" i="1"/>
  <c r="Y110" i="1" s="1"/>
  <c r="K27" i="1"/>
  <c r="K110" i="1" s="1"/>
  <c r="N27" i="1"/>
  <c r="N110" i="1" s="1"/>
  <c r="L27" i="1"/>
  <c r="L110" i="1" s="1"/>
  <c r="G31" i="1"/>
  <c r="G114" i="1" s="1"/>
  <c r="E31" i="1"/>
  <c r="E114" i="1" s="1"/>
  <c r="Q31" i="1"/>
  <c r="Q114" i="1" s="1"/>
  <c r="C31" i="1"/>
  <c r="C114" i="1" s="1"/>
  <c r="B31" i="1"/>
  <c r="B114" i="1" s="1"/>
  <c r="V25" i="1"/>
  <c r="V108" i="1" s="1"/>
  <c r="U25" i="1"/>
  <c r="U108" i="1" s="1"/>
  <c r="T25" i="1"/>
  <c r="T108" i="1" s="1"/>
  <c r="S25" i="1"/>
  <c r="S108" i="1" s="1"/>
  <c r="C25" i="1"/>
  <c r="C108" i="1" s="1"/>
  <c r="B25" i="1"/>
  <c r="B108" i="1" s="1"/>
  <c r="X31" i="1"/>
  <c r="X114" i="1" s="1"/>
  <c r="U29" i="1"/>
  <c r="U112" i="1" s="1"/>
  <c r="S29" i="1"/>
  <c r="S112" i="1" s="1"/>
  <c r="K29" i="1"/>
  <c r="K112" i="1" s="1"/>
  <c r="F29" i="1"/>
  <c r="F112" i="1" s="1"/>
  <c r="D29" i="1"/>
  <c r="D112" i="1" s="1"/>
  <c r="Q20" i="1"/>
  <c r="Q103" i="1" s="1"/>
  <c r="P20" i="1"/>
  <c r="P103" i="1" s="1"/>
  <c r="K20" i="1"/>
  <c r="K103" i="1" s="1"/>
  <c r="R20" i="1"/>
  <c r="R103" i="1" s="1"/>
  <c r="I20" i="1"/>
  <c r="I103" i="1" s="1"/>
  <c r="W22" i="1"/>
  <c r="W105" i="1" s="1"/>
  <c r="Y22" i="1"/>
  <c r="Y105" i="1" s="1"/>
  <c r="I22" i="1"/>
  <c r="I105" i="1" s="1"/>
  <c r="F22" i="1"/>
  <c r="F105" i="1" s="1"/>
  <c r="W30" i="1"/>
  <c r="W113" i="1" s="1"/>
  <c r="Q30" i="1"/>
  <c r="Q113" i="1" s="1"/>
  <c r="V30" i="1"/>
  <c r="V113" i="1" s="1"/>
  <c r="X30" i="1"/>
  <c r="X113" i="1" s="1"/>
  <c r="I30" i="1"/>
  <c r="I113" i="1" s="1"/>
  <c r="H30" i="1"/>
  <c r="H113" i="1" s="1"/>
  <c r="Z31" i="1"/>
  <c r="Z114" i="1" s="1"/>
  <c r="AA18" i="1"/>
  <c r="AA101" i="1" s="1"/>
  <c r="V18" i="1"/>
  <c r="V101" i="1" s="1"/>
  <c r="W18" i="1"/>
  <c r="W101" i="1" s="1"/>
  <c r="U18" i="1"/>
  <c r="U101" i="1" s="1"/>
  <c r="L18" i="1"/>
  <c r="L101" i="1" s="1"/>
  <c r="J18" i="1"/>
  <c r="J101" i="1" s="1"/>
  <c r="AA22" i="1"/>
  <c r="AA105" i="1" s="1"/>
  <c r="C22" i="1"/>
  <c r="C105" i="1" s="1"/>
  <c r="O22" i="1"/>
  <c r="O105" i="1" s="1"/>
  <c r="K22" i="1"/>
  <c r="K105" i="1" s="1"/>
  <c r="L22" i="1"/>
  <c r="L105" i="1" s="1"/>
  <c r="J22" i="1"/>
  <c r="J105" i="1" s="1"/>
  <c r="C28" i="1"/>
  <c r="C111" i="1" s="1"/>
  <c r="O28" i="1"/>
  <c r="O111" i="1" s="1"/>
  <c r="AA28" i="1"/>
  <c r="AA111" i="1" s="1"/>
  <c r="G28" i="1"/>
  <c r="G111" i="1" s="1"/>
  <c r="L28" i="1"/>
  <c r="L111" i="1" s="1"/>
  <c r="J28" i="1"/>
  <c r="J111" i="1" s="1"/>
  <c r="R18" i="1"/>
  <c r="R101" i="1" s="1"/>
  <c r="P18" i="1"/>
  <c r="P101" i="1" s="1"/>
  <c r="T18" i="1"/>
  <c r="T101" i="1" s="1"/>
  <c r="I18" i="1"/>
  <c r="I101" i="1" s="1"/>
  <c r="M18" i="1"/>
  <c r="M101" i="1" s="1"/>
  <c r="D18" i="1"/>
  <c r="D101" i="1" s="1"/>
  <c r="S22" i="1"/>
  <c r="S105" i="1" s="1"/>
  <c r="V22" i="1"/>
  <c r="V105" i="1" s="1"/>
  <c r="U22" i="1"/>
  <c r="U105" i="1" s="1"/>
  <c r="T22" i="1"/>
  <c r="T105" i="1" s="1"/>
  <c r="M22" i="1"/>
  <c r="M105" i="1" s="1"/>
  <c r="D22" i="1"/>
  <c r="D105" i="1" s="1"/>
  <c r="U28" i="1"/>
  <c r="U111" i="1" s="1"/>
  <c r="T28" i="1"/>
  <c r="T111" i="1" s="1"/>
  <c r="S28" i="1"/>
  <c r="S111" i="1" s="1"/>
  <c r="V28" i="1"/>
  <c r="V111" i="1" s="1"/>
  <c r="E28" i="1"/>
  <c r="E111" i="1" s="1"/>
  <c r="D28" i="1"/>
  <c r="D111" i="1" s="1"/>
  <c r="N61" i="2"/>
  <c r="N62" i="2" s="1"/>
  <c r="N46" i="2"/>
  <c r="C45" i="2"/>
  <c r="C46" i="2" s="1"/>
  <c r="W45" i="2"/>
  <c r="W61" i="2" s="1"/>
  <c r="W62" i="2" s="1"/>
  <c r="L25" i="2"/>
  <c r="K25" i="2"/>
  <c r="AA25" i="2"/>
  <c r="J25" i="2"/>
  <c r="M25" i="2"/>
  <c r="M46" i="2"/>
  <c r="N25" i="2"/>
  <c r="Z46" i="2"/>
  <c r="K46" i="2"/>
  <c r="X61" i="2"/>
  <c r="X62" i="2" s="1"/>
  <c r="X46" i="2"/>
  <c r="F52" i="2"/>
  <c r="F62" i="2" s="1"/>
  <c r="F46" i="2"/>
  <c r="AO121" i="2"/>
  <c r="J86" i="2"/>
  <c r="BG86" i="2" s="1"/>
  <c r="BH86" i="2" s="1"/>
  <c r="U46" i="2"/>
  <c r="S25" i="2"/>
  <c r="G46" i="2"/>
  <c r="H46" i="2"/>
  <c r="S46" i="2"/>
  <c r="Y46" i="2"/>
  <c r="AA46" i="2"/>
  <c r="AV120" i="2"/>
  <c r="X25" i="2"/>
  <c r="G25" i="2"/>
  <c r="B45" i="2"/>
  <c r="B25" i="2"/>
  <c r="AX116" i="2"/>
  <c r="AR117" i="2"/>
  <c r="U25" i="2"/>
  <c r="AI116" i="2"/>
  <c r="AJ116" i="2"/>
  <c r="H25" i="2"/>
  <c r="L46" i="2"/>
  <c r="L53" i="2"/>
  <c r="I52" i="2"/>
  <c r="I46" i="2"/>
  <c r="Y25" i="2"/>
  <c r="BC116" i="2"/>
  <c r="V61" i="2"/>
  <c r="V62" i="2" s="1"/>
  <c r="V46" i="2"/>
  <c r="U84" i="2"/>
  <c r="AZ117" i="2"/>
  <c r="T46" i="2"/>
  <c r="Q116" i="2"/>
  <c r="Y84" i="2"/>
  <c r="AA84" i="2"/>
  <c r="AQ124" i="2"/>
  <c r="BF121" i="2"/>
  <c r="BA121" i="2"/>
  <c r="W116" i="2"/>
  <c r="V116" i="2"/>
  <c r="O122" i="2"/>
  <c r="Z85" i="2"/>
  <c r="AF89" i="2"/>
  <c r="AY118" i="2"/>
  <c r="D61" i="2"/>
  <c r="D62" i="2" s="1"/>
  <c r="D46" i="2"/>
  <c r="BH122" i="2" l="1"/>
  <c r="BB45" i="2"/>
  <c r="BB61" i="2" s="1"/>
  <c r="BG61" i="2" s="1"/>
  <c r="BB25" i="2"/>
  <c r="BB57" i="2"/>
  <c r="T82" i="1"/>
  <c r="AF115" i="1"/>
  <c r="S61" i="1"/>
  <c r="AE94" i="1"/>
  <c r="U61" i="1"/>
  <c r="AG94" i="1"/>
  <c r="S60" i="1"/>
  <c r="AA60" i="1" s="1"/>
  <c r="AE93" i="1"/>
  <c r="P82" i="1"/>
  <c r="AB115" i="1"/>
  <c r="Z61" i="1"/>
  <c r="AL94" i="1"/>
  <c r="T61" i="1"/>
  <c r="AF94" i="1"/>
  <c r="Q61" i="1"/>
  <c r="AA61" i="1" s="1"/>
  <c r="AC94" i="1"/>
  <c r="X82" i="1"/>
  <c r="AJ115" i="1"/>
  <c r="Z60" i="1"/>
  <c r="AL93" i="1"/>
  <c r="R60" i="1"/>
  <c r="AD93" i="1"/>
  <c r="R82" i="1"/>
  <c r="AD115" i="1"/>
  <c r="Q60" i="1"/>
  <c r="AC93" i="1"/>
  <c r="AA63" i="1"/>
  <c r="F13" i="1" s="1"/>
  <c r="F96" i="1" s="1"/>
  <c r="W82" i="1"/>
  <c r="AI115" i="1"/>
  <c r="W61" i="1"/>
  <c r="AI94" i="1"/>
  <c r="R61" i="1"/>
  <c r="AD94" i="1"/>
  <c r="Y60" i="1"/>
  <c r="AK93" i="1"/>
  <c r="X60" i="1"/>
  <c r="AJ93" i="1"/>
  <c r="T60" i="1"/>
  <c r="AF93" i="1"/>
  <c r="U82" i="1"/>
  <c r="AG115" i="1"/>
  <c r="X61" i="1"/>
  <c r="AJ94" i="1"/>
  <c r="V60" i="1"/>
  <c r="AH93" i="1"/>
  <c r="S82" i="1"/>
  <c r="AE115" i="1"/>
  <c r="V82" i="1"/>
  <c r="AH115" i="1"/>
  <c r="P61" i="1"/>
  <c r="AB94" i="1"/>
  <c r="V61" i="1"/>
  <c r="AH94" i="1"/>
  <c r="Y61" i="1"/>
  <c r="AK94" i="1"/>
  <c r="U60" i="1"/>
  <c r="AG93" i="1"/>
  <c r="P60" i="1"/>
  <c r="AB93" i="1"/>
  <c r="W60" i="1"/>
  <c r="AI93" i="1"/>
  <c r="AA83" i="1"/>
  <c r="BH124" i="2"/>
  <c r="L62" i="2"/>
  <c r="BH53" i="2"/>
  <c r="I62" i="2"/>
  <c r="BH52" i="2"/>
  <c r="E77" i="2"/>
  <c r="D78" i="2"/>
  <c r="D80" i="2" s="1"/>
  <c r="AC9" i="1"/>
  <c r="AG9" i="1"/>
  <c r="AK9" i="1"/>
  <c r="AL9" i="1"/>
  <c r="AH9" i="1"/>
  <c r="AF9" i="1"/>
  <c r="AJ9" i="1"/>
  <c r="AD9" i="1"/>
  <c r="AE9" i="1"/>
  <c r="AI9" i="1"/>
  <c r="AB9" i="1"/>
  <c r="W57" i="1"/>
  <c r="U57" i="1"/>
  <c r="U13" i="1"/>
  <c r="U96" i="1" s="1"/>
  <c r="Q13" i="1"/>
  <c r="Q96" i="1" s="1"/>
  <c r="B13" i="1"/>
  <c r="B96" i="1" s="1"/>
  <c r="T13" i="1"/>
  <c r="T96" i="1" s="1"/>
  <c r="AE12" i="1"/>
  <c r="AI12" i="1"/>
  <c r="AB12" i="1"/>
  <c r="AJ12" i="1"/>
  <c r="AD12" i="1"/>
  <c r="AH12" i="1"/>
  <c r="AL12" i="1"/>
  <c r="AF12" i="1"/>
  <c r="AG12" i="1"/>
  <c r="AK12" i="1"/>
  <c r="AC12" i="1"/>
  <c r="AE8" i="1"/>
  <c r="AI8" i="1"/>
  <c r="AB8" i="1"/>
  <c r="AJ8" i="1"/>
  <c r="AD8" i="1"/>
  <c r="AH8" i="1"/>
  <c r="AL8" i="1"/>
  <c r="AF8" i="1"/>
  <c r="AG8" i="1"/>
  <c r="AK8" i="1"/>
  <c r="AC8" i="1"/>
  <c r="P57" i="1"/>
  <c r="X57" i="1"/>
  <c r="Y57" i="1"/>
  <c r="T57" i="1"/>
  <c r="G13" i="1"/>
  <c r="G96" i="1" s="1"/>
  <c r="S57" i="1"/>
  <c r="V57" i="1"/>
  <c r="Q57" i="1"/>
  <c r="R57" i="1"/>
  <c r="Z57" i="1"/>
  <c r="BH120" i="2"/>
  <c r="C61" i="2"/>
  <c r="W46" i="2"/>
  <c r="L85" i="2"/>
  <c r="BG85" i="2" s="1"/>
  <c r="I84" i="2"/>
  <c r="BG84" i="2" s="1"/>
  <c r="BH84" i="2" s="1"/>
  <c r="J118" i="2"/>
  <c r="F84" i="2"/>
  <c r="B61" i="2"/>
  <c r="B62" i="2" s="1"/>
  <c r="B46" i="2"/>
  <c r="Z117" i="2"/>
  <c r="U116" i="2"/>
  <c r="D93" i="2"/>
  <c r="AF121" i="2"/>
  <c r="AA116" i="2"/>
  <c r="Y116" i="2"/>
  <c r="BH61" i="2" l="1"/>
  <c r="BB89" i="2"/>
  <c r="BG57" i="2"/>
  <c r="BB62" i="2"/>
  <c r="BG62" i="2" s="1"/>
  <c r="BH57" i="2"/>
  <c r="BB46" i="2"/>
  <c r="Y58" i="1"/>
  <c r="AK91" i="1"/>
  <c r="Y62" i="1"/>
  <c r="AK95" i="1"/>
  <c r="Y13" i="1"/>
  <c r="Y96" i="1" s="1"/>
  <c r="U58" i="1"/>
  <c r="U56" i="1" s="1"/>
  <c r="AG91" i="1"/>
  <c r="R58" i="1"/>
  <c r="AD91" i="1"/>
  <c r="S58" i="1"/>
  <c r="S56" i="1" s="1"/>
  <c r="AE91" i="1"/>
  <c r="AE117" i="1" s="1"/>
  <c r="U62" i="1"/>
  <c r="AG95" i="1"/>
  <c r="R62" i="1"/>
  <c r="AD95" i="1"/>
  <c r="S62" i="1"/>
  <c r="AE95" i="1"/>
  <c r="R13" i="1"/>
  <c r="R96" i="1" s="1"/>
  <c r="C13" i="1"/>
  <c r="C96" i="1" s="1"/>
  <c r="S59" i="1"/>
  <c r="AE92" i="1"/>
  <c r="V59" i="1"/>
  <c r="AH92" i="1"/>
  <c r="Q59" i="1"/>
  <c r="AC92" i="1"/>
  <c r="W58" i="1"/>
  <c r="AI91" i="1"/>
  <c r="W62" i="1"/>
  <c r="AI95" i="1"/>
  <c r="V13" i="1"/>
  <c r="V96" i="1" s="1"/>
  <c r="J13" i="1"/>
  <c r="J96" i="1" s="1"/>
  <c r="W13" i="1"/>
  <c r="W96" i="1" s="1"/>
  <c r="P13" i="1"/>
  <c r="P96" i="1" s="1"/>
  <c r="AA13" i="1"/>
  <c r="AA96" i="1" s="1"/>
  <c r="H13" i="1"/>
  <c r="H96" i="1" s="1"/>
  <c r="I13" i="1"/>
  <c r="I96" i="1" s="1"/>
  <c r="O13" i="1"/>
  <c r="O96" i="1" s="1"/>
  <c r="T58" i="1"/>
  <c r="T56" i="1" s="1"/>
  <c r="AF91" i="1"/>
  <c r="AF117" i="1" s="1"/>
  <c r="X58" i="1"/>
  <c r="AJ91" i="1"/>
  <c r="T62" i="1"/>
  <c r="AF95" i="1"/>
  <c r="X62" i="1"/>
  <c r="AJ95" i="1"/>
  <c r="L13" i="1"/>
  <c r="L96" i="1" s="1"/>
  <c r="S13" i="1"/>
  <c r="S96" i="1" s="1"/>
  <c r="X13" i="1"/>
  <c r="X96" i="1" s="1"/>
  <c r="K13" i="1"/>
  <c r="K96" i="1" s="1"/>
  <c r="R59" i="1"/>
  <c r="R56" i="1" s="1"/>
  <c r="AD92" i="1"/>
  <c r="Z59" i="1"/>
  <c r="AL92" i="1"/>
  <c r="AA82" i="1"/>
  <c r="V58" i="1"/>
  <c r="V56" i="1" s="1"/>
  <c r="AH91" i="1"/>
  <c r="AH117" i="1" s="1"/>
  <c r="V62" i="1"/>
  <c r="AH95" i="1"/>
  <c r="W59" i="1"/>
  <c r="W56" i="1" s="1"/>
  <c r="AI92" i="1"/>
  <c r="T59" i="1"/>
  <c r="AF92" i="1"/>
  <c r="U59" i="1"/>
  <c r="AG92" i="1"/>
  <c r="D13" i="1"/>
  <c r="D96" i="1" s="1"/>
  <c r="Q58" i="1"/>
  <c r="Q56" i="1" s="1"/>
  <c r="AC91" i="1"/>
  <c r="AC117" i="1" s="1"/>
  <c r="Z58" i="1"/>
  <c r="AL91" i="1"/>
  <c r="P58" i="1"/>
  <c r="P56" i="1" s="1"/>
  <c r="AB91" i="1"/>
  <c r="Q62" i="1"/>
  <c r="AC95" i="1"/>
  <c r="Z62" i="1"/>
  <c r="Z56" i="1" s="1"/>
  <c r="AL95" i="1"/>
  <c r="P62" i="1"/>
  <c r="AB95" i="1"/>
  <c r="N13" i="1"/>
  <c r="N96" i="1" s="1"/>
  <c r="E13" i="1"/>
  <c r="E96" i="1" s="1"/>
  <c r="M13" i="1"/>
  <c r="M96" i="1" s="1"/>
  <c r="Z13" i="1"/>
  <c r="Z96" i="1" s="1"/>
  <c r="P59" i="1"/>
  <c r="AA59" i="1" s="1"/>
  <c r="G9" i="1" s="1"/>
  <c r="G92" i="1" s="1"/>
  <c r="AB92" i="1"/>
  <c r="X59" i="1"/>
  <c r="AJ92" i="1"/>
  <c r="Y59" i="1"/>
  <c r="Y56" i="1" s="1"/>
  <c r="AK92" i="1"/>
  <c r="O33" i="1"/>
  <c r="O116" i="1" s="1"/>
  <c r="H33" i="1"/>
  <c r="H116" i="1" s="1"/>
  <c r="T33" i="1"/>
  <c r="T116" i="1" s="1"/>
  <c r="U33" i="1"/>
  <c r="U116" i="1" s="1"/>
  <c r="W33" i="1"/>
  <c r="W116" i="1" s="1"/>
  <c r="E33" i="1"/>
  <c r="E116" i="1" s="1"/>
  <c r="G33" i="1"/>
  <c r="G116" i="1" s="1"/>
  <c r="R33" i="1"/>
  <c r="R116" i="1" s="1"/>
  <c r="B33" i="1"/>
  <c r="B116" i="1" s="1"/>
  <c r="S33" i="1"/>
  <c r="S116" i="1" s="1"/>
  <c r="Z33" i="1"/>
  <c r="Z116" i="1" s="1"/>
  <c r="V33" i="1"/>
  <c r="V116" i="1" s="1"/>
  <c r="Q33" i="1"/>
  <c r="Q116" i="1" s="1"/>
  <c r="P33" i="1"/>
  <c r="P116" i="1" s="1"/>
  <c r="X33" i="1"/>
  <c r="X116" i="1" s="1"/>
  <c r="F33" i="1"/>
  <c r="F116" i="1" s="1"/>
  <c r="C33" i="1"/>
  <c r="C116" i="1" s="1"/>
  <c r="L33" i="1"/>
  <c r="L116" i="1" s="1"/>
  <c r="M33" i="1"/>
  <c r="M116" i="1" s="1"/>
  <c r="D33" i="1"/>
  <c r="D116" i="1" s="1"/>
  <c r="I33" i="1"/>
  <c r="I116" i="1" s="1"/>
  <c r="N33" i="1"/>
  <c r="N116" i="1" s="1"/>
  <c r="J33" i="1"/>
  <c r="J116" i="1" s="1"/>
  <c r="K33" i="1"/>
  <c r="K116" i="1" s="1"/>
  <c r="Y33" i="1"/>
  <c r="Y116" i="1" s="1"/>
  <c r="AA33" i="1"/>
  <c r="AA116" i="1" s="1"/>
  <c r="C93" i="2"/>
  <c r="C125" i="2" s="1"/>
  <c r="C126" i="2" s="1"/>
  <c r="C128" i="2" s="1"/>
  <c r="C62" i="2"/>
  <c r="C80" i="2" s="1"/>
  <c r="F77" i="2"/>
  <c r="E78" i="2"/>
  <c r="E80" i="2" s="1"/>
  <c r="E93" i="2"/>
  <c r="K9" i="1"/>
  <c r="K92" i="1" s="1"/>
  <c r="U9" i="1"/>
  <c r="U92" i="1" s="1"/>
  <c r="H9" i="1"/>
  <c r="H92" i="1" s="1"/>
  <c r="W9" i="1"/>
  <c r="W92" i="1" s="1"/>
  <c r="T9" i="1"/>
  <c r="T92" i="1" s="1"/>
  <c r="Q9" i="1"/>
  <c r="Q92" i="1" s="1"/>
  <c r="AA11" i="1"/>
  <c r="AA94" i="1" s="1"/>
  <c r="B11" i="1"/>
  <c r="B94" i="1" s="1"/>
  <c r="G11" i="1"/>
  <c r="G94" i="1" s="1"/>
  <c r="Z11" i="1"/>
  <c r="Z94" i="1" s="1"/>
  <c r="T11" i="1"/>
  <c r="T94" i="1" s="1"/>
  <c r="Y11" i="1"/>
  <c r="Y94" i="1" s="1"/>
  <c r="U11" i="1"/>
  <c r="U94" i="1" s="1"/>
  <c r="H11" i="1"/>
  <c r="H94" i="1" s="1"/>
  <c r="R11" i="1"/>
  <c r="R94" i="1" s="1"/>
  <c r="E11" i="1"/>
  <c r="E94" i="1" s="1"/>
  <c r="D11" i="1"/>
  <c r="D94" i="1" s="1"/>
  <c r="F11" i="1"/>
  <c r="F94" i="1" s="1"/>
  <c r="O11" i="1"/>
  <c r="O94" i="1" s="1"/>
  <c r="C11" i="1"/>
  <c r="C94" i="1" s="1"/>
  <c r="X11" i="1"/>
  <c r="X94" i="1" s="1"/>
  <c r="I11" i="1"/>
  <c r="I94" i="1" s="1"/>
  <c r="W11" i="1"/>
  <c r="W94" i="1" s="1"/>
  <c r="J11" i="1"/>
  <c r="J94" i="1" s="1"/>
  <c r="K11" i="1"/>
  <c r="K94" i="1" s="1"/>
  <c r="S11" i="1"/>
  <c r="S94" i="1" s="1"/>
  <c r="V11" i="1"/>
  <c r="V94" i="1" s="1"/>
  <c r="P11" i="1"/>
  <c r="P94" i="1" s="1"/>
  <c r="L11" i="1"/>
  <c r="L94" i="1" s="1"/>
  <c r="Q11" i="1"/>
  <c r="Q94" i="1" s="1"/>
  <c r="N11" i="1"/>
  <c r="N94" i="1" s="1"/>
  <c r="M11" i="1"/>
  <c r="M94" i="1" s="1"/>
  <c r="X56" i="1"/>
  <c r="AA62" i="1"/>
  <c r="N10" i="1"/>
  <c r="N93" i="1" s="1"/>
  <c r="H10" i="1"/>
  <c r="H93" i="1" s="1"/>
  <c r="X10" i="1"/>
  <c r="X93" i="1" s="1"/>
  <c r="Q10" i="1"/>
  <c r="Q93" i="1" s="1"/>
  <c r="Z10" i="1"/>
  <c r="Z93" i="1" s="1"/>
  <c r="S10" i="1"/>
  <c r="S93" i="1" s="1"/>
  <c r="F10" i="1"/>
  <c r="F93" i="1" s="1"/>
  <c r="G10" i="1"/>
  <c r="G93" i="1" s="1"/>
  <c r="I10" i="1"/>
  <c r="I93" i="1" s="1"/>
  <c r="V10" i="1"/>
  <c r="V93" i="1" s="1"/>
  <c r="J10" i="1"/>
  <c r="J93" i="1" s="1"/>
  <c r="M10" i="1"/>
  <c r="M93" i="1" s="1"/>
  <c r="K10" i="1"/>
  <c r="K93" i="1" s="1"/>
  <c r="D10" i="1"/>
  <c r="D93" i="1" s="1"/>
  <c r="W10" i="1"/>
  <c r="W93" i="1" s="1"/>
  <c r="U10" i="1"/>
  <c r="U93" i="1" s="1"/>
  <c r="Y10" i="1"/>
  <c r="Y93" i="1" s="1"/>
  <c r="R10" i="1"/>
  <c r="R93" i="1" s="1"/>
  <c r="AA10" i="1"/>
  <c r="AA93" i="1" s="1"/>
  <c r="L10" i="1"/>
  <c r="L93" i="1" s="1"/>
  <c r="T10" i="1"/>
  <c r="T93" i="1" s="1"/>
  <c r="O10" i="1"/>
  <c r="O93" i="1" s="1"/>
  <c r="E10" i="1"/>
  <c r="E93" i="1" s="1"/>
  <c r="B10" i="1"/>
  <c r="B93" i="1" s="1"/>
  <c r="C10" i="1"/>
  <c r="C93" i="1" s="1"/>
  <c r="P10" i="1"/>
  <c r="P93" i="1" s="1"/>
  <c r="AA57" i="1"/>
  <c r="BH118" i="2"/>
  <c r="BH85" i="2"/>
  <c r="F116" i="2"/>
  <c r="I116" i="2"/>
  <c r="L117" i="2"/>
  <c r="B93" i="2"/>
  <c r="B80" i="2"/>
  <c r="D125" i="2"/>
  <c r="D126" i="2" s="1"/>
  <c r="D128" i="2" s="1"/>
  <c r="D94" i="2"/>
  <c r="BH62" i="2" l="1"/>
  <c r="BB121" i="2"/>
  <c r="BH121" i="2" s="1"/>
  <c r="BG89" i="2"/>
  <c r="BH89" i="2" s="1"/>
  <c r="AA58" i="1"/>
  <c r="X9" i="1"/>
  <c r="X92" i="1" s="1"/>
  <c r="B9" i="1"/>
  <c r="B92" i="1" s="1"/>
  <c r="L9" i="1"/>
  <c r="L92" i="1" s="1"/>
  <c r="O9" i="1"/>
  <c r="O92" i="1" s="1"/>
  <c r="S9" i="1"/>
  <c r="S92" i="1" s="1"/>
  <c r="Y9" i="1"/>
  <c r="Y92" i="1" s="1"/>
  <c r="F9" i="1"/>
  <c r="F92" i="1" s="1"/>
  <c r="AL117" i="1"/>
  <c r="D32" i="1"/>
  <c r="D115" i="1" s="1"/>
  <c r="F32" i="1"/>
  <c r="F115" i="1" s="1"/>
  <c r="K32" i="1"/>
  <c r="K115" i="1" s="1"/>
  <c r="AA32" i="1"/>
  <c r="AA115" i="1" s="1"/>
  <c r="O32" i="1"/>
  <c r="O115" i="1" s="1"/>
  <c r="I32" i="1"/>
  <c r="I115" i="1" s="1"/>
  <c r="Q32" i="1"/>
  <c r="Q115" i="1" s="1"/>
  <c r="H32" i="1"/>
  <c r="H115" i="1" s="1"/>
  <c r="J32" i="1"/>
  <c r="J115" i="1" s="1"/>
  <c r="R32" i="1"/>
  <c r="R115" i="1" s="1"/>
  <c r="E32" i="1"/>
  <c r="E115" i="1" s="1"/>
  <c r="P32" i="1"/>
  <c r="P115" i="1" s="1"/>
  <c r="S32" i="1"/>
  <c r="S115" i="1" s="1"/>
  <c r="Y32" i="1"/>
  <c r="Y115" i="1" s="1"/>
  <c r="B32" i="1"/>
  <c r="B115" i="1" s="1"/>
  <c r="Z32" i="1"/>
  <c r="Z115" i="1" s="1"/>
  <c r="X32" i="1"/>
  <c r="X115" i="1" s="1"/>
  <c r="L32" i="1"/>
  <c r="L115" i="1" s="1"/>
  <c r="N32" i="1"/>
  <c r="N115" i="1" s="1"/>
  <c r="V32" i="1"/>
  <c r="V115" i="1" s="1"/>
  <c r="M32" i="1"/>
  <c r="M115" i="1" s="1"/>
  <c r="T32" i="1"/>
  <c r="T115" i="1" s="1"/>
  <c r="U32" i="1"/>
  <c r="U115" i="1" s="1"/>
  <c r="C32" i="1"/>
  <c r="C115" i="1" s="1"/>
  <c r="G32" i="1"/>
  <c r="G115" i="1" s="1"/>
  <c r="W32" i="1"/>
  <c r="W115" i="1" s="1"/>
  <c r="AD117" i="1"/>
  <c r="AK117" i="1"/>
  <c r="M9" i="1"/>
  <c r="M92" i="1" s="1"/>
  <c r="V9" i="1"/>
  <c r="V92" i="1" s="1"/>
  <c r="AA9" i="1"/>
  <c r="AA92" i="1" s="1"/>
  <c r="P9" i="1"/>
  <c r="P92" i="1" s="1"/>
  <c r="R9" i="1"/>
  <c r="R92" i="1" s="1"/>
  <c r="Z9" i="1"/>
  <c r="Z92" i="1" s="1"/>
  <c r="D9" i="1"/>
  <c r="D92" i="1" s="1"/>
  <c r="AJ117" i="1"/>
  <c r="AI117" i="1"/>
  <c r="C9" i="1"/>
  <c r="C92" i="1" s="1"/>
  <c r="E9" i="1"/>
  <c r="E92" i="1" s="1"/>
  <c r="I9" i="1"/>
  <c r="I92" i="1" s="1"/>
  <c r="J9" i="1"/>
  <c r="J92" i="1" s="1"/>
  <c r="N9" i="1"/>
  <c r="N92" i="1" s="1"/>
  <c r="AB117" i="1"/>
  <c r="AG117" i="1"/>
  <c r="C94" i="2"/>
  <c r="G77" i="2"/>
  <c r="F78" i="2"/>
  <c r="F80" i="2" s="1"/>
  <c r="F93" i="2"/>
  <c r="E125" i="2"/>
  <c r="E126" i="2" s="1"/>
  <c r="E128" i="2" s="1"/>
  <c r="E94" i="2"/>
  <c r="J12" i="1"/>
  <c r="J95" i="1" s="1"/>
  <c r="U12" i="1"/>
  <c r="U95" i="1" s="1"/>
  <c r="O12" i="1"/>
  <c r="O95" i="1" s="1"/>
  <c r="N12" i="1"/>
  <c r="N95" i="1" s="1"/>
  <c r="P12" i="1"/>
  <c r="P95" i="1" s="1"/>
  <c r="H12" i="1"/>
  <c r="H95" i="1" s="1"/>
  <c r="M12" i="1"/>
  <c r="M95" i="1" s="1"/>
  <c r="T12" i="1"/>
  <c r="T95" i="1" s="1"/>
  <c r="X12" i="1"/>
  <c r="X95" i="1" s="1"/>
  <c r="D12" i="1"/>
  <c r="D95" i="1" s="1"/>
  <c r="L12" i="1"/>
  <c r="L95" i="1" s="1"/>
  <c r="Z12" i="1"/>
  <c r="Z95" i="1" s="1"/>
  <c r="AA12" i="1"/>
  <c r="AA95" i="1" s="1"/>
  <c r="V12" i="1"/>
  <c r="V95" i="1" s="1"/>
  <c r="I12" i="1"/>
  <c r="I95" i="1" s="1"/>
  <c r="F12" i="1"/>
  <c r="F95" i="1" s="1"/>
  <c r="C12" i="1"/>
  <c r="C95" i="1" s="1"/>
  <c r="S12" i="1"/>
  <c r="S95" i="1" s="1"/>
  <c r="E12" i="1"/>
  <c r="E95" i="1" s="1"/>
  <c r="R12" i="1"/>
  <c r="R95" i="1" s="1"/>
  <c r="B12" i="1"/>
  <c r="B95" i="1" s="1"/>
  <c r="K12" i="1"/>
  <c r="K95" i="1" s="1"/>
  <c r="G12" i="1"/>
  <c r="G95" i="1" s="1"/>
  <c r="W12" i="1"/>
  <c r="W95" i="1" s="1"/>
  <c r="Q12" i="1"/>
  <c r="Q95" i="1" s="1"/>
  <c r="Y12" i="1"/>
  <c r="Y95" i="1" s="1"/>
  <c r="N8" i="1"/>
  <c r="N91" i="1" s="1"/>
  <c r="M8" i="1"/>
  <c r="M91" i="1" s="1"/>
  <c r="K8" i="1"/>
  <c r="K91" i="1" s="1"/>
  <c r="D8" i="1"/>
  <c r="D91" i="1" s="1"/>
  <c r="H8" i="1"/>
  <c r="H91" i="1" s="1"/>
  <c r="U8" i="1"/>
  <c r="U91" i="1" s="1"/>
  <c r="G8" i="1"/>
  <c r="G91" i="1" s="1"/>
  <c r="J8" i="1"/>
  <c r="J91" i="1" s="1"/>
  <c r="L8" i="1"/>
  <c r="L91" i="1" s="1"/>
  <c r="E8" i="1"/>
  <c r="E91" i="1" s="1"/>
  <c r="Y8" i="1"/>
  <c r="Y91" i="1" s="1"/>
  <c r="AA8" i="1"/>
  <c r="AA91" i="1" s="1"/>
  <c r="V8" i="1"/>
  <c r="V91" i="1" s="1"/>
  <c r="I8" i="1"/>
  <c r="I91" i="1" s="1"/>
  <c r="O8" i="1"/>
  <c r="O91" i="1" s="1"/>
  <c r="C8" i="1"/>
  <c r="C91" i="1" s="1"/>
  <c r="B8" i="1"/>
  <c r="B91" i="1" s="1"/>
  <c r="S8" i="1"/>
  <c r="S91" i="1" s="1"/>
  <c r="Q8" i="1"/>
  <c r="Q91" i="1" s="1"/>
  <c r="R8" i="1"/>
  <c r="R91" i="1" s="1"/>
  <c r="T8" i="1"/>
  <c r="T91" i="1" s="1"/>
  <c r="P8" i="1"/>
  <c r="P91" i="1" s="1"/>
  <c r="F8" i="1"/>
  <c r="F91" i="1" s="1"/>
  <c r="W8" i="1"/>
  <c r="W91" i="1" s="1"/>
  <c r="Z8" i="1"/>
  <c r="Z91" i="1" s="1"/>
  <c r="X8" i="1"/>
  <c r="X91" i="1" s="1"/>
  <c r="R7" i="1"/>
  <c r="R90" i="1" s="1"/>
  <c r="R117" i="1" s="1"/>
  <c r="S7" i="1"/>
  <c r="S90" i="1" s="1"/>
  <c r="S117" i="1" s="1"/>
  <c r="L7" i="1"/>
  <c r="L90" i="1" s="1"/>
  <c r="P7" i="1"/>
  <c r="P90" i="1" s="1"/>
  <c r="B7" i="1"/>
  <c r="B90" i="1" s="1"/>
  <c r="B117" i="1" s="1"/>
  <c r="G7" i="1"/>
  <c r="G90" i="1" s="1"/>
  <c r="T7" i="1"/>
  <c r="T90" i="1" s="1"/>
  <c r="T117" i="1" s="1"/>
  <c r="AA7" i="1"/>
  <c r="AA90" i="1" s="1"/>
  <c r="D7" i="1"/>
  <c r="D90" i="1" s="1"/>
  <c r="D117" i="1" s="1"/>
  <c r="F7" i="1"/>
  <c r="F90" i="1" s="1"/>
  <c r="O7" i="1"/>
  <c r="O90" i="1" s="1"/>
  <c r="C7" i="1"/>
  <c r="C90" i="1" s="1"/>
  <c r="X7" i="1"/>
  <c r="X90" i="1" s="1"/>
  <c r="X117" i="1" s="1"/>
  <c r="E7" i="1"/>
  <c r="E90" i="1" s="1"/>
  <c r="I7" i="1"/>
  <c r="I90" i="1" s="1"/>
  <c r="I117" i="1" s="1"/>
  <c r="H7" i="1"/>
  <c r="H90" i="1" s="1"/>
  <c r="H117" i="1" s="1"/>
  <c r="J7" i="1"/>
  <c r="J90" i="1" s="1"/>
  <c r="J117" i="1" s="1"/>
  <c r="K7" i="1"/>
  <c r="K90" i="1" s="1"/>
  <c r="M7" i="1"/>
  <c r="M90" i="1" s="1"/>
  <c r="M117" i="1" s="1"/>
  <c r="Q7" i="1"/>
  <c r="Q90" i="1" s="1"/>
  <c r="N7" i="1"/>
  <c r="N90" i="1" s="1"/>
  <c r="N117" i="1" s="1"/>
  <c r="V7" i="1"/>
  <c r="V90" i="1" s="1"/>
  <c r="V117" i="1" s="1"/>
  <c r="U7" i="1"/>
  <c r="U90" i="1" s="1"/>
  <c r="Y7" i="1"/>
  <c r="Y90" i="1" s="1"/>
  <c r="Z7" i="1"/>
  <c r="Z90" i="1" s="1"/>
  <c r="Z117" i="1" s="1"/>
  <c r="W7" i="1"/>
  <c r="W90" i="1" s="1"/>
  <c r="W117" i="1" s="1"/>
  <c r="BH117" i="2"/>
  <c r="BH116" i="2"/>
  <c r="B125" i="2"/>
  <c r="B126" i="2" s="1"/>
  <c r="B128" i="2" s="1"/>
  <c r="B94" i="2"/>
  <c r="Y117" i="1" l="1"/>
  <c r="Q117" i="1"/>
  <c r="C117" i="1"/>
  <c r="AA117" i="1"/>
  <c r="P117" i="1"/>
  <c r="U117" i="1"/>
  <c r="O117" i="1"/>
  <c r="L117" i="1"/>
  <c r="K117" i="1"/>
  <c r="E117" i="1"/>
  <c r="F117" i="1"/>
  <c r="G117" i="1"/>
  <c r="H77" i="2"/>
  <c r="G78" i="2"/>
  <c r="G80" i="2" s="1"/>
  <c r="G93" i="2"/>
  <c r="F125" i="2"/>
  <c r="F126" i="2" s="1"/>
  <c r="F128" i="2" s="1"/>
  <c r="F94" i="2"/>
  <c r="G125" i="2" l="1"/>
  <c r="G94" i="2"/>
  <c r="I77" i="2"/>
  <c r="H78" i="2"/>
  <c r="H80" i="2" s="1"/>
  <c r="H93" i="2"/>
  <c r="J77" i="2" l="1"/>
  <c r="I78" i="2"/>
  <c r="I93" i="2"/>
  <c r="H125" i="2"/>
  <c r="H126" i="2" s="1"/>
  <c r="H128" i="2" s="1"/>
  <c r="H94" i="2"/>
  <c r="G126" i="2"/>
  <c r="G128" i="2" s="1"/>
  <c r="I80" i="2" l="1"/>
  <c r="I125" i="2"/>
  <c r="I94" i="2"/>
  <c r="K77" i="2"/>
  <c r="J78" i="2"/>
  <c r="J80" i="2" s="1"/>
  <c r="J93" i="2"/>
  <c r="L77" i="2" l="1"/>
  <c r="K78" i="2"/>
  <c r="K80" i="2" s="1"/>
  <c r="K93" i="2"/>
  <c r="J125" i="2"/>
  <c r="J126" i="2" s="1"/>
  <c r="J128" i="2" s="1"/>
  <c r="J94" i="2"/>
  <c r="I126" i="2"/>
  <c r="I128" i="2" s="1"/>
  <c r="K125" i="2" l="1"/>
  <c r="K94" i="2"/>
  <c r="M77" i="2"/>
  <c r="L78" i="2"/>
  <c r="L80" i="2" s="1"/>
  <c r="L93" i="2"/>
  <c r="N77" i="2" l="1"/>
  <c r="M78" i="2"/>
  <c r="M80" i="2" s="1"/>
  <c r="M93" i="2"/>
  <c r="L125" i="2"/>
  <c r="L126" i="2" s="1"/>
  <c r="L128" i="2" s="1"/>
  <c r="L94" i="2"/>
  <c r="K126" i="2"/>
  <c r="K128" i="2" s="1"/>
  <c r="M125" i="2" l="1"/>
  <c r="M94" i="2"/>
  <c r="O77" i="2"/>
  <c r="N78" i="2"/>
  <c r="N80" i="2" s="1"/>
  <c r="N93" i="2"/>
  <c r="P77" i="2" l="1"/>
  <c r="O78" i="2"/>
  <c r="O80" i="2" s="1"/>
  <c r="O93" i="2"/>
  <c r="N125" i="2"/>
  <c r="N126" i="2" s="1"/>
  <c r="N128" i="2" s="1"/>
  <c r="N94" i="2"/>
  <c r="M126" i="2"/>
  <c r="M128" i="2" s="1"/>
  <c r="O125" i="2" l="1"/>
  <c r="O94" i="2"/>
  <c r="Q77" i="2"/>
  <c r="P78" i="2"/>
  <c r="P80" i="2" s="1"/>
  <c r="P93" i="2"/>
  <c r="P125" i="2" l="1"/>
  <c r="P126" i="2" s="1"/>
  <c r="P128" i="2" s="1"/>
  <c r="P94" i="2"/>
  <c r="R77" i="2"/>
  <c r="Q78" i="2"/>
  <c r="Q80" i="2" s="1"/>
  <c r="Q93" i="2"/>
  <c r="O126" i="2"/>
  <c r="O128" i="2" s="1"/>
  <c r="Q94" i="2" l="1"/>
  <c r="Q125" i="2"/>
  <c r="Q126" i="2" s="1"/>
  <c r="Q128" i="2" s="1"/>
  <c r="S77" i="2"/>
  <c r="R78" i="2"/>
  <c r="R80" i="2" s="1"/>
  <c r="R93" i="2"/>
  <c r="R125" i="2" l="1"/>
  <c r="R126" i="2" s="1"/>
  <c r="R128" i="2" s="1"/>
  <c r="R94" i="2"/>
  <c r="T77" i="2"/>
  <c r="S78" i="2"/>
  <c r="S80" i="2" s="1"/>
  <c r="S93" i="2"/>
  <c r="S94" i="2" l="1"/>
  <c r="S125" i="2"/>
  <c r="S126" i="2" s="1"/>
  <c r="S128" i="2" s="1"/>
  <c r="U77" i="2"/>
  <c r="T78" i="2"/>
  <c r="T80" i="2" s="1"/>
  <c r="T93" i="2"/>
  <c r="V77" i="2" l="1"/>
  <c r="U78" i="2"/>
  <c r="U80" i="2" s="1"/>
  <c r="U93" i="2"/>
  <c r="T125" i="2"/>
  <c r="T126" i="2" s="1"/>
  <c r="T128" i="2" s="1"/>
  <c r="T94" i="2"/>
  <c r="U125" i="2" l="1"/>
  <c r="U126" i="2" s="1"/>
  <c r="U128" i="2" s="1"/>
  <c r="U94" i="2"/>
  <c r="W77" i="2"/>
  <c r="V78" i="2"/>
  <c r="V80" i="2" s="1"/>
  <c r="V93" i="2"/>
  <c r="V94" i="2" l="1"/>
  <c r="V125" i="2"/>
  <c r="V126" i="2" s="1"/>
  <c r="V128" i="2" s="1"/>
  <c r="X77" i="2"/>
  <c r="W78" i="2"/>
  <c r="W80" i="2" s="1"/>
  <c r="W93" i="2"/>
  <c r="W125" i="2" l="1"/>
  <c r="W126" i="2" s="1"/>
  <c r="W128" i="2" s="1"/>
  <c r="W94" i="2"/>
  <c r="Y77" i="2"/>
  <c r="X78" i="2"/>
  <c r="X80" i="2" s="1"/>
  <c r="X93" i="2"/>
  <c r="Z77" i="2" l="1"/>
  <c r="Y78" i="2"/>
  <c r="Y80" i="2" s="1"/>
  <c r="Y93" i="2"/>
  <c r="X125" i="2"/>
  <c r="X126" i="2" s="1"/>
  <c r="X128" i="2" s="1"/>
  <c r="X94" i="2"/>
  <c r="Y125" i="2" l="1"/>
  <c r="Y126" i="2" s="1"/>
  <c r="Y128" i="2" s="1"/>
  <c r="Y94" i="2"/>
  <c r="AA77" i="2"/>
  <c r="Z78" i="2"/>
  <c r="Z80" i="2" s="1"/>
  <c r="Z93" i="2"/>
  <c r="AB77" i="2" l="1"/>
  <c r="AA78" i="2"/>
  <c r="AA80" i="2" s="1"/>
  <c r="AA93" i="2"/>
  <c r="Z125" i="2"/>
  <c r="Z126" i="2" s="1"/>
  <c r="Z128" i="2" s="1"/>
  <c r="Z94" i="2"/>
  <c r="AA125" i="2" l="1"/>
  <c r="AA126" i="2" s="1"/>
  <c r="AA128" i="2" s="1"/>
  <c r="AA94" i="2"/>
  <c r="AC77" i="2"/>
  <c r="AB78" i="2"/>
  <c r="AB80" i="2" s="1"/>
  <c r="AB93" i="2"/>
  <c r="AD77" i="2" l="1"/>
  <c r="AC78" i="2"/>
  <c r="AC80" i="2" s="1"/>
  <c r="AC93" i="2"/>
  <c r="AB94" i="2"/>
  <c r="AB125" i="2"/>
  <c r="AB126" i="2" s="1"/>
  <c r="AB128" i="2" s="1"/>
  <c r="AC125" i="2" l="1"/>
  <c r="AC126" i="2" s="1"/>
  <c r="AC128" i="2" s="1"/>
  <c r="AC94" i="2"/>
  <c r="AE77" i="2"/>
  <c r="AD78" i="2"/>
  <c r="AD80" i="2" s="1"/>
  <c r="AD93" i="2"/>
  <c r="AF77" i="2" l="1"/>
  <c r="AE78" i="2"/>
  <c r="AE80" i="2" s="1"/>
  <c r="AE93" i="2"/>
  <c r="AD125" i="2"/>
  <c r="AD126" i="2" s="1"/>
  <c r="AD128" i="2" s="1"/>
  <c r="AD94" i="2"/>
  <c r="AE125" i="2" l="1"/>
  <c r="AE126" i="2" s="1"/>
  <c r="AE128" i="2" s="1"/>
  <c r="AE94" i="2"/>
  <c r="AG77" i="2"/>
  <c r="AF78" i="2"/>
  <c r="AF80" i="2" s="1"/>
  <c r="AF93" i="2"/>
  <c r="AH77" i="2" l="1"/>
  <c r="AG78" i="2"/>
  <c r="AG80" i="2" s="1"/>
  <c r="AG93" i="2"/>
  <c r="AF125" i="2"/>
  <c r="AF126" i="2" s="1"/>
  <c r="AF128" i="2" s="1"/>
  <c r="AF94" i="2"/>
  <c r="AG125" i="2" l="1"/>
  <c r="AG126" i="2" s="1"/>
  <c r="AG128" i="2" s="1"/>
  <c r="AG94" i="2"/>
  <c r="AI77" i="2"/>
  <c r="AH78" i="2"/>
  <c r="AH80" i="2" s="1"/>
  <c r="AH93" i="2"/>
  <c r="AJ77" i="2" l="1"/>
  <c r="AI78" i="2"/>
  <c r="AI80" i="2" s="1"/>
  <c r="AI93" i="2"/>
  <c r="AH125" i="2"/>
  <c r="AH126" i="2" s="1"/>
  <c r="AH128" i="2" s="1"/>
  <c r="AH94" i="2"/>
  <c r="AI125" i="2" l="1"/>
  <c r="AI126" i="2" s="1"/>
  <c r="AI128" i="2" s="1"/>
  <c r="AI94" i="2"/>
  <c r="AK77" i="2"/>
  <c r="AJ78" i="2"/>
  <c r="AJ80" i="2" s="1"/>
  <c r="AJ93" i="2"/>
  <c r="AL77" i="2" l="1"/>
  <c r="AK78" i="2"/>
  <c r="AK80" i="2" s="1"/>
  <c r="AK93" i="2"/>
  <c r="AJ125" i="2"/>
  <c r="AJ126" i="2" s="1"/>
  <c r="AJ128" i="2" s="1"/>
  <c r="AJ94" i="2"/>
  <c r="AK125" i="2" l="1"/>
  <c r="AK126" i="2" s="1"/>
  <c r="AK128" i="2" s="1"/>
  <c r="AK94" i="2"/>
  <c r="AM77" i="2"/>
  <c r="AL78" i="2"/>
  <c r="AL80" i="2" s="1"/>
  <c r="AL93" i="2"/>
  <c r="AN77" i="2" l="1"/>
  <c r="AM78" i="2"/>
  <c r="AM80" i="2" s="1"/>
  <c r="AM93" i="2"/>
  <c r="AL94" i="2"/>
  <c r="AL125" i="2"/>
  <c r="AL126" i="2" s="1"/>
  <c r="AL128" i="2" s="1"/>
  <c r="AM125" i="2" l="1"/>
  <c r="AM126" i="2" s="1"/>
  <c r="AM128" i="2" s="1"/>
  <c r="AM94" i="2"/>
  <c r="AO77" i="2"/>
  <c r="AN78" i="2"/>
  <c r="AN80" i="2" s="1"/>
  <c r="AN93" i="2"/>
  <c r="AP77" i="2" l="1"/>
  <c r="AO78" i="2"/>
  <c r="AO80" i="2" s="1"/>
  <c r="AO93" i="2"/>
  <c r="AN125" i="2"/>
  <c r="AN126" i="2" s="1"/>
  <c r="AN128" i="2" s="1"/>
  <c r="AN94" i="2"/>
  <c r="AO125" i="2" l="1"/>
  <c r="AO126" i="2" s="1"/>
  <c r="AO128" i="2" s="1"/>
  <c r="AO94" i="2"/>
  <c r="AQ77" i="2"/>
  <c r="AP78" i="2"/>
  <c r="AP80" i="2" s="1"/>
  <c r="AP93" i="2"/>
  <c r="AR77" i="2" l="1"/>
  <c r="AQ78" i="2"/>
  <c r="AQ80" i="2" s="1"/>
  <c r="AQ93" i="2"/>
  <c r="AP94" i="2"/>
  <c r="AP125" i="2"/>
  <c r="AP126" i="2" s="1"/>
  <c r="AP128" i="2" s="1"/>
  <c r="AQ125" i="2" l="1"/>
  <c r="AQ126" i="2" s="1"/>
  <c r="AQ128" i="2" s="1"/>
  <c r="AQ94" i="2"/>
  <c r="AS77" i="2"/>
  <c r="AR78" i="2"/>
  <c r="AR80" i="2" s="1"/>
  <c r="AR93" i="2"/>
  <c r="AT77" i="2" l="1"/>
  <c r="AS78" i="2"/>
  <c r="AS80" i="2" s="1"/>
  <c r="AS93" i="2"/>
  <c r="AR125" i="2"/>
  <c r="AR126" i="2" s="1"/>
  <c r="AR128" i="2" s="1"/>
  <c r="AR94" i="2"/>
  <c r="AS94" i="2" l="1"/>
  <c r="AS125" i="2"/>
  <c r="AS126" i="2" s="1"/>
  <c r="AS128" i="2" s="1"/>
  <c r="AU77" i="2"/>
  <c r="AT78" i="2"/>
  <c r="AT80" i="2" s="1"/>
  <c r="AT93" i="2"/>
  <c r="AV77" i="2" l="1"/>
  <c r="AU78" i="2"/>
  <c r="AU80" i="2" s="1"/>
  <c r="AU93" i="2"/>
  <c r="AT125" i="2"/>
  <c r="AT126" i="2" s="1"/>
  <c r="AT128" i="2" s="1"/>
  <c r="AT94" i="2"/>
  <c r="AU125" i="2" l="1"/>
  <c r="AU126" i="2" s="1"/>
  <c r="AU128" i="2" s="1"/>
  <c r="AU94" i="2"/>
  <c r="AW77" i="2"/>
  <c r="AV78" i="2"/>
  <c r="AV80" i="2" s="1"/>
  <c r="AV93" i="2"/>
  <c r="AX77" i="2" l="1"/>
  <c r="AW78" i="2"/>
  <c r="AW80" i="2" s="1"/>
  <c r="AW93" i="2"/>
  <c r="AV125" i="2"/>
  <c r="AV126" i="2" s="1"/>
  <c r="AV128" i="2" s="1"/>
  <c r="AV94" i="2"/>
  <c r="AW94" i="2" l="1"/>
  <c r="AW125" i="2"/>
  <c r="AW126" i="2" s="1"/>
  <c r="AW128" i="2" s="1"/>
  <c r="AY77" i="2"/>
  <c r="AX78" i="2"/>
  <c r="AX80" i="2" s="1"/>
  <c r="AX93" i="2"/>
  <c r="AZ77" i="2" l="1"/>
  <c r="AY78" i="2"/>
  <c r="AY80" i="2" s="1"/>
  <c r="AY93" i="2"/>
  <c r="AX125" i="2"/>
  <c r="AX126" i="2" s="1"/>
  <c r="AX128" i="2" s="1"/>
  <c r="AX94" i="2"/>
  <c r="AY125" i="2" l="1"/>
  <c r="AY126" i="2" s="1"/>
  <c r="AY128" i="2" s="1"/>
  <c r="AY94" i="2"/>
  <c r="BA77" i="2"/>
  <c r="AZ78" i="2"/>
  <c r="AZ80" i="2" s="1"/>
  <c r="AZ93" i="2"/>
  <c r="BB77" i="2" l="1"/>
  <c r="BA78" i="2"/>
  <c r="BA80" i="2" s="1"/>
  <c r="BA93" i="2"/>
  <c r="AZ125" i="2"/>
  <c r="AZ126" i="2" s="1"/>
  <c r="AZ128" i="2" s="1"/>
  <c r="AZ94" i="2"/>
  <c r="BA125" i="2" l="1"/>
  <c r="BA126" i="2" s="1"/>
  <c r="BA128" i="2" s="1"/>
  <c r="BA94" i="2"/>
  <c r="BC77" i="2"/>
  <c r="BB78" i="2"/>
  <c r="BB80" i="2" s="1"/>
  <c r="BB93" i="2"/>
  <c r="BD77" i="2" l="1"/>
  <c r="BC78" i="2"/>
  <c r="BC80" i="2" s="1"/>
  <c r="BC93" i="2"/>
  <c r="BB125" i="2"/>
  <c r="BB126" i="2" s="1"/>
  <c r="BB128" i="2" s="1"/>
  <c r="BB94" i="2"/>
  <c r="BC125" i="2" l="1"/>
  <c r="BC126" i="2" s="1"/>
  <c r="BC128" i="2" s="1"/>
  <c r="BC94" i="2"/>
  <c r="BE77" i="2"/>
  <c r="BD78" i="2"/>
  <c r="BD80" i="2" s="1"/>
  <c r="BD93" i="2"/>
  <c r="BF77" i="2" l="1"/>
  <c r="BH77" i="2" s="1"/>
  <c r="BE78" i="2"/>
  <c r="BE80" i="2" s="1"/>
  <c r="BE93" i="2"/>
  <c r="BD125" i="2"/>
  <c r="BD126" i="2" s="1"/>
  <c r="BD128" i="2" s="1"/>
  <c r="BD94" i="2"/>
  <c r="BE125" i="2" l="1"/>
  <c r="BE126" i="2" s="1"/>
  <c r="BE128" i="2" s="1"/>
  <c r="BE94" i="2"/>
  <c r="BF78" i="2"/>
  <c r="BF93" i="2"/>
  <c r="BG93" i="2" s="1"/>
  <c r="BF80" i="2" l="1"/>
  <c r="BG80" i="2" s="1"/>
  <c r="BH78" i="2"/>
  <c r="BF125" i="2"/>
  <c r="BF94" i="2"/>
  <c r="BG94" i="2" s="1"/>
  <c r="BH93" i="2" l="1"/>
  <c r="BH94" i="2"/>
  <c r="BF126" i="2"/>
  <c r="BF128" i="2" s="1"/>
  <c r="BH125" i="2"/>
  <c r="BH126" i="2" s="1"/>
  <c r="BH127" i="2" s="1"/>
  <c r="AJ136" i="2" l="1"/>
  <c r="AJ143" i="2"/>
</calcChain>
</file>

<file path=xl/sharedStrings.xml><?xml version="1.0" encoding="utf-8"?>
<sst xmlns="http://schemas.openxmlformats.org/spreadsheetml/2006/main" count="388" uniqueCount="102">
  <si>
    <t>Variável - Quantidade de fertilizantes entregue ao consumidor final (Toneladas)</t>
  </si>
  <si>
    <t>Brasil e Unidade da Federação</t>
  </si>
  <si>
    <t>P2O5 - fósforo</t>
  </si>
  <si>
    <t>Brasil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</si>
  <si>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</si>
  <si>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</si>
  <si>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</si>
  <si>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</si>
  <si>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</si>
  <si>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</si>
  <si>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</si>
  <si>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</si>
  <si>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</si>
  <si>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</si>
  <si>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</si>
  <si>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</si>
  <si>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</si>
  <si>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</si>
  <si>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</si>
  <si>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</si>
  <si>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</si>
  <si>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</si>
  <si>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</si>
  <si>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</si>
  <si>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</si>
  <si>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</si>
  <si>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</si>
  <si>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</si>
  <si>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</si>
  <si>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</si>
  <si>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</si>
  <si>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Fonte: &lt;p&lt;Anu&amp;aacute;rio estat&amp;iacute;stico do setor de fertilizantes 2014, S&amp;atilde;o Paulo: Associa&amp;ccedil;&amp;atilde;o Nacional para Difus&amp;atilde;o de Adubos, 2015;&lt;br /&lt;Produ&amp;ccedil;&amp;atilde;o agr&amp;iacute;cola municipal 2014 In: IBGE. Sistema IBGE de Recupera&amp;ccedil;&amp;atilde;o Autom&amp;aacute;tica - SIDRA. Rio de Janeiro, 2015.&lt;br /&lt;Dispon&amp;iacute;vel em: &lt;a href="../pesquisa/pam" target="_blank" rel="noopener"&lt;https://sidra.ibge.gov.br/pesquisa/pam&lt;/a&lt;. Acesso em: nov. 2015.&lt;/p&lt;</t>
  </si>
  <si>
    <t xml:space="preserve">Tabela 770 - Quantidade de fertilizantes fosfatado entregue ao consumidor final e Utilização de fertilizantes por unidade de área </t>
  </si>
  <si>
    <t>Source: ANDA</t>
  </si>
  <si>
    <t>Agroconsult</t>
  </si>
  <si>
    <t>total</t>
  </si>
  <si>
    <t>soma</t>
  </si>
  <si>
    <t>proporção de cada estado</t>
  </si>
  <si>
    <t>média</t>
  </si>
  <si>
    <t>proporção %</t>
  </si>
  <si>
    <t>DF</t>
  </si>
  <si>
    <t>Goias DF/TO</t>
  </si>
  <si>
    <t>PERCENTAGEM DE USO DE FERTILIZANTES POR ESTADO DE 1986-1996</t>
  </si>
  <si>
    <t>MEDIA</t>
  </si>
  <si>
    <t>TOTAL</t>
  </si>
  <si>
    <t>Year</t>
  </si>
  <si>
    <t>P2O5 (1000 ton)</t>
  </si>
  <si>
    <t>Dados da ANDA depois de 1985</t>
  </si>
  <si>
    <t>PERCENTAGEM DE FERTILIZANTES FOSFATADOS ENTREGUES POR ESTADO</t>
  </si>
  <si>
    <t>acum 1967-2016</t>
  </si>
  <si>
    <t>Fertilizers delivered to each crop in Brazil</t>
  </si>
  <si>
    <t>Crop/year</t>
  </si>
  <si>
    <t>Soybean</t>
  </si>
  <si>
    <t xml:space="preserve">Maize </t>
  </si>
  <si>
    <t>Maize</t>
  </si>
  <si>
    <t>Sugarcane</t>
  </si>
  <si>
    <t>Coffee</t>
  </si>
  <si>
    <t>Cotton</t>
  </si>
  <si>
    <t>Wheat</t>
  </si>
  <si>
    <t>Beans</t>
  </si>
  <si>
    <t>Orange</t>
  </si>
  <si>
    <t>Rice</t>
  </si>
  <si>
    <t>Others</t>
  </si>
  <si>
    <t>Estimated by IFA</t>
  </si>
  <si>
    <t>Aplied total P</t>
  </si>
  <si>
    <t>Applied total P2O5</t>
  </si>
  <si>
    <t>Total organic</t>
  </si>
  <si>
    <t>Relation P total/P organic</t>
  </si>
  <si>
    <t>Total P applied by crop in Brasil (ton)</t>
  </si>
  <si>
    <t>P applied by crop and by area (kg/ha)</t>
  </si>
  <si>
    <t>Total</t>
  </si>
  <si>
    <t>Mean pondered</t>
  </si>
  <si>
    <t>P exported by crops  (kg/ha)</t>
  </si>
  <si>
    <t>Mean use efficiency (%)</t>
  </si>
  <si>
    <t>Mean</t>
  </si>
  <si>
    <t>Balance: P applied - P exported (kg/ha)</t>
  </si>
  <si>
    <t>Total cultivated area by crop (ha)</t>
  </si>
  <si>
    <t>Total P accumulated in the soil by crop - residual (legacy) P (kg)</t>
  </si>
  <si>
    <t>Sum</t>
  </si>
  <si>
    <t>Organic+ mineral</t>
  </si>
  <si>
    <t>P organic applied (kg/ha)</t>
  </si>
  <si>
    <t>Sum years 1960-2016</t>
  </si>
  <si>
    <t>% area by crop</t>
  </si>
  <si>
    <t>Sum 1970-2016</t>
  </si>
  <si>
    <t>Mean 1970-2016</t>
  </si>
  <si>
    <t>mean 2000-2016</t>
  </si>
  <si>
    <t>accum 1967-2016</t>
  </si>
  <si>
    <t>mean after 2000</t>
  </si>
  <si>
    <t>Total  41,44 million tons</t>
  </si>
  <si>
    <t>P accumulated in soil (kg/ha)</t>
  </si>
  <si>
    <t>P organic (kg/ha)</t>
  </si>
  <si>
    <t>IF the accumulated tax would be the same of the last 26 years (1990-2016)</t>
  </si>
  <si>
    <t>Sum 2017-2050</t>
  </si>
  <si>
    <t>Total up to 2050 (tones P)</t>
  </si>
  <si>
    <t>RAW DATA INVOLVING FERTILIZER USE, CROPPED AREA, P DEMAND BY CROPS AND P EFFICIENCY BY EACH CROP - BRAZIL</t>
  </si>
  <si>
    <t>Total P2O5</t>
  </si>
  <si>
    <t>Revealing soil legacy phosphorus to promote sustainable agriculture in Brazil</t>
  </si>
  <si>
    <r>
      <t>Paulo S. Pavinato</t>
    </r>
    <r>
      <rPr>
        <vertAlign val="superscript"/>
        <sz val="12"/>
        <color indexed="64"/>
        <rFont val="Calibri"/>
        <family val="2"/>
        <scheme val="minor"/>
      </rPr>
      <t>a,</t>
    </r>
    <r>
      <rPr>
        <sz val="12"/>
        <color indexed="64"/>
        <rFont val="Calibri"/>
        <family val="2"/>
        <scheme val="minor"/>
      </rPr>
      <t>*; Maurício R. Cherubin</t>
    </r>
    <r>
      <rPr>
        <vertAlign val="superscript"/>
        <sz val="12"/>
        <color indexed="64"/>
        <rFont val="Calibri"/>
        <family val="2"/>
        <scheme val="minor"/>
      </rPr>
      <t>a</t>
    </r>
    <r>
      <rPr>
        <sz val="12"/>
        <color indexed="64"/>
        <rFont val="Calibri"/>
        <family val="2"/>
        <scheme val="minor"/>
      </rPr>
      <t>; Amin Soltangheisi</t>
    </r>
    <r>
      <rPr>
        <vertAlign val="superscript"/>
        <sz val="12"/>
        <color indexed="64"/>
        <rFont val="Calibri"/>
        <family val="2"/>
        <scheme val="minor"/>
      </rPr>
      <t>a</t>
    </r>
    <r>
      <rPr>
        <sz val="12"/>
        <color indexed="64"/>
        <rFont val="Calibri"/>
        <family val="2"/>
        <scheme val="minor"/>
      </rPr>
      <t>; Gustavo C. Rocha</t>
    </r>
    <r>
      <rPr>
        <vertAlign val="superscript"/>
        <sz val="12"/>
        <color indexed="64"/>
        <rFont val="Calibri"/>
        <family val="2"/>
        <scheme val="minor"/>
      </rPr>
      <t>a</t>
    </r>
    <r>
      <rPr>
        <sz val="12"/>
        <color indexed="64"/>
        <rFont val="Calibri"/>
        <family val="2"/>
        <scheme val="minor"/>
      </rPr>
      <t>; Dave R. Chadwick</t>
    </r>
    <r>
      <rPr>
        <vertAlign val="superscript"/>
        <sz val="12"/>
        <color indexed="64"/>
        <rFont val="Calibri"/>
        <family val="2"/>
        <scheme val="minor"/>
      </rPr>
      <t>b</t>
    </r>
    <r>
      <rPr>
        <sz val="12"/>
        <color indexed="64"/>
        <rFont val="Calibri"/>
        <family val="2"/>
        <scheme val="minor"/>
      </rPr>
      <t>; Davey L. Jones</t>
    </r>
    <r>
      <rPr>
        <vertAlign val="superscript"/>
        <sz val="12"/>
        <color indexed="64"/>
        <rFont val="Calibri"/>
        <family val="2"/>
        <scheme val="minor"/>
      </rPr>
      <t>b</t>
    </r>
  </si>
  <si>
    <r>
      <t>a</t>
    </r>
    <r>
      <rPr>
        <i/>
        <vertAlign val="superscript"/>
        <sz val="12"/>
        <color indexed="64"/>
        <rFont val="Times New Roman"/>
        <family val="1"/>
      </rPr>
      <t xml:space="preserve"> </t>
    </r>
    <r>
      <rPr>
        <i/>
        <sz val="12"/>
        <color indexed="64"/>
        <rFont val="Times New Roman"/>
        <family val="1"/>
      </rPr>
      <t>College of Agriculture Luiz de Queiroz - ESALQ-USP, Av. Pádua Dias, 11, 13418-900, Piracicaba-SP, Brazil.</t>
    </r>
  </si>
  <si>
    <r>
      <t xml:space="preserve">b </t>
    </r>
    <r>
      <rPr>
        <i/>
        <sz val="12"/>
        <color indexed="64"/>
        <rFont val="Times New Roman"/>
        <family val="1"/>
      </rPr>
      <t>School of Natural Sciences, Bangor University, Bangor, Gwynedd, LL57 2UW, UK</t>
    </r>
  </si>
  <si>
    <r>
      <t>*</t>
    </r>
    <r>
      <rPr>
        <i/>
        <sz val="12"/>
        <color indexed="64"/>
        <rFont val="Times New Roman"/>
        <family val="1"/>
      </rPr>
      <t xml:space="preserve"> Corresponding author. Phone: +55 (19) 34172136. Email: pavinato@usp.br</t>
    </r>
  </si>
  <si>
    <t>Estimative next years - total period evaluated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</si>
</sst>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1"/>
      <color indexed="64"/>
      <name val="Calibri"/>
      <family val="2"/>
      <scheme val="minor"/>
    </font>
    <font>
      <b/>
      <sz val="11"/>
      <color indexed="6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64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9"/>
      <color indexed="64"/>
      <name val="Calibri"/>
      <family val="2"/>
      <scheme val="minor"/>
    </font>
    <font>
      <sz val="9"/>
      <color indexed="64"/>
      <name val="Calibri"/>
      <family val="2"/>
      <scheme val="minor"/>
    </font>
    <font>
      <sz val="10"/>
      <color indexed="64"/>
      <name val="Calibri"/>
      <family val="2"/>
      <scheme val="minor"/>
    </font>
    <font>
      <b/>
      <sz val="12"/>
      <color indexed="6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64"/>
      <name val="Times New Roman"/>
      <family val="1"/>
    </font>
    <font>
      <sz val="12"/>
      <color indexed="64"/>
      <name val="Calibri"/>
      <family val="2"/>
      <scheme val="minor"/>
    </font>
    <font>
      <vertAlign val="superscript"/>
      <sz val="12"/>
      <color indexed="64"/>
      <name val="Calibri"/>
      <family val="2"/>
      <scheme val="minor"/>
    </font>
    <font>
      <vertAlign val="superscript"/>
      <sz val="12"/>
      <color indexed="64"/>
      <name val="Times New Roman"/>
      <family val="1"/>
    </font>
    <font>
      <i/>
      <vertAlign val="superscript"/>
      <sz val="12"/>
      <color indexed="64"/>
      <name val="Times New Roman"/>
      <family val="1"/>
    </font>
    <font>
      <i/>
      <sz val="12"/>
      <color indexed="64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7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1" fontId="2" fillId="0" borderId="1" xfId="0" applyNumberFormat="1" applyFont="1" applyFill="1" applyBorder="1"/>
    <xf numFmtId="1" fontId="3" fillId="0" borderId="1" xfId="0" applyNumberFormat="1" applyFont="1" applyFill="1" applyBorder="1"/>
    <xf numFmtId="0" fontId="0" fillId="0" borderId="2" xfId="0" applyFill="1" applyBorder="1"/>
    <xf numFmtId="1" fontId="1" fillId="0" borderId="0" xfId="0" applyNumberFormat="1" applyFont="1"/>
    <xf numFmtId="1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1" fontId="0" fillId="2" borderId="0" xfId="0" applyNumberFormat="1" applyFont="1" applyFill="1" applyAlignment="1">
      <alignment horizontal="right"/>
    </xf>
    <xf numFmtId="0" fontId="0" fillId="0" borderId="0" xfId="0"/>
    <xf numFmtId="1" fontId="0" fillId="0" borderId="0" xfId="0" applyNumberFormat="1" applyFont="1"/>
    <xf numFmtId="0" fontId="0" fillId="0" borderId="0" xfId="0"/>
    <xf numFmtId="0" fontId="1" fillId="0" borderId="0" xfId="0" applyFont="1"/>
    <xf numFmtId="0" fontId="0" fillId="0" borderId="0" xfId="0" applyFill="1"/>
    <xf numFmtId="1" fontId="0" fillId="0" borderId="0" xfId="0" applyNumberFormat="1" applyFill="1"/>
    <xf numFmtId="2" fontId="0" fillId="0" borderId="1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/>
    <xf numFmtId="0" fontId="0" fillId="0" borderId="0" xfId="0"/>
    <xf numFmtId="0" fontId="1" fillId="0" borderId="0" xfId="0" applyFont="1"/>
    <xf numFmtId="0" fontId="0" fillId="3" borderId="1" xfId="0" applyFill="1" applyBorder="1"/>
    <xf numFmtId="2" fontId="0" fillId="3" borderId="1" xfId="0" applyNumberFormat="1" applyFill="1" applyBorder="1"/>
    <xf numFmtId="164" fontId="0" fillId="3" borderId="1" xfId="0" applyNumberFormat="1" applyFill="1" applyBorder="1"/>
    <xf numFmtId="1" fontId="0" fillId="0" borderId="0" xfId="0" applyNumberFormat="1" applyFont="1" applyFill="1" applyAlignment="1">
      <alignment horizontal="right"/>
    </xf>
    <xf numFmtId="1" fontId="0" fillId="4" borderId="0" xfId="0" applyNumberFormat="1" applyFont="1" applyFill="1" applyAlignment="1">
      <alignment horizontal="right"/>
    </xf>
    <xf numFmtId="1" fontId="0" fillId="5" borderId="0" xfId="0" applyNumberFormat="1" applyFont="1" applyFill="1" applyAlignment="1">
      <alignment horizontal="right"/>
    </xf>
    <xf numFmtId="2" fontId="0" fillId="0" borderId="0" xfId="0" applyNumberFormat="1" applyFont="1" applyAlignment="1">
      <alignment horizontal="right"/>
    </xf>
    <xf numFmtId="165" fontId="1" fillId="0" borderId="0" xfId="0" applyNumberFormat="1" applyFont="1"/>
    <xf numFmtId="1" fontId="3" fillId="0" borderId="3" xfId="0" applyNumberFormat="1" applyFont="1" applyFill="1" applyBorder="1"/>
    <xf numFmtId="0" fontId="1" fillId="0" borderId="0" xfId="0" applyFont="1" applyBorder="1"/>
    <xf numFmtId="1" fontId="3" fillId="0" borderId="0" xfId="0" applyNumberFormat="1" applyFont="1" applyFill="1" applyBorder="1"/>
    <xf numFmtId="1" fontId="0" fillId="0" borderId="0" xfId="0" applyNumberFormat="1" applyFont="1" applyBorder="1"/>
    <xf numFmtId="165" fontId="1" fillId="0" borderId="0" xfId="0" applyNumberFormat="1" applyFont="1" applyBorder="1"/>
    <xf numFmtId="0" fontId="0" fillId="0" borderId="0" xfId="0"/>
    <xf numFmtId="0" fontId="1" fillId="0" borderId="0" xfId="0" applyFont="1"/>
    <xf numFmtId="0" fontId="4" fillId="0" borderId="0" xfId="0" applyFont="1"/>
    <xf numFmtId="2" fontId="2" fillId="0" borderId="1" xfId="0" applyNumberFormat="1" applyFont="1" applyFill="1" applyBorder="1"/>
    <xf numFmtId="165" fontId="0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0" borderId="1" xfId="0" applyFont="1" applyBorder="1"/>
    <xf numFmtId="1" fontId="0" fillId="6" borderId="0" xfId="0" applyNumberFormat="1" applyFont="1" applyFill="1" applyAlignment="1">
      <alignment horizontal="right"/>
    </xf>
    <xf numFmtId="1" fontId="0" fillId="0" borderId="1" xfId="0" applyNumberFormat="1" applyFont="1" applyBorder="1"/>
    <xf numFmtId="2" fontId="1" fillId="0" borderId="0" xfId="0" applyNumberFormat="1" applyFont="1" applyFill="1" applyBorder="1"/>
    <xf numFmtId="1" fontId="0" fillId="7" borderId="0" xfId="0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1" fillId="0" borderId="0" xfId="0" applyFont="1"/>
    <xf numFmtId="0" fontId="0" fillId="3" borderId="2" xfId="0" applyFill="1" applyBorder="1"/>
    <xf numFmtId="0" fontId="5" fillId="0" borderId="0" xfId="0" applyFont="1"/>
    <xf numFmtId="0" fontId="5" fillId="0" borderId="0" xfId="0" applyFont="1" applyFill="1"/>
    <xf numFmtId="1" fontId="5" fillId="0" borderId="0" xfId="0" applyNumberFormat="1" applyFont="1"/>
    <xf numFmtId="1" fontId="6" fillId="0" borderId="0" xfId="0" applyNumberFormat="1" applyFont="1" applyFill="1" applyBorder="1"/>
    <xf numFmtId="0" fontId="5" fillId="0" borderId="0" xfId="0" applyFont="1" applyBorder="1"/>
    <xf numFmtId="1" fontId="0" fillId="0" borderId="1" xfId="0" applyNumberFormat="1" applyBorder="1"/>
    <xf numFmtId="1" fontId="1" fillId="0" borderId="0" xfId="0" applyNumberFormat="1" applyFont="1" applyFill="1" applyBorder="1"/>
    <xf numFmtId="0" fontId="0" fillId="0" borderId="0" xfId="0" applyBorder="1"/>
    <xf numFmtId="2" fontId="0" fillId="0" borderId="0" xfId="0" applyNumberFormat="1" applyBorder="1"/>
    <xf numFmtId="0" fontId="0" fillId="3" borderId="0" xfId="0" applyFill="1"/>
    <xf numFmtId="2" fontId="0" fillId="3" borderId="0" xfId="0" applyNumberFormat="1" applyFill="1" applyBorder="1"/>
    <xf numFmtId="0" fontId="0" fillId="9" borderId="0" xfId="0" applyFill="1"/>
    <xf numFmtId="1" fontId="0" fillId="10" borderId="0" xfId="0" applyNumberFormat="1" applyFont="1" applyFill="1" applyAlignment="1">
      <alignment horizontal="right"/>
    </xf>
    <xf numFmtId="0" fontId="0" fillId="0" borderId="0" xfId="0"/>
    <xf numFmtId="0" fontId="0" fillId="0" borderId="0" xfId="0"/>
    <xf numFmtId="2" fontId="0" fillId="8" borderId="1" xfId="0" applyNumberFormat="1" applyFill="1" applyBorder="1"/>
    <xf numFmtId="2" fontId="0" fillId="0" borderId="0" xfId="0" applyNumberFormat="1"/>
    <xf numFmtId="2" fontId="0" fillId="6" borderId="1" xfId="0" applyNumberFormat="1" applyFill="1" applyBorder="1"/>
    <xf numFmtId="0" fontId="1" fillId="2" borderId="0" xfId="0" applyFont="1" applyFill="1"/>
    <xf numFmtId="2" fontId="1" fillId="2" borderId="0" xfId="0" applyNumberFormat="1" applyFont="1" applyFill="1"/>
    <xf numFmtId="0" fontId="0" fillId="0" borderId="0" xfId="0"/>
    <xf numFmtId="0" fontId="8" fillId="0" borderId="1" xfId="0" applyFont="1" applyBorder="1"/>
    <xf numFmtId="0" fontId="9" fillId="0" borderId="0" xfId="0" applyFont="1" applyBorder="1"/>
    <xf numFmtId="0" fontId="9" fillId="0" borderId="0" xfId="0" applyFont="1"/>
    <xf numFmtId="0" fontId="9" fillId="0" borderId="1" xfId="0" applyFont="1" applyBorder="1"/>
    <xf numFmtId="0" fontId="9" fillId="0" borderId="2" xfId="0" applyFont="1" applyFill="1" applyBorder="1"/>
    <xf numFmtId="2" fontId="9" fillId="0" borderId="0" xfId="0" applyNumberFormat="1" applyFont="1" applyBorder="1"/>
    <xf numFmtId="1" fontId="9" fillId="3" borderId="1" xfId="0" applyNumberFormat="1" applyFont="1" applyFill="1" applyBorder="1"/>
    <xf numFmtId="0" fontId="5" fillId="0" borderId="1" xfId="0" applyFont="1" applyBorder="1"/>
    <xf numFmtId="0" fontId="10" fillId="0" borderId="0" xfId="0" applyFont="1" applyBorder="1"/>
    <xf numFmtId="0" fontId="10" fillId="0" borderId="0" xfId="0" applyFont="1"/>
    <xf numFmtId="0" fontId="10" fillId="0" borderId="1" xfId="0" applyFont="1" applyBorder="1"/>
    <xf numFmtId="1" fontId="10" fillId="3" borderId="1" xfId="0" applyNumberFormat="1" applyFont="1" applyFill="1" applyBorder="1"/>
    <xf numFmtId="1" fontId="10" fillId="0" borderId="1" xfId="0" applyNumberFormat="1" applyFont="1" applyBorder="1"/>
    <xf numFmtId="2" fontId="10" fillId="3" borderId="0" xfId="0" applyNumberFormat="1" applyFont="1" applyFill="1" applyBorder="1"/>
    <xf numFmtId="0" fontId="10" fillId="0" borderId="2" xfId="0" applyFont="1" applyFill="1" applyBorder="1"/>
    <xf numFmtId="1" fontId="5" fillId="0" borderId="0" xfId="0" applyNumberFormat="1" applyFont="1" applyFill="1" applyBorder="1"/>
    <xf numFmtId="2" fontId="10" fillId="0" borderId="0" xfId="0" applyNumberFormat="1" applyFont="1"/>
    <xf numFmtId="2" fontId="10" fillId="0" borderId="0" xfId="0" applyNumberFormat="1" applyFont="1" applyBorder="1"/>
    <xf numFmtId="0" fontId="8" fillId="2" borderId="0" xfId="0" applyFont="1" applyFill="1"/>
    <xf numFmtId="1" fontId="9" fillId="8" borderId="1" xfId="0" applyNumberFormat="1" applyFont="1" applyFill="1" applyBorder="1"/>
    <xf numFmtId="1" fontId="8" fillId="2" borderId="0" xfId="0" applyNumberFormat="1" applyFont="1" applyFill="1"/>
    <xf numFmtId="0" fontId="9" fillId="0" borderId="0" xfId="0" applyFont="1" applyFill="1" applyBorder="1"/>
    <xf numFmtId="0" fontId="1" fillId="2" borderId="2" xfId="0" applyFont="1" applyFill="1" applyBorder="1" applyAlignment="1">
      <alignment horizontal="right"/>
    </xf>
    <xf numFmtId="3" fontId="1" fillId="11" borderId="0" xfId="0" applyNumberFormat="1" applyFont="1" applyFill="1" applyBorder="1"/>
    <xf numFmtId="3" fontId="1" fillId="2" borderId="0" xfId="0" applyNumberFormat="1" applyFont="1" applyFill="1" applyBorder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0" fillId="2" borderId="0" xfId="0" applyFill="1"/>
    <xf numFmtId="1" fontId="0" fillId="2" borderId="0" xfId="0" applyNumberFormat="1" applyFill="1"/>
    <xf numFmtId="0" fontId="1" fillId="3" borderId="0" xfId="0" applyFont="1" applyFill="1" applyAlignment="1">
      <alignment horizontal="right"/>
    </xf>
    <xf numFmtId="0" fontId="0" fillId="0" borderId="0" xfId="0"/>
    <xf numFmtId="0" fontId="0" fillId="0" borderId="0" xfId="0" applyFill="1" applyBorder="1"/>
    <xf numFmtId="1" fontId="8" fillId="3" borderId="0" xfId="0" applyNumberFormat="1" applyFont="1" applyFill="1" applyBorder="1"/>
    <xf numFmtId="0" fontId="0" fillId="12" borderId="0" xfId="0" applyFill="1" applyBorder="1"/>
    <xf numFmtId="0" fontId="0" fillId="12" borderId="0" xfId="0" applyFill="1"/>
    <xf numFmtId="1" fontId="0" fillId="12" borderId="0" xfId="0" applyNumberFormat="1" applyFill="1"/>
    <xf numFmtId="1" fontId="4" fillId="12" borderId="0" xfId="0" applyNumberFormat="1" applyFont="1" applyFill="1" applyAlignment="1">
      <alignment horizontal="center"/>
    </xf>
    <xf numFmtId="2" fontId="1" fillId="3" borderId="0" xfId="0" applyNumberFormat="1" applyFont="1" applyFill="1" applyBorder="1"/>
    <xf numFmtId="0" fontId="8" fillId="3" borderId="1" xfId="0" applyFont="1" applyFill="1" applyBorder="1"/>
    <xf numFmtId="1" fontId="0" fillId="0" borderId="0" xfId="0" applyNumberFormat="1"/>
    <xf numFmtId="0" fontId="10" fillId="12" borderId="0" xfId="0" applyFont="1" applyFill="1" applyBorder="1"/>
    <xf numFmtId="1" fontId="10" fillId="12" borderId="0" xfId="0" applyNumberFormat="1" applyFont="1" applyFill="1"/>
    <xf numFmtId="1" fontId="12" fillId="12" borderId="0" xfId="0" applyNumberFormat="1" applyFont="1" applyFill="1" applyAlignment="1">
      <alignment horizontal="center"/>
    </xf>
    <xf numFmtId="0" fontId="0" fillId="0" borderId="0" xfId="0"/>
    <xf numFmtId="0" fontId="1" fillId="0" borderId="0" xfId="0" applyFont="1"/>
    <xf numFmtId="2" fontId="0" fillId="2" borderId="0" xfId="0" applyNumberFormat="1" applyFont="1" applyFill="1" applyAlignment="1">
      <alignment horizontal="right"/>
    </xf>
    <xf numFmtId="1" fontId="8" fillId="8" borderId="0" xfId="0" applyNumberFormat="1" applyFont="1" applyFill="1" applyBorder="1"/>
    <xf numFmtId="1" fontId="0" fillId="13" borderId="0" xfId="0" applyNumberFormat="1" applyFill="1"/>
    <xf numFmtId="0" fontId="9" fillId="14" borderId="0" xfId="0" applyFont="1" applyFill="1" applyBorder="1"/>
    <xf numFmtId="2" fontId="0" fillId="14" borderId="0" xfId="0" applyNumberFormat="1" applyFill="1"/>
    <xf numFmtId="0" fontId="0" fillId="14" borderId="0" xfId="0" applyFill="1"/>
    <xf numFmtId="0" fontId="0" fillId="14" borderId="2" xfId="0" applyFill="1" applyBorder="1"/>
    <xf numFmtId="2" fontId="1" fillId="14" borderId="0" xfId="0" applyNumberFormat="1" applyFont="1" applyFill="1" applyBorder="1"/>
    <xf numFmtId="0" fontId="0" fillId="14" borderId="0" xfId="0" applyFill="1" applyBorder="1"/>
    <xf numFmtId="164" fontId="0" fillId="2" borderId="0" xfId="0" applyNumberFormat="1" applyFill="1"/>
    <xf numFmtId="2" fontId="0" fillId="15" borderId="0" xfId="0" applyNumberFormat="1" applyFill="1"/>
    <xf numFmtId="2" fontId="0" fillId="15" borderId="0" xfId="0" applyNumberFormat="1" applyFill="1" applyBorder="1"/>
    <xf numFmtId="1" fontId="0" fillId="0" borderId="0" xfId="0" applyNumberFormat="1" applyBorder="1"/>
    <xf numFmtId="2" fontId="10" fillId="3" borderId="0" xfId="0" applyNumberFormat="1" applyFont="1" applyFill="1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2" fontId="0" fillId="0" borderId="0" xfId="0" applyNumberFormat="1" applyFill="1"/>
    <xf numFmtId="3" fontId="1" fillId="0" borderId="0" xfId="0" applyNumberFormat="1" applyFont="1" applyFill="1" applyBorder="1"/>
    <xf numFmtId="0" fontId="5" fillId="0" borderId="0" xfId="0" applyFont="1" applyAlignment="1">
      <alignment horizontal="center"/>
    </xf>
    <xf numFmtId="0" fontId="1" fillId="9" borderId="0" xfId="0" applyFont="1" applyFill="1"/>
    <xf numFmtId="0" fontId="1" fillId="9" borderId="0" xfId="0" applyFont="1" applyFill="1" applyBorder="1"/>
    <xf numFmtId="0" fontId="0" fillId="0" borderId="0" xfId="0" applyAlignment="1">
      <alignment horizontal="right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" fontId="11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0" xfId="0"/>
    <xf numFmtId="0" fontId="1" fillId="0" borderId="0" xfId="0" applyFont="1"/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u%20Drive/Bangor%20-%20Postdoc/SIDRA/Geral%20-%20&#225;rea%20por%20cultura-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4">
          <cell r="B4">
            <v>100000</v>
          </cell>
          <cell r="C4">
            <v>150000</v>
          </cell>
          <cell r="D4">
            <v>200000</v>
          </cell>
          <cell r="E4">
            <v>250000</v>
          </cell>
          <cell r="F4">
            <v>320000</v>
          </cell>
          <cell r="G4">
            <v>431834</v>
          </cell>
          <cell r="H4">
            <v>480000</v>
          </cell>
          <cell r="I4">
            <v>550000</v>
          </cell>
          <cell r="J4">
            <v>700000</v>
          </cell>
          <cell r="K4">
            <v>950000</v>
          </cell>
          <cell r="L4">
            <v>1319000</v>
          </cell>
          <cell r="M4">
            <v>1700000</v>
          </cell>
          <cell r="N4">
            <v>2500000</v>
          </cell>
          <cell r="O4">
            <v>3850000</v>
          </cell>
          <cell r="P4">
            <v>5143367</v>
          </cell>
          <cell r="Q4">
            <v>5824492</v>
          </cell>
          <cell r="R4">
            <v>6417000</v>
          </cell>
          <cell r="S4">
            <v>7070263</v>
          </cell>
          <cell r="T4">
            <v>7782187</v>
          </cell>
          <cell r="U4">
            <v>8256096</v>
          </cell>
          <cell r="V4">
            <v>8774023</v>
          </cell>
          <cell r="W4">
            <v>8501169</v>
          </cell>
          <cell r="X4">
            <v>8203277</v>
          </cell>
          <cell r="Y4">
            <v>8137112</v>
          </cell>
          <cell r="Z4">
            <v>9421202</v>
          </cell>
          <cell r="AA4">
            <v>10153405</v>
          </cell>
          <cell r="AB4">
            <v>9181587</v>
          </cell>
          <cell r="AC4">
            <v>9134291</v>
          </cell>
          <cell r="AD4">
            <v>10519972</v>
          </cell>
          <cell r="AE4">
            <v>12211208</v>
          </cell>
          <cell r="AF4">
            <v>11487303</v>
          </cell>
          <cell r="AG4">
            <v>9616648</v>
          </cell>
          <cell r="AH4">
            <v>9441391</v>
          </cell>
          <cell r="AI4">
            <v>10635330</v>
          </cell>
          <cell r="AJ4">
            <v>11525410</v>
          </cell>
          <cell r="AK4">
            <v>11675005</v>
          </cell>
          <cell r="AL4">
            <v>10299470</v>
          </cell>
          <cell r="AM4">
            <v>11486478</v>
          </cell>
          <cell r="AN4">
            <v>13303656</v>
          </cell>
          <cell r="AO4">
            <v>13061410</v>
          </cell>
          <cell r="AP4">
            <v>13656771</v>
          </cell>
          <cell r="AQ4">
            <v>13985099</v>
          </cell>
          <cell r="AR4">
            <v>16359441</v>
          </cell>
          <cell r="AS4">
            <v>18524769</v>
          </cell>
          <cell r="AT4">
            <v>21538990</v>
          </cell>
          <cell r="AU4">
            <v>22948874</v>
          </cell>
          <cell r="AV4">
            <v>22047349</v>
          </cell>
          <cell r="AW4">
            <v>20565279</v>
          </cell>
          <cell r="AX4">
            <v>21246302</v>
          </cell>
          <cell r="AY4">
            <v>21750468</v>
          </cell>
          <cell r="AZ4">
            <v>23327296</v>
          </cell>
          <cell r="BA4">
            <v>23968663</v>
          </cell>
          <cell r="BB4">
            <v>24975258</v>
          </cell>
          <cell r="BC4">
            <v>27906675</v>
          </cell>
          <cell r="BD4">
            <v>30273763</v>
          </cell>
          <cell r="BE4">
            <v>32181243</v>
          </cell>
          <cell r="BF4">
            <v>33153679</v>
          </cell>
        </row>
        <row r="5">
          <cell r="B5">
            <v>8198634.8999999762</v>
          </cell>
          <cell r="C5">
            <v>8366528.8999999762</v>
          </cell>
          <cell r="D5">
            <v>8534422.8999999762</v>
          </cell>
          <cell r="E5">
            <v>8702316.8999999762</v>
          </cell>
          <cell r="F5">
            <v>8870210.8999999762</v>
          </cell>
          <cell r="G5">
            <v>8771318</v>
          </cell>
          <cell r="H5">
            <v>9205998.8999999762</v>
          </cell>
          <cell r="I5">
            <v>9373892.8999999762</v>
          </cell>
          <cell r="J5">
            <v>9541786.8999999762</v>
          </cell>
          <cell r="K5">
            <v>9709680.8999999762</v>
          </cell>
          <cell r="L5">
            <v>9858320</v>
          </cell>
          <cell r="M5">
            <v>10045468.899999976</v>
          </cell>
          <cell r="N5">
            <v>10213362.899999976</v>
          </cell>
          <cell r="O5">
            <v>10381256.899999976</v>
          </cell>
          <cell r="P5">
            <v>10672450</v>
          </cell>
          <cell r="Q5">
            <v>10854687</v>
          </cell>
          <cell r="R5">
            <v>11117570</v>
          </cell>
          <cell r="S5">
            <v>11797411</v>
          </cell>
          <cell r="T5">
            <v>11124827</v>
          </cell>
          <cell r="U5">
            <v>11318885</v>
          </cell>
          <cell r="V5">
            <v>11451297</v>
          </cell>
          <cell r="W5">
            <v>11520336</v>
          </cell>
          <cell r="X5">
            <v>12619531</v>
          </cell>
          <cell r="Y5">
            <v>10705979</v>
          </cell>
          <cell r="Z5">
            <v>12018446</v>
          </cell>
          <cell r="AA5">
            <v>11798349</v>
          </cell>
          <cell r="AB5">
            <v>12465836</v>
          </cell>
          <cell r="AC5">
            <v>13503431</v>
          </cell>
          <cell r="AD5">
            <v>13169003</v>
          </cell>
          <cell r="AE5">
            <v>12931784</v>
          </cell>
          <cell r="AF5">
            <v>11394307</v>
          </cell>
          <cell r="AG5">
            <v>13063701</v>
          </cell>
          <cell r="AH5">
            <v>13363609</v>
          </cell>
          <cell r="AI5">
            <v>11869663</v>
          </cell>
          <cell r="AJ5">
            <v>13748813</v>
          </cell>
          <cell r="AK5">
            <v>13946320</v>
          </cell>
          <cell r="AL5">
            <v>11975811</v>
          </cell>
          <cell r="AM5">
            <v>12562130</v>
          </cell>
          <cell r="AN5">
            <v>10585498</v>
          </cell>
          <cell r="AO5">
            <v>11611483</v>
          </cell>
          <cell r="AP5">
            <v>11890376</v>
          </cell>
          <cell r="AQ5">
            <v>12335175</v>
          </cell>
          <cell r="AR5">
            <v>11760965</v>
          </cell>
          <cell r="AS5">
            <v>12965678</v>
          </cell>
          <cell r="AT5">
            <v>12410677</v>
          </cell>
          <cell r="AU5">
            <v>11549425</v>
          </cell>
          <cell r="AV5">
            <v>12613094</v>
          </cell>
          <cell r="AW5">
            <v>13767431</v>
          </cell>
          <cell r="AX5">
            <v>14444582</v>
          </cell>
          <cell r="AY5">
            <v>13654715</v>
          </cell>
          <cell r="AZ5">
            <v>12678875</v>
          </cell>
          <cell r="BA5">
            <v>13218892</v>
          </cell>
          <cell r="BB5">
            <v>14198496</v>
          </cell>
          <cell r="BC5">
            <v>15279652</v>
          </cell>
          <cell r="BD5">
            <v>15432909</v>
          </cell>
          <cell r="BE5">
            <v>15406010</v>
          </cell>
          <cell r="BF5">
            <v>15754000</v>
          </cell>
        </row>
        <row r="6">
          <cell r="B6">
            <v>1270111.299999997</v>
          </cell>
          <cell r="C6">
            <v>1323406.8999999911</v>
          </cell>
          <cell r="D6">
            <v>1376702.5</v>
          </cell>
          <cell r="E6">
            <v>1429998.099999994</v>
          </cell>
          <cell r="F6">
            <v>1483293.6999999881</v>
          </cell>
          <cell r="G6">
            <v>1705081</v>
          </cell>
          <cell r="H6">
            <v>1589884.8999999911</v>
          </cell>
          <cell r="I6">
            <v>1643180.5</v>
          </cell>
          <cell r="J6">
            <v>1696476.099999994</v>
          </cell>
          <cell r="K6">
            <v>1749771.6999999881</v>
          </cell>
          <cell r="L6">
            <v>1803067.299999997</v>
          </cell>
          <cell r="M6">
            <v>1856362.8999999911</v>
          </cell>
          <cell r="N6">
            <v>1909658.5</v>
          </cell>
          <cell r="O6">
            <v>1962954.099999994</v>
          </cell>
          <cell r="P6">
            <v>2056691</v>
          </cell>
          <cell r="Q6">
            <v>1969227</v>
          </cell>
          <cell r="R6">
            <v>2093483</v>
          </cell>
          <cell r="S6">
            <v>2270036</v>
          </cell>
          <cell r="T6">
            <v>2391455</v>
          </cell>
          <cell r="U6">
            <v>2536756</v>
          </cell>
          <cell r="V6">
            <v>2607628</v>
          </cell>
          <cell r="W6">
            <v>2825879</v>
          </cell>
          <cell r="X6">
            <v>3084297</v>
          </cell>
          <cell r="Y6">
            <v>3478785</v>
          </cell>
          <cell r="Z6">
            <v>3655810</v>
          </cell>
          <cell r="AA6">
            <v>3912042</v>
          </cell>
          <cell r="AB6">
            <v>3951842</v>
          </cell>
          <cell r="AC6">
            <v>4314146</v>
          </cell>
          <cell r="AD6">
            <v>4117375</v>
          </cell>
          <cell r="AE6">
            <v>4075839</v>
          </cell>
          <cell r="AF6">
            <v>4272602</v>
          </cell>
          <cell r="AG6">
            <v>4210954</v>
          </cell>
          <cell r="AH6">
            <v>4202604</v>
          </cell>
          <cell r="AI6">
            <v>3863702</v>
          </cell>
          <cell r="AJ6">
            <v>4345260</v>
          </cell>
          <cell r="AK6">
            <v>4559062</v>
          </cell>
          <cell r="AL6">
            <v>4750296</v>
          </cell>
          <cell r="AM6">
            <v>4814084</v>
          </cell>
          <cell r="AN6">
            <v>4985819</v>
          </cell>
          <cell r="AO6">
            <v>4898844</v>
          </cell>
          <cell r="AP6">
            <v>4804511</v>
          </cell>
          <cell r="AQ6">
            <v>4957897</v>
          </cell>
          <cell r="AR6">
            <v>5100405</v>
          </cell>
          <cell r="AS6">
            <v>5371020</v>
          </cell>
          <cell r="AT6">
            <v>5631741</v>
          </cell>
          <cell r="AU6">
            <v>5805518</v>
          </cell>
          <cell r="AV6">
            <v>6355498</v>
          </cell>
          <cell r="AW6">
            <v>7080920</v>
          </cell>
          <cell r="AX6">
            <v>8140089</v>
          </cell>
          <cell r="AY6">
            <v>8617555</v>
          </cell>
          <cell r="AZ6">
            <v>9076706</v>
          </cell>
          <cell r="BA6">
            <v>9601316</v>
          </cell>
          <cell r="BB6">
            <v>9705388</v>
          </cell>
          <cell r="BC6">
            <v>10195166</v>
          </cell>
          <cell r="BD6">
            <v>10419678</v>
          </cell>
          <cell r="BE6">
            <v>10111376</v>
          </cell>
          <cell r="BF6">
            <v>10226205</v>
          </cell>
        </row>
        <row r="7">
          <cell r="B7">
            <v>2182500</v>
          </cell>
          <cell r="C7">
            <v>2194700</v>
          </cell>
          <cell r="D7">
            <v>2206900</v>
          </cell>
          <cell r="E7">
            <v>2219100</v>
          </cell>
          <cell r="F7">
            <v>2231300</v>
          </cell>
          <cell r="G7">
            <v>2243500</v>
          </cell>
          <cell r="H7">
            <v>2255700</v>
          </cell>
          <cell r="I7">
            <v>2267900</v>
          </cell>
          <cell r="J7">
            <v>2280100</v>
          </cell>
          <cell r="K7">
            <v>2292300</v>
          </cell>
          <cell r="L7">
            <v>2402000</v>
          </cell>
          <cell r="M7">
            <v>2316700</v>
          </cell>
          <cell r="N7">
            <v>2328900</v>
          </cell>
          <cell r="O7">
            <v>2341100</v>
          </cell>
          <cell r="P7">
            <v>2155017</v>
          </cell>
          <cell r="Q7">
            <v>2216921</v>
          </cell>
          <cell r="R7">
            <v>2121015</v>
          </cell>
          <cell r="S7">
            <v>1941473</v>
          </cell>
          <cell r="T7">
            <v>2183673</v>
          </cell>
          <cell r="U7">
            <v>2406239</v>
          </cell>
          <cell r="V7">
            <v>2433604</v>
          </cell>
          <cell r="W7">
            <v>2617836</v>
          </cell>
          <cell r="X7">
            <v>1895486</v>
          </cell>
          <cell r="Y7">
            <v>2346007</v>
          </cell>
          <cell r="Z7">
            <v>2505435</v>
          </cell>
          <cell r="AA7">
            <v>2533762</v>
          </cell>
          <cell r="AB7">
            <v>2591461</v>
          </cell>
          <cell r="AC7">
            <v>2875641</v>
          </cell>
          <cell r="AD7">
            <v>2975245</v>
          </cell>
          <cell r="AE7">
            <v>3026535</v>
          </cell>
          <cell r="AF7">
            <v>2908961</v>
          </cell>
          <cell r="AG7">
            <v>2763439</v>
          </cell>
          <cell r="AH7">
            <v>2500324</v>
          </cell>
          <cell r="AI7">
            <v>2259332</v>
          </cell>
          <cell r="AJ7">
            <v>2097650</v>
          </cell>
          <cell r="AK7">
            <v>1869984</v>
          </cell>
          <cell r="AL7">
            <v>1920253</v>
          </cell>
          <cell r="AM7">
            <v>1988186</v>
          </cell>
          <cell r="AN7">
            <v>2070409</v>
          </cell>
          <cell r="AO7">
            <v>2222925</v>
          </cell>
          <cell r="AP7">
            <v>2267968</v>
          </cell>
          <cell r="AQ7">
            <v>2336031</v>
          </cell>
          <cell r="AR7">
            <v>2370891</v>
          </cell>
          <cell r="AS7">
            <v>2395501</v>
          </cell>
          <cell r="AT7">
            <v>2368040</v>
          </cell>
          <cell r="AU7">
            <v>2325920</v>
          </cell>
          <cell r="AV7">
            <v>2312154</v>
          </cell>
          <cell r="AW7">
            <v>2264129</v>
          </cell>
          <cell r="AX7">
            <v>2222224</v>
          </cell>
          <cell r="AY7">
            <v>2135508</v>
          </cell>
          <cell r="AZ7">
            <v>2159785</v>
          </cell>
          <cell r="BA7">
            <v>2148775</v>
          </cell>
          <cell r="BB7">
            <v>2120080</v>
          </cell>
          <cell r="BC7">
            <v>2085522</v>
          </cell>
          <cell r="BD7">
            <v>1997827</v>
          </cell>
          <cell r="BE7">
            <v>1977714</v>
          </cell>
          <cell r="BF7">
            <v>1994761</v>
          </cell>
        </row>
        <row r="8">
          <cell r="B8">
            <v>4784182.200000003</v>
          </cell>
          <cell r="C8">
            <v>4723624.5000000149</v>
          </cell>
          <cell r="D8">
            <v>4663066.8000000119</v>
          </cell>
          <cell r="E8">
            <v>4602509.1000000089</v>
          </cell>
          <cell r="F8">
            <v>4541951.400000006</v>
          </cell>
          <cell r="G8">
            <v>4481393.700000003</v>
          </cell>
          <cell r="H8">
            <v>4420836.0000000149</v>
          </cell>
          <cell r="I8">
            <v>4360278.3000000119</v>
          </cell>
          <cell r="J8">
            <v>4299720.6000000089</v>
          </cell>
          <cell r="K8">
            <v>4239162.900000006</v>
          </cell>
          <cell r="L8">
            <v>4178605.200000003</v>
          </cell>
          <cell r="M8">
            <v>4400000</v>
          </cell>
          <cell r="N8">
            <v>4600000</v>
          </cell>
          <cell r="O8">
            <v>4340000</v>
          </cell>
          <cell r="P8">
            <v>3844816</v>
          </cell>
          <cell r="Q8">
            <v>3876389</v>
          </cell>
          <cell r="R8">
            <v>3409185</v>
          </cell>
          <cell r="S8">
            <v>4096970</v>
          </cell>
          <cell r="T8">
            <v>3951040</v>
          </cell>
          <cell r="U8">
            <v>3646145</v>
          </cell>
          <cell r="V8">
            <v>3699495</v>
          </cell>
          <cell r="W8">
            <v>3510972</v>
          </cell>
          <cell r="X8">
            <v>3624217</v>
          </cell>
          <cell r="Y8">
            <v>2926496</v>
          </cell>
          <cell r="Z8">
            <v>3114117</v>
          </cell>
          <cell r="AA8">
            <v>3590180</v>
          </cell>
          <cell r="AB8">
            <v>3159826</v>
          </cell>
          <cell r="AC8">
            <v>1968376</v>
          </cell>
          <cell r="AD8">
            <v>2558952</v>
          </cell>
          <cell r="AE8">
            <v>2125400</v>
          </cell>
          <cell r="AF8">
            <v>1903593</v>
          </cell>
          <cell r="AG8">
            <v>1831389</v>
          </cell>
          <cell r="AH8">
            <v>1877753</v>
          </cell>
          <cell r="AI8">
            <v>1059926</v>
          </cell>
          <cell r="AJ8">
            <v>1181620</v>
          </cell>
          <cell r="AK8">
            <v>1191485</v>
          </cell>
          <cell r="AL8">
            <v>761763</v>
          </cell>
          <cell r="AM8">
            <v>632563</v>
          </cell>
          <cell r="AN8">
            <v>833364</v>
          </cell>
          <cell r="AO8">
            <v>676798</v>
          </cell>
          <cell r="AP8">
            <v>815244</v>
          </cell>
          <cell r="AQ8">
            <v>883714</v>
          </cell>
          <cell r="AR8">
            <v>768182</v>
          </cell>
          <cell r="AS8">
            <v>717832</v>
          </cell>
          <cell r="AT8">
            <v>1157104</v>
          </cell>
          <cell r="AU8">
            <v>1263321</v>
          </cell>
          <cell r="AV8">
            <v>899334</v>
          </cell>
          <cell r="AW8">
            <v>1126103</v>
          </cell>
          <cell r="AX8">
            <v>1064265</v>
          </cell>
          <cell r="AY8">
            <v>812305</v>
          </cell>
          <cell r="AZ8">
            <v>830136</v>
          </cell>
          <cell r="BA8">
            <v>1405486</v>
          </cell>
          <cell r="BB8">
            <v>1381989</v>
          </cell>
          <cell r="BC8">
            <v>943774</v>
          </cell>
          <cell r="BD8">
            <v>1129399</v>
          </cell>
          <cell r="BE8">
            <v>1032935</v>
          </cell>
          <cell r="BF8">
            <v>996188</v>
          </cell>
        </row>
        <row r="9">
          <cell r="B9">
            <v>63555</v>
          </cell>
          <cell r="C9">
            <v>242255</v>
          </cell>
          <cell r="D9">
            <v>420955</v>
          </cell>
          <cell r="E9">
            <v>599655</v>
          </cell>
          <cell r="F9">
            <v>658000</v>
          </cell>
          <cell r="G9">
            <v>766640</v>
          </cell>
          <cell r="H9">
            <v>1135755</v>
          </cell>
          <cell r="I9">
            <v>1314455</v>
          </cell>
          <cell r="J9">
            <v>1493155</v>
          </cell>
          <cell r="K9">
            <v>1671855</v>
          </cell>
          <cell r="L9">
            <v>1850555</v>
          </cell>
          <cell r="M9">
            <v>2029255</v>
          </cell>
          <cell r="N9">
            <v>2207955</v>
          </cell>
          <cell r="O9">
            <v>2386655</v>
          </cell>
          <cell r="P9">
            <v>2471150</v>
          </cell>
          <cell r="Q9">
            <v>2931508</v>
          </cell>
          <cell r="R9">
            <v>3539891</v>
          </cell>
          <cell r="S9">
            <v>3153333</v>
          </cell>
          <cell r="T9">
            <v>2811189</v>
          </cell>
          <cell r="U9">
            <v>3830544</v>
          </cell>
          <cell r="V9">
            <v>3122107</v>
          </cell>
          <cell r="W9">
            <v>1920142</v>
          </cell>
          <cell r="X9">
            <v>2827929</v>
          </cell>
          <cell r="Y9">
            <v>1879078</v>
          </cell>
          <cell r="Z9">
            <v>1741673</v>
          </cell>
          <cell r="AA9">
            <v>2676725</v>
          </cell>
          <cell r="AB9">
            <v>3864255</v>
          </cell>
          <cell r="AC9">
            <v>3455897</v>
          </cell>
          <cell r="AD9">
            <v>3467556</v>
          </cell>
          <cell r="AE9">
            <v>3281416</v>
          </cell>
          <cell r="AF9">
            <v>2680989</v>
          </cell>
          <cell r="AG9">
            <v>2049461</v>
          </cell>
          <cell r="AH9">
            <v>1955621</v>
          </cell>
          <cell r="AI9">
            <v>1482231</v>
          </cell>
          <cell r="AJ9">
            <v>1348853</v>
          </cell>
          <cell r="AK9">
            <v>994734</v>
          </cell>
          <cell r="AL9">
            <v>1796005</v>
          </cell>
          <cell r="AM9">
            <v>1521545</v>
          </cell>
          <cell r="AN9">
            <v>1408852</v>
          </cell>
          <cell r="AO9">
            <v>1249764</v>
          </cell>
          <cell r="AP9">
            <v>1138687</v>
          </cell>
          <cell r="AQ9">
            <v>1728492</v>
          </cell>
          <cell r="AR9">
            <v>2104902</v>
          </cell>
          <cell r="AS9">
            <v>2560231</v>
          </cell>
          <cell r="AT9">
            <v>2807224</v>
          </cell>
          <cell r="AU9">
            <v>2360696</v>
          </cell>
          <cell r="AV9">
            <v>1560175</v>
          </cell>
          <cell r="AW9">
            <v>1853224</v>
          </cell>
          <cell r="AX9">
            <v>2363893</v>
          </cell>
          <cell r="AY9">
            <v>2430253</v>
          </cell>
          <cell r="AZ9">
            <v>2181567</v>
          </cell>
          <cell r="BA9">
            <v>2138916</v>
          </cell>
          <cell r="BB9">
            <v>1912711</v>
          </cell>
          <cell r="BC9">
            <v>2087395</v>
          </cell>
          <cell r="BD9">
            <v>2834945</v>
          </cell>
          <cell r="BE9">
            <v>2472628</v>
          </cell>
          <cell r="BF9">
            <v>2166170</v>
          </cell>
        </row>
        <row r="10">
          <cell r="B10">
            <v>2888463</v>
          </cell>
          <cell r="C10">
            <v>2957849.6999999881</v>
          </cell>
          <cell r="D10">
            <v>3027236.400000006</v>
          </cell>
          <cell r="E10">
            <v>3096623.099999994</v>
          </cell>
          <cell r="F10">
            <v>3166009.7999999821</v>
          </cell>
          <cell r="G10">
            <v>3272525</v>
          </cell>
          <cell r="H10">
            <v>3304783.1999999881</v>
          </cell>
          <cell r="I10">
            <v>3374169.900000006</v>
          </cell>
          <cell r="J10">
            <v>3443556.599999994</v>
          </cell>
          <cell r="K10">
            <v>3512943.2999999821</v>
          </cell>
          <cell r="L10">
            <v>3484000</v>
          </cell>
          <cell r="M10">
            <v>3651716.6999999881</v>
          </cell>
          <cell r="N10">
            <v>3721103.400000006</v>
          </cell>
          <cell r="O10">
            <v>3790490.099999994</v>
          </cell>
          <cell r="P10">
            <v>4288555</v>
          </cell>
          <cell r="Q10">
            <v>4145916</v>
          </cell>
          <cell r="R10">
            <v>4059176</v>
          </cell>
          <cell r="S10">
            <v>4551032</v>
          </cell>
          <cell r="T10">
            <v>4617259</v>
          </cell>
          <cell r="U10">
            <v>4212424</v>
          </cell>
          <cell r="V10">
            <v>4643409</v>
          </cell>
          <cell r="W10">
            <v>5026925</v>
          </cell>
          <cell r="X10">
            <v>5926143</v>
          </cell>
          <cell r="Y10">
            <v>4064028</v>
          </cell>
          <cell r="Z10">
            <v>5320150</v>
          </cell>
          <cell r="AA10">
            <v>5315890</v>
          </cell>
          <cell r="AB10">
            <v>5477688</v>
          </cell>
          <cell r="AC10">
            <v>5201791</v>
          </cell>
          <cell r="AD10">
            <v>5781248</v>
          </cell>
          <cell r="AE10">
            <v>5181016</v>
          </cell>
          <cell r="AF10">
            <v>4680094</v>
          </cell>
          <cell r="AG10">
            <v>5433642</v>
          </cell>
          <cell r="AH10">
            <v>5148698</v>
          </cell>
          <cell r="AI10">
            <v>3884341</v>
          </cell>
          <cell r="AJ10">
            <v>5471322</v>
          </cell>
          <cell r="AK10">
            <v>5006403</v>
          </cell>
          <cell r="AL10">
            <v>4300513</v>
          </cell>
          <cell r="AM10">
            <v>4401770</v>
          </cell>
          <cell r="AN10">
            <v>3313621</v>
          </cell>
          <cell r="AO10">
            <v>4154194</v>
          </cell>
          <cell r="AP10">
            <v>4332545</v>
          </cell>
          <cell r="AQ10">
            <v>3450347</v>
          </cell>
          <cell r="AR10">
            <v>4140528</v>
          </cell>
          <cell r="AS10">
            <v>4090568</v>
          </cell>
          <cell r="AT10">
            <v>3978660</v>
          </cell>
          <cell r="AU10">
            <v>3748656</v>
          </cell>
          <cell r="AV10">
            <v>4034383</v>
          </cell>
          <cell r="AW10">
            <v>3788279</v>
          </cell>
          <cell r="AX10">
            <v>3781908</v>
          </cell>
          <cell r="AY10">
            <v>4099991</v>
          </cell>
          <cell r="AZ10">
            <v>3423646</v>
          </cell>
          <cell r="BA10">
            <v>3673162</v>
          </cell>
          <cell r="BB10">
            <v>2709485</v>
          </cell>
          <cell r="BC10">
            <v>2813506</v>
          </cell>
          <cell r="BD10">
            <v>3185745</v>
          </cell>
          <cell r="BE10">
            <v>2864678</v>
          </cell>
          <cell r="BF10">
            <v>2584170</v>
          </cell>
        </row>
        <row r="11">
          <cell r="B11">
            <v>112200</v>
          </cell>
          <cell r="C11">
            <v>118700</v>
          </cell>
          <cell r="D11">
            <v>125800</v>
          </cell>
          <cell r="E11">
            <v>138700</v>
          </cell>
          <cell r="F11">
            <v>143800</v>
          </cell>
          <cell r="G11">
            <v>150257</v>
          </cell>
          <cell r="H11">
            <v>165400</v>
          </cell>
          <cell r="I11">
            <v>166700</v>
          </cell>
          <cell r="J11">
            <v>173200</v>
          </cell>
          <cell r="K11">
            <v>183000</v>
          </cell>
          <cell r="L11">
            <v>260374</v>
          </cell>
          <cell r="M11">
            <v>287613.5</v>
          </cell>
          <cell r="N11">
            <v>314853</v>
          </cell>
          <cell r="O11">
            <v>342092.5</v>
          </cell>
          <cell r="P11">
            <v>349591</v>
          </cell>
          <cell r="Q11">
            <v>403192</v>
          </cell>
          <cell r="R11">
            <v>413698</v>
          </cell>
          <cell r="S11">
            <v>421707</v>
          </cell>
          <cell r="T11">
            <v>454503</v>
          </cell>
          <cell r="U11">
            <v>474948</v>
          </cell>
          <cell r="V11">
            <v>575249</v>
          </cell>
          <cell r="W11">
            <v>575247</v>
          </cell>
          <cell r="X11">
            <v>589967</v>
          </cell>
          <cell r="Y11">
            <v>624367</v>
          </cell>
          <cell r="Z11">
            <v>632122</v>
          </cell>
          <cell r="AA11">
            <v>663063</v>
          </cell>
          <cell r="AB11">
            <v>707822</v>
          </cell>
          <cell r="AC11">
            <v>725560</v>
          </cell>
          <cell r="AD11">
            <v>805692</v>
          </cell>
          <cell r="AE11">
            <v>882632</v>
          </cell>
          <cell r="AF11">
            <v>912996</v>
          </cell>
          <cell r="AG11">
            <v>983407</v>
          </cell>
          <cell r="AH11">
            <v>988704</v>
          </cell>
          <cell r="AI11">
            <v>800505</v>
          </cell>
          <cell r="AJ11">
            <v>897985</v>
          </cell>
          <cell r="AK11">
            <v>856419</v>
          </cell>
          <cell r="AL11">
            <v>964373</v>
          </cell>
          <cell r="AM11">
            <v>985521</v>
          </cell>
          <cell r="AN11">
            <v>1018576</v>
          </cell>
          <cell r="AO11">
            <v>1027079</v>
          </cell>
          <cell r="AP11">
            <v>856422</v>
          </cell>
          <cell r="AQ11">
            <v>824693</v>
          </cell>
          <cell r="AR11">
            <v>828843</v>
          </cell>
          <cell r="AS11">
            <v>836041</v>
          </cell>
          <cell r="AT11">
            <v>823220</v>
          </cell>
          <cell r="AU11">
            <v>805665</v>
          </cell>
          <cell r="AV11">
            <v>805903</v>
          </cell>
          <cell r="AW11">
            <v>821244</v>
          </cell>
          <cell r="AX11">
            <v>836602</v>
          </cell>
          <cell r="AY11">
            <v>787250</v>
          </cell>
          <cell r="AZ11">
            <v>792753</v>
          </cell>
          <cell r="BA11">
            <v>817292</v>
          </cell>
          <cell r="BB11">
            <v>729583</v>
          </cell>
          <cell r="BC11">
            <v>702200</v>
          </cell>
          <cell r="BD11">
            <v>680324</v>
          </cell>
          <cell r="BE11">
            <v>678801</v>
          </cell>
          <cell r="BF11">
            <v>658945</v>
          </cell>
        </row>
        <row r="12">
          <cell r="B12">
            <v>4409618</v>
          </cell>
          <cell r="C12">
            <v>4465697</v>
          </cell>
          <cell r="D12">
            <v>4521776</v>
          </cell>
          <cell r="E12">
            <v>4577855</v>
          </cell>
          <cell r="F12">
            <v>4633934</v>
          </cell>
          <cell r="G12">
            <v>4618898</v>
          </cell>
          <cell r="H12">
            <v>4746092</v>
          </cell>
          <cell r="I12">
            <v>4802171</v>
          </cell>
          <cell r="J12">
            <v>4858250</v>
          </cell>
          <cell r="K12">
            <v>4914329</v>
          </cell>
          <cell r="L12">
            <v>4970408</v>
          </cell>
          <cell r="M12">
            <v>5026487</v>
          </cell>
          <cell r="N12">
            <v>5082566</v>
          </cell>
          <cell r="O12">
            <v>5138645</v>
          </cell>
          <cell r="P12">
            <v>4664883</v>
          </cell>
          <cell r="Q12">
            <v>5306270</v>
          </cell>
          <cell r="R12">
            <v>6656480</v>
          </cell>
          <cell r="S12">
            <v>5992090</v>
          </cell>
          <cell r="T12">
            <v>5623515</v>
          </cell>
          <cell r="U12">
            <v>5452086</v>
          </cell>
          <cell r="V12">
            <v>6243138</v>
          </cell>
          <cell r="W12">
            <v>6101772</v>
          </cell>
          <cell r="X12">
            <v>6024657</v>
          </cell>
          <cell r="Y12">
            <v>5108250</v>
          </cell>
          <cell r="Z12">
            <v>5351473</v>
          </cell>
          <cell r="AA12">
            <v>4754692</v>
          </cell>
          <cell r="AB12">
            <v>5584979</v>
          </cell>
          <cell r="AC12">
            <v>5979792</v>
          </cell>
          <cell r="AD12">
            <v>5959100</v>
          </cell>
          <cell r="AE12">
            <v>5250149</v>
          </cell>
          <cell r="AF12">
            <v>3946691</v>
          </cell>
          <cell r="AG12">
            <v>4121597</v>
          </cell>
          <cell r="AH12">
            <v>4687022</v>
          </cell>
          <cell r="AI12">
            <v>4411315</v>
          </cell>
          <cell r="AJ12">
            <v>4414803</v>
          </cell>
          <cell r="AK12">
            <v>4373538</v>
          </cell>
          <cell r="AL12">
            <v>3255477</v>
          </cell>
          <cell r="AM12">
            <v>3058127</v>
          </cell>
          <cell r="AN12">
            <v>3062195</v>
          </cell>
          <cell r="AO12">
            <v>3813266</v>
          </cell>
          <cell r="AP12">
            <v>3664804</v>
          </cell>
          <cell r="AQ12">
            <v>3142826</v>
          </cell>
          <cell r="AR12">
            <v>3142051</v>
          </cell>
          <cell r="AS12">
            <v>3180859</v>
          </cell>
          <cell r="AT12">
            <v>3733148</v>
          </cell>
          <cell r="AU12">
            <v>3915855</v>
          </cell>
          <cell r="AV12">
            <v>2970918</v>
          </cell>
          <cell r="AW12">
            <v>2890926</v>
          </cell>
          <cell r="AX12">
            <v>2850678</v>
          </cell>
          <cell r="AY12">
            <v>2872036</v>
          </cell>
          <cell r="AZ12">
            <v>2722459</v>
          </cell>
          <cell r="BA12">
            <v>2752891</v>
          </cell>
          <cell r="BB12">
            <v>2413288</v>
          </cell>
          <cell r="BC12">
            <v>2353152</v>
          </cell>
          <cell r="BD12">
            <v>2340878</v>
          </cell>
          <cell r="BE12">
            <v>2138397</v>
          </cell>
          <cell r="BF12">
            <v>1943938</v>
          </cell>
        </row>
        <row r="13">
          <cell r="B13">
            <v>6085091.4708257718</v>
          </cell>
          <cell r="C13">
            <v>6085964.061153423</v>
          </cell>
          <cell r="D13">
            <v>6093199.2375408011</v>
          </cell>
          <cell r="E13">
            <v>6101554.9790572012</v>
          </cell>
          <cell r="F13">
            <v>6118272.1226623012</v>
          </cell>
          <cell r="G13">
            <v>6133650.7254243623</v>
          </cell>
          <cell r="H13">
            <v>6141840.2352306349</v>
          </cell>
          <cell r="I13">
            <v>6148285.8339723982</v>
          </cell>
          <cell r="J13">
            <v>6153838.7327590985</v>
          </cell>
          <cell r="K13">
            <v>6137985.4208748452</v>
          </cell>
          <cell r="L13">
            <v>6138620.4772721715</v>
          </cell>
          <cell r="M13">
            <v>6141303.1030838797</v>
          </cell>
          <cell r="N13">
            <v>6146451.6351165986</v>
          </cell>
          <cell r="O13">
            <v>6168723.1481481483</v>
          </cell>
          <cell r="P13">
            <v>6039528</v>
          </cell>
          <cell r="Q13">
            <v>5842215</v>
          </cell>
          <cell r="R13">
            <v>4774919</v>
          </cell>
          <cell r="S13">
            <v>5882566</v>
          </cell>
          <cell r="T13">
            <v>5911874</v>
          </cell>
          <cell r="U13">
            <v>5956396</v>
          </cell>
          <cell r="V13">
            <v>5967430</v>
          </cell>
          <cell r="W13">
            <v>6161730</v>
          </cell>
          <cell r="X13">
            <v>6403467</v>
          </cell>
          <cell r="Y13">
            <v>6056219</v>
          </cell>
          <cell r="Z13">
            <v>6073378</v>
          </cell>
          <cell r="AA13">
            <v>6426569</v>
          </cell>
          <cell r="AB13">
            <v>6658012</v>
          </cell>
          <cell r="AC13">
            <v>6433477</v>
          </cell>
          <cell r="AD13">
            <v>6109524</v>
          </cell>
          <cell r="AE13">
            <v>6288549</v>
          </cell>
          <cell r="AF13">
            <v>6327160</v>
          </cell>
          <cell r="AG13">
            <v>6569635</v>
          </cell>
          <cell r="AH13">
            <v>6548873</v>
          </cell>
          <cell r="AI13">
            <v>6362957</v>
          </cell>
          <cell r="AJ13">
            <v>6322317</v>
          </cell>
          <cell r="AK13">
            <v>6303767</v>
          </cell>
          <cell r="AL13">
            <v>5709946</v>
          </cell>
          <cell r="AM13">
            <v>6155767</v>
          </cell>
          <cell r="AN13">
            <v>6213734</v>
          </cell>
          <cell r="AO13">
            <v>6285462</v>
          </cell>
          <cell r="AP13">
            <v>6770054</v>
          </cell>
          <cell r="AQ13">
            <v>6681747</v>
          </cell>
          <cell r="AR13">
            <v>6582518</v>
          </cell>
          <cell r="AS13">
            <v>7017350</v>
          </cell>
          <cell r="AT13">
            <v>7549919</v>
          </cell>
          <cell r="AU13">
            <v>7922406</v>
          </cell>
          <cell r="AV13">
            <v>7750667</v>
          </cell>
          <cell r="AW13">
            <v>7508918</v>
          </cell>
          <cell r="AX13">
            <v>7666008</v>
          </cell>
          <cell r="AY13">
            <v>7417202</v>
          </cell>
          <cell r="AZ13">
            <v>7357380</v>
          </cell>
          <cell r="BA13">
            <v>7546703</v>
          </cell>
          <cell r="BB13">
            <v>7205534</v>
          </cell>
          <cell r="BC13">
            <v>6927337</v>
          </cell>
          <cell r="BD13">
            <v>7076333</v>
          </cell>
          <cell r="BE13">
            <v>6981270</v>
          </cell>
          <cell r="BF13">
            <v>5813358</v>
          </cell>
        </row>
        <row r="22">
          <cell r="B22">
            <v>0.33226658182749969</v>
          </cell>
          <cell r="C22">
            <v>0.48970498017406139</v>
          </cell>
          <cell r="D22">
            <v>0.64160100829631772</v>
          </cell>
          <cell r="E22">
            <v>0.78813944263969904</v>
          </cell>
          <cell r="F22">
            <v>0.99475466107627231</v>
          </cell>
          <cell r="G22">
            <v>1.3255768563803361</v>
          </cell>
          <cell r="H22">
            <v>1.4350523884543265</v>
          </cell>
          <cell r="I22">
            <v>1.6175043172087105</v>
          </cell>
          <cell r="J22">
            <v>2.0206655233896491</v>
          </cell>
          <cell r="K22">
            <v>2.6864238742727791</v>
          </cell>
          <cell r="L22">
            <v>3.6369231267132518</v>
          </cell>
          <cell r="M22">
            <v>4.5385522929099604</v>
          </cell>
          <cell r="N22">
            <v>6.4058507559930993</v>
          </cell>
          <cell r="O22">
            <v>9.4585554938890368</v>
          </cell>
          <cell r="P22">
            <v>12.338341595730062</v>
          </cell>
          <cell r="Q22">
            <v>13.429518747594724</v>
          </cell>
          <cell r="R22">
            <v>14.387112698399282</v>
          </cell>
          <cell r="S22">
            <v>14.98671139365911</v>
          </cell>
          <cell r="T22">
            <v>16.610318443870405</v>
          </cell>
          <cell r="U22">
            <v>17.167824701579949</v>
          </cell>
          <cell r="V22">
            <v>17.719077624866259</v>
          </cell>
          <cell r="W22">
            <v>17.434001077232093</v>
          </cell>
          <cell r="X22">
            <v>16.022347402255406</v>
          </cell>
          <cell r="Y22">
            <v>17.952288693362075</v>
          </cell>
          <cell r="Z22">
            <v>18.905242758299458</v>
          </cell>
          <cell r="AA22">
            <v>19.591834600339141</v>
          </cell>
        </row>
        <row r="23">
          <cell r="B23">
            <v>27.241323938746365</v>
          </cell>
          <cell r="C23">
            <v>27.314205794001328</v>
          </cell>
          <cell r="D23">
            <v>27.378471689335843</v>
          </cell>
          <cell r="E23">
            <v>27.43455676496006</v>
          </cell>
          <cell r="F23">
            <v>27.574011367201667</v>
          </cell>
          <cell r="G23">
            <v>26.924827921729776</v>
          </cell>
          <cell r="H23">
            <v>27.523105644901808</v>
          </cell>
          <cell r="I23">
            <v>27.567840426912802</v>
          </cell>
          <cell r="J23">
            <v>27.543942600515635</v>
          </cell>
          <cell r="K23">
            <v>27.457177454031935</v>
          </cell>
          <cell r="L23">
            <v>27.182677785094604</v>
          </cell>
          <cell r="M23">
            <v>26.818756417323875</v>
          </cell>
          <cell r="N23">
            <v>26.170111381678691</v>
          </cell>
          <cell r="O23">
            <v>25.504336229861885</v>
          </cell>
          <cell r="P23">
            <v>25.601971191896144</v>
          </cell>
          <cell r="Q23">
            <v>25.027628601047564</v>
          </cell>
          <cell r="R23">
            <v>24.925936188615069</v>
          </cell>
          <cell r="S23">
            <v>25.006763376324091</v>
          </cell>
          <cell r="T23">
            <v>23.744857210828709</v>
          </cell>
          <cell r="U23">
            <v>23.536624755494945</v>
          </cell>
          <cell r="V23">
            <v>23.125813603223758</v>
          </cell>
          <cell r="W23">
            <v>23.62563904259234</v>
          </cell>
          <cell r="X23">
            <v>24.648016851744931</v>
          </cell>
          <cell r="Y23">
            <v>23.61978374551952</v>
          </cell>
          <cell r="Z23">
            <v>24.117054194094667</v>
          </cell>
          <cell r="AA23">
            <v>22.765890079739425</v>
          </cell>
        </row>
        <row r="24">
          <cell r="B24">
            <v>4.2201554019148091</v>
          </cell>
          <cell r="C24">
            <v>4.3205263315114113</v>
          </cell>
          <cell r="D24">
            <v>4.4164685606203067</v>
          </cell>
          <cell r="E24">
            <v>4.5081516220392954</v>
          </cell>
          <cell r="F24">
            <v>4.6109791306876824</v>
          </cell>
          <cell r="G24">
            <v>5.2339924875156649</v>
          </cell>
          <cell r="H24">
            <v>4.7532669231509486</v>
          </cell>
          <cell r="I24">
            <v>4.8324573685512142</v>
          </cell>
          <cell r="J24">
            <v>4.8971582378921683</v>
          </cell>
          <cell r="K24">
            <v>4.9480299677966677</v>
          </cell>
          <cell r="L24">
            <v>4.9716581974150191</v>
          </cell>
          <cell r="M24">
            <v>4.9560000566282003</v>
          </cell>
          <cell r="N24">
            <v>4.8931949383654594</v>
          </cell>
          <cell r="O24">
            <v>4.82252215241739</v>
          </cell>
          <cell r="P24">
            <v>4.933763450063676</v>
          </cell>
          <cell r="Q24">
            <v>4.5404424823263074</v>
          </cell>
          <cell r="R24">
            <v>4.693653709394269</v>
          </cell>
          <cell r="S24">
            <v>4.8117551476113904</v>
          </cell>
          <cell r="T24">
            <v>5.104327240425615</v>
          </cell>
          <cell r="U24">
            <v>5.2749607464207235</v>
          </cell>
          <cell r="V24">
            <v>5.2660863720980391</v>
          </cell>
          <cell r="W24">
            <v>5.795247398343399</v>
          </cell>
          <cell r="X24">
            <v>6.024138649192774</v>
          </cell>
          <cell r="Y24">
            <v>7.67497763606272</v>
          </cell>
          <cell r="Z24">
            <v>7.3360039969654327</v>
          </cell>
          <cell r="AA24">
            <v>7.5486085518680603</v>
          </cell>
        </row>
        <row r="25">
          <cell r="B25">
            <v>7.2517181483851791</v>
          </cell>
          <cell r="C25">
            <v>7.1650367999200828</v>
          </cell>
          <cell r="D25">
            <v>7.0797463260457176</v>
          </cell>
          <cell r="E25">
            <v>6.9958409486470234</v>
          </cell>
          <cell r="F25">
            <v>6.9362377351858964</v>
          </cell>
          <cell r="G25">
            <v>6.8867474012914318</v>
          </cell>
          <cell r="H25">
            <v>6.7438493179925505</v>
          </cell>
          <cell r="I25">
            <v>6.6697055290866087</v>
          </cell>
          <cell r="J25">
            <v>6.5818849426867692</v>
          </cell>
          <cell r="K25">
            <v>6.4821994178899907</v>
          </cell>
          <cell r="L25">
            <v>6.6231155044467265</v>
          </cell>
          <cell r="M25">
            <v>6.1849788805791199</v>
          </cell>
          <cell r="N25">
            <v>5.9674343302529316</v>
          </cell>
          <cell r="O25">
            <v>5.7515387705827603</v>
          </cell>
          <cell r="P25">
            <v>5.1696361334132703</v>
          </cell>
          <cell r="Q25">
            <v>5.1115500083846701</v>
          </cell>
          <cell r="R25">
            <v>4.7553813059054626</v>
          </cell>
          <cell r="S25">
            <v>4.1153059694641536</v>
          </cell>
          <cell r="T25">
            <v>4.6608368453857274</v>
          </cell>
          <cell r="U25">
            <v>5.0035621366448551</v>
          </cell>
          <cell r="V25">
            <v>4.9146461303081868</v>
          </cell>
          <cell r="W25">
            <v>5.3685976180472306</v>
          </cell>
          <cell r="X25">
            <v>3.7021954992025132</v>
          </cell>
          <cell r="Y25">
            <v>5.1758160561939279</v>
          </cell>
          <cell r="Z25">
            <v>5.0275810761875181</v>
          </cell>
          <cell r="AA25">
            <v>4.8891033126940666</v>
          </cell>
        </row>
        <row r="26">
          <cell r="B26">
            <v>15.896238664339682</v>
          </cell>
          <cell r="C26">
            <v>15.421216280814784</v>
          </cell>
          <cell r="D26">
            <v>14.959141803165457</v>
          </cell>
          <cell r="E26">
            <v>14.5096758272726</v>
          </cell>
          <cell r="F26">
            <v>14.119147892287209</v>
          </cell>
          <cell r="G26">
            <v>13.75628545470863</v>
          </cell>
          <cell r="H26">
            <v>13.216940126593526</v>
          </cell>
          <cell r="I26">
            <v>12.82321631723905</v>
          </cell>
          <cell r="J26">
            <v>12.411853109468961</v>
          </cell>
          <cell r="K26">
            <v>11.987566759464679</v>
          </cell>
          <cell r="L26">
            <v>11.521808862232195</v>
          </cell>
          <cell r="M26">
            <v>11.746841228708131</v>
          </cell>
          <cell r="N26">
            <v>11.786765391027302</v>
          </cell>
          <cell r="O26">
            <v>10.662371647656734</v>
          </cell>
          <cell r="P26">
            <v>9.2232681783602999</v>
          </cell>
          <cell r="Q26">
            <v>8.9377818268906495</v>
          </cell>
          <cell r="R26">
            <v>7.6434983332853905</v>
          </cell>
          <cell r="S26">
            <v>8.6842748252051685</v>
          </cell>
          <cell r="T26">
            <v>8.4331091741267219</v>
          </cell>
          <cell r="U26">
            <v>7.5818374927498695</v>
          </cell>
          <cell r="V26">
            <v>7.4711040850707375</v>
          </cell>
          <cell r="W26">
            <v>7.2002203026585772</v>
          </cell>
          <cell r="X26">
            <v>7.0786910932252924</v>
          </cell>
          <cell r="Y26">
            <v>6.4565045991709757</v>
          </cell>
          <cell r="Z26">
            <v>6.2490049425484377</v>
          </cell>
          <cell r="AA26">
            <v>6.9275492059506716</v>
          </cell>
        </row>
        <row r="27">
          <cell r="B27">
            <v>0.2111720260804674</v>
          </cell>
          <cell r="C27">
            <v>0.79088986648044812</v>
          </cell>
          <cell r="D27">
            <v>1.3504257622368823</v>
          </cell>
          <cell r="E27">
            <v>1.8904470299044347</v>
          </cell>
          <cell r="F27">
            <v>2.0454642718380849</v>
          </cell>
          <cell r="G27">
            <v>2.3533122477049537</v>
          </cell>
          <cell r="H27">
            <v>3.3955581780186326</v>
          </cell>
          <cell r="I27">
            <v>3.8657029768665017</v>
          </cell>
          <cell r="J27">
            <v>4.3102383279669585</v>
          </cell>
          <cell r="K27">
            <v>4.7276959856024394</v>
          </cell>
          <cell r="L27">
            <v>5.102597632111328</v>
          </cell>
          <cell r="M27">
            <v>5.4175764312641181</v>
          </cell>
          <cell r="N27">
            <v>5.6575320823794977</v>
          </cell>
          <cell r="O27">
            <v>5.8634568213682448</v>
          </cell>
          <cell r="P27">
            <v>5.928002577744957</v>
          </cell>
          <cell r="Q27">
            <v>6.759171726001842</v>
          </cell>
          <cell r="R27">
            <v>7.9365452325150896</v>
          </cell>
          <cell r="S27">
            <v>6.6840641711774031</v>
          </cell>
          <cell r="T27">
            <v>6.0002084884243461</v>
          </cell>
          <cell r="U27">
            <v>7.9652789773385484</v>
          </cell>
          <cell r="V27">
            <v>6.3050730874694896</v>
          </cell>
          <cell r="W27">
            <v>3.9377828739128216</v>
          </cell>
          <cell r="X27">
            <v>5.5234098357172057</v>
          </cell>
          <cell r="Y27">
            <v>4.1456662675093359</v>
          </cell>
          <cell r="Z27">
            <v>3.4949628370748962</v>
          </cell>
          <cell r="AA27">
            <v>5.1649622437588949</v>
          </cell>
        </row>
        <row r="28">
          <cell r="B28">
            <v>9.5973972774520515</v>
          </cell>
          <cell r="C28">
            <v>9.6564915246423162</v>
          </cell>
          <cell r="D28">
            <v>9.7113896329565943</v>
          </cell>
          <cell r="E28">
            <v>9.7622832163968489</v>
          </cell>
          <cell r="F28">
            <v>9.8418843923848094</v>
          </cell>
          <cell r="G28">
            <v>10.045488317098837</v>
          </cell>
          <cell r="H28">
            <v>9.8802854676744065</v>
          </cell>
          <cell r="I28">
            <v>9.9231534186285337</v>
          </cell>
          <cell r="J28">
            <v>9.9403944278012393</v>
          </cell>
          <cell r="K28">
            <v>9.9339523685121609</v>
          </cell>
          <cell r="L28">
            <v>9.6065505484980829</v>
          </cell>
          <cell r="M28">
            <v>9.7491218834367874</v>
          </cell>
          <cell r="N28">
            <v>9.5347332112074117</v>
          </cell>
          <cell r="O28">
            <v>9.3123534960745324</v>
          </cell>
          <cell r="P28">
            <v>10.287746634077665</v>
          </cell>
          <cell r="Q28">
            <v>9.5592296543549082</v>
          </cell>
          <cell r="R28">
            <v>9.1007982818509596</v>
          </cell>
          <cell r="S28">
            <v>9.6467420133179225</v>
          </cell>
          <cell r="T28">
            <v>9.8550885924260907</v>
          </cell>
          <cell r="U28">
            <v>8.7593648136756439</v>
          </cell>
          <cell r="V28">
            <v>9.3773317570517669</v>
          </cell>
          <cell r="W28">
            <v>10.309101708854977</v>
          </cell>
          <cell r="X28">
            <v>11.57473067183323</v>
          </cell>
          <cell r="Y28">
            <v>8.9661545661294682</v>
          </cell>
          <cell r="Z28">
            <v>10.675785028339998</v>
          </cell>
          <cell r="AA28">
            <v>10.257449361430655</v>
          </cell>
        </row>
        <row r="29">
          <cell r="B29">
            <v>0.37280310481045459</v>
          </cell>
          <cell r="C29">
            <v>0.38751987431107388</v>
          </cell>
          <cell r="D29">
            <v>0.40356703421838386</v>
          </cell>
          <cell r="E29">
            <v>0.43725976277650508</v>
          </cell>
          <cell r="F29">
            <v>0.44701787582114988</v>
          </cell>
          <cell r="G29">
            <v>0.46123557132865906</v>
          </cell>
          <cell r="H29">
            <v>0.49449513552155333</v>
          </cell>
          <cell r="I29">
            <v>0.49025085396125828</v>
          </cell>
          <cell r="J29">
            <v>0.49997038378726744</v>
          </cell>
          <cell r="K29">
            <v>0.51749007262307223</v>
          </cell>
          <cell r="L29">
            <v>0.71793800014771514</v>
          </cell>
          <cell r="M29">
            <v>0.76785229993932869</v>
          </cell>
          <cell r="N29">
            <v>0.80676053123067815</v>
          </cell>
          <cell r="O29">
            <v>0.84044179098525607</v>
          </cell>
          <cell r="P29">
            <v>0.83862831036417751</v>
          </cell>
          <cell r="Q29">
            <v>0.92963893209574533</v>
          </cell>
          <cell r="R29">
            <v>0.92752372590032517</v>
          </cell>
          <cell r="S29">
            <v>0.89388486703900583</v>
          </cell>
          <cell r="T29">
            <v>0.97009228430188466</v>
          </cell>
          <cell r="U29">
            <v>0.9876125479119906</v>
          </cell>
          <cell r="V29">
            <v>1.1617113021730956</v>
          </cell>
          <cell r="W29">
            <v>1.1797032640657457</v>
          </cell>
          <cell r="X29">
            <v>1.1523024554536458</v>
          </cell>
          <cell r="Y29">
            <v>1.3774932229774395</v>
          </cell>
          <cell r="Z29">
            <v>1.2684602095212234</v>
          </cell>
          <cell r="AA29">
            <v>1.2794348916057885</v>
          </cell>
        </row>
        <row r="30">
          <cell r="B30">
            <v>14.651687000250153</v>
          </cell>
          <cell r="C30">
            <v>14.57916040565577</v>
          </cell>
          <cell r="D30">
            <v>14.505880204450452</v>
          </cell>
          <cell r="E30">
            <v>14.431952352741437</v>
          </cell>
          <cell r="F30">
            <v>14.405085767561923</v>
          </cell>
          <cell r="G30">
            <v>14.178374770818003</v>
          </cell>
          <cell r="H30">
            <v>14.189355542549938</v>
          </cell>
          <cell r="I30">
            <v>14.122786044499039</v>
          </cell>
          <cell r="J30">
            <v>14.024140398582515</v>
          </cell>
          <cell r="K30">
            <v>13.896811317506391</v>
          </cell>
          <cell r="L30">
            <v>13.705073392267295</v>
          </cell>
          <cell r="M30">
            <v>13.41939652890124</v>
          </cell>
          <cell r="N30">
            <v>13.023263701393928</v>
          </cell>
          <cell r="O30">
            <v>12.624456856076735</v>
          </cell>
          <cell r="P30">
            <v>11.190513910073701</v>
          </cell>
          <cell r="Q30">
            <v>12.234655390512934</v>
          </cell>
          <cell r="R30">
            <v>14.92403427374799</v>
          </cell>
          <cell r="S30">
            <v>12.701327160648878</v>
          </cell>
          <cell r="T30">
            <v>12.002843792353213</v>
          </cell>
          <cell r="U30">
            <v>11.337132793264303</v>
          </cell>
          <cell r="V30">
            <v>12.607973200520705</v>
          </cell>
          <cell r="W30">
            <v>12.513373116217855</v>
          </cell>
          <cell r="X30">
            <v>11.767144695154128</v>
          </cell>
          <cell r="Y30">
            <v>11.269941807101441</v>
          </cell>
          <cell r="Z30">
            <v>10.738639950558863</v>
          </cell>
          <cell r="AA30">
            <v>9.1745714112217236</v>
          </cell>
        </row>
        <row r="48">
          <cell r="AM48">
            <v>1.0569021682355766</v>
          </cell>
        </row>
        <row r="49">
          <cell r="AM49">
            <v>1.5154574566233323</v>
          </cell>
        </row>
        <row r="50">
          <cell r="AM50">
            <v>0.45284605774473491</v>
          </cell>
        </row>
        <row r="51">
          <cell r="AM51">
            <v>0.72100383532705969</v>
          </cell>
        </row>
        <row r="52">
          <cell r="AM52">
            <v>1.1685130473244698</v>
          </cell>
        </row>
        <row r="53">
          <cell r="AM53">
            <v>1.0101107315447229</v>
          </cell>
        </row>
        <row r="54">
          <cell r="AM54">
            <v>1.749738339294447</v>
          </cell>
        </row>
        <row r="55">
          <cell r="AM55">
            <v>0.51545564768309449</v>
          </cell>
        </row>
        <row r="56">
          <cell r="AM56">
            <v>1.3935433552412955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143"/>
  <sheetViews>
    <sheetView tabSelected="1" workbookViewId="0">
      <pane xSplit="1" topLeftCell="B1" activePane="topRight" state="frozen"/>
      <selection pane="topRight" activeCell="C137" sqref="C137"/>
    </sheetView>
  </sheetViews>
  <sheetFormatPr defaultRowHeight="15" x14ac:dyDescent="0.25"/>
  <cols>
    <col min="1" max="1" width="22.42578125" customWidth="1"/>
    <col min="2" max="15" width="8.85546875" style="39" customWidth="1"/>
    <col min="16" max="27" width="8.85546875" style="17" customWidth="1"/>
    <col min="28" max="36" width="8.85546875" style="1" customWidth="1"/>
    <col min="37" max="37" width="8.85546875" customWidth="1"/>
    <col min="38" max="43" width="8.85546875" style="15" customWidth="1"/>
    <col min="44" max="46" width="8.85546875" style="3" customWidth="1"/>
    <col min="47" max="54" width="8.85546875" style="1" customWidth="1"/>
    <col min="55" max="57" width="8.85546875" customWidth="1"/>
    <col min="58" max="58" width="8.85546875" style="15" customWidth="1"/>
    <col min="59" max="59" width="15" customWidth="1"/>
    <col min="60" max="60" width="14.7109375" customWidth="1"/>
  </cols>
  <sheetData>
    <row r="1" spans="1:60" s="136" customFormat="1" ht="15.75" x14ac:dyDescent="0.25">
      <c r="A1" s="144" t="s">
        <v>96</v>
      </c>
    </row>
    <row r="2" spans="1:60" s="136" customFormat="1" ht="15.75" x14ac:dyDescent="0.25">
      <c r="A2" s="144"/>
    </row>
    <row r="3" spans="1:60" s="136" customFormat="1" x14ac:dyDescent="0.25">
      <c r="A3" s="145"/>
    </row>
    <row r="4" spans="1:60" s="136" customFormat="1" ht="18" x14ac:dyDescent="0.25">
      <c r="A4" s="146" t="s">
        <v>97</v>
      </c>
    </row>
    <row r="5" spans="1:60" s="136" customFormat="1" x14ac:dyDescent="0.25">
      <c r="A5" s="145"/>
    </row>
    <row r="6" spans="1:60" s="136" customFormat="1" ht="15.75" x14ac:dyDescent="0.25">
      <c r="A6" s="146"/>
    </row>
    <row r="7" spans="1:60" s="136" customFormat="1" ht="18.75" x14ac:dyDescent="0.25">
      <c r="A7" s="147" t="s">
        <v>98</v>
      </c>
    </row>
    <row r="8" spans="1:60" s="136" customFormat="1" ht="18.75" x14ac:dyDescent="0.25">
      <c r="A8" s="147" t="s">
        <v>99</v>
      </c>
    </row>
    <row r="9" spans="1:60" s="136" customFormat="1" ht="18.75" x14ac:dyDescent="0.25">
      <c r="A9" s="148" t="s">
        <v>100</v>
      </c>
    </row>
    <row r="10" spans="1:60" s="136" customFormat="1" ht="18.75" x14ac:dyDescent="0.25">
      <c r="A10" s="148"/>
    </row>
    <row r="11" spans="1:60" x14ac:dyDescent="0.25">
      <c r="A11" s="137" t="s">
        <v>94</v>
      </c>
    </row>
    <row r="13" spans="1:60" x14ac:dyDescent="0.25">
      <c r="A13" s="65" t="s">
        <v>50</v>
      </c>
      <c r="B13" s="65"/>
      <c r="C13" s="65"/>
      <c r="D13" s="65"/>
      <c r="E13" s="65"/>
      <c r="F13" s="65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60" x14ac:dyDescent="0.25">
      <c r="A14" s="5" t="s">
        <v>51</v>
      </c>
      <c r="B14" s="5">
        <v>1960</v>
      </c>
      <c r="C14" s="5">
        <v>1961</v>
      </c>
      <c r="D14" s="5">
        <v>1962</v>
      </c>
      <c r="E14" s="5">
        <v>1963</v>
      </c>
      <c r="F14" s="5">
        <v>1964</v>
      </c>
      <c r="G14" s="5">
        <v>1965</v>
      </c>
      <c r="H14" s="5">
        <v>1966</v>
      </c>
      <c r="I14" s="5">
        <v>1967</v>
      </c>
      <c r="J14" s="5">
        <v>1968</v>
      </c>
      <c r="K14" s="5">
        <v>1969</v>
      </c>
      <c r="L14" s="5">
        <v>1970</v>
      </c>
      <c r="M14" s="5">
        <v>1971</v>
      </c>
      <c r="N14" s="5">
        <v>1972</v>
      </c>
      <c r="O14" s="5">
        <v>1973</v>
      </c>
      <c r="P14" s="5">
        <v>1974</v>
      </c>
      <c r="Q14" s="5">
        <v>1975</v>
      </c>
      <c r="R14" s="5">
        <v>1976</v>
      </c>
      <c r="S14" s="5">
        <v>1977</v>
      </c>
      <c r="T14" s="5">
        <v>1978</v>
      </c>
      <c r="U14" s="5">
        <v>1979</v>
      </c>
      <c r="V14" s="5">
        <v>1980</v>
      </c>
      <c r="W14" s="5">
        <v>1981</v>
      </c>
      <c r="X14" s="5">
        <v>1982</v>
      </c>
      <c r="Y14" s="5">
        <v>1983</v>
      </c>
      <c r="Z14" s="5">
        <v>1984</v>
      </c>
      <c r="AA14" s="5">
        <v>1985</v>
      </c>
      <c r="AB14" s="5">
        <v>1986</v>
      </c>
      <c r="AC14" s="5">
        <v>1987</v>
      </c>
      <c r="AD14" s="5">
        <v>1988</v>
      </c>
      <c r="AE14" s="5">
        <v>1989</v>
      </c>
      <c r="AF14" s="5">
        <v>1990</v>
      </c>
      <c r="AG14" s="5">
        <v>1991</v>
      </c>
      <c r="AH14" s="5">
        <v>1992</v>
      </c>
      <c r="AI14" s="5">
        <v>1993</v>
      </c>
      <c r="AJ14" s="5">
        <v>1994</v>
      </c>
      <c r="AK14" s="5">
        <v>1995</v>
      </c>
      <c r="AL14" s="5">
        <v>1996</v>
      </c>
      <c r="AM14" s="5">
        <v>1997</v>
      </c>
      <c r="AN14" s="5">
        <v>1998</v>
      </c>
      <c r="AO14" s="5">
        <v>1999</v>
      </c>
      <c r="AP14" s="5">
        <v>2000</v>
      </c>
      <c r="AQ14" s="5">
        <v>2001</v>
      </c>
      <c r="AR14" s="5">
        <v>2002</v>
      </c>
      <c r="AS14" s="5">
        <v>2003</v>
      </c>
      <c r="AT14" s="5">
        <v>2004</v>
      </c>
      <c r="AU14" s="5">
        <v>2005</v>
      </c>
      <c r="AV14" s="5">
        <v>2006</v>
      </c>
      <c r="AW14" s="5">
        <v>2007</v>
      </c>
      <c r="AX14" s="5">
        <v>2008</v>
      </c>
      <c r="AY14" s="5">
        <v>2009</v>
      </c>
      <c r="AZ14" s="5">
        <v>2010</v>
      </c>
      <c r="BA14" s="5">
        <v>2011</v>
      </c>
      <c r="BB14" s="5">
        <v>2012</v>
      </c>
      <c r="BC14" s="5">
        <v>2013</v>
      </c>
      <c r="BD14" s="5">
        <v>2014</v>
      </c>
      <c r="BE14" s="5">
        <v>2015</v>
      </c>
      <c r="BF14" s="5">
        <v>2016</v>
      </c>
      <c r="BG14" s="2"/>
      <c r="BH14" s="5">
        <v>2023</v>
      </c>
    </row>
    <row r="15" spans="1:60" x14ac:dyDescent="0.25">
      <c r="A15" s="6" t="s">
        <v>52</v>
      </c>
      <c r="B15" s="7">
        <f>[1]Plan1!B22/[1]Plan1!$AM48</f>
        <v>0.3143778031813439</v>
      </c>
      <c r="C15" s="7">
        <f>[1]Plan1!C22/[1]Plan1!$AM48</f>
        <v>0.46333993333705542</v>
      </c>
      <c r="D15" s="7">
        <f>[1]Plan1!D22/[1]Plan1!$AM48</f>
        <v>0.60705808690640239</v>
      </c>
      <c r="E15" s="7">
        <f>[1]Plan1!E22/[1]Plan1!$AM48</f>
        <v>0.74570709222353293</v>
      </c>
      <c r="F15" s="7">
        <f>[1]Plan1!F22/[1]Plan1!$AM48</f>
        <v>0.94119842968715339</v>
      </c>
      <c r="G15" s="7">
        <f>[1]Plan1!G22/[1]Plan1!$AM48</f>
        <v>1.2542096101413935</v>
      </c>
      <c r="H15" s="7">
        <f>[1]Plan1!H22/[1]Plan1!$AM48</f>
        <v>1.3577911291922553</v>
      </c>
      <c r="I15" s="7">
        <f>[1]Plan1!I22/[1]Plan1!$AM48</f>
        <v>1.5304200954654295</v>
      </c>
      <c r="J15" s="7">
        <f>[1]Plan1!J22/[1]Plan1!$AM48</f>
        <v>1.9118756533189891</v>
      </c>
      <c r="K15" s="7">
        <f>[1]Plan1!K22/[1]Plan1!$AM48</f>
        <v>2.5417904845039478</v>
      </c>
      <c r="L15" s="7">
        <f>[1]Plan1!L22/[1]Plan1!$AM48</f>
        <v>3.4411161562709611</v>
      </c>
      <c r="M15" s="7">
        <f>[1]Plan1!M22/[1]Plan1!$AM48</f>
        <v>4.2942028404452541</v>
      </c>
      <c r="N15" s="7">
        <f>[1]Plan1!N22/[1]Plan1!$AM48</f>
        <v>6.0609685063729355</v>
      </c>
      <c r="O15" s="7">
        <f>[1]Plan1!O22/[1]Plan1!$AM48</f>
        <v>8.9493197934104209</v>
      </c>
      <c r="P15" s="7">
        <f>[1]Plan1!P22/[1]Plan1!$AM48</f>
        <v>11.674062147424724</v>
      </c>
      <c r="Q15" s="7">
        <f>[1]Plan1!Q22/[1]Plan1!$AM48</f>
        <v>12.706491812779943</v>
      </c>
      <c r="R15" s="7">
        <f>[1]Plan1!R22/[1]Plan1!$AM48</f>
        <v>13.612530214047672</v>
      </c>
      <c r="S15" s="7">
        <f>[1]Plan1!S22/[1]Plan1!$AM48</f>
        <v>14.179847335045556</v>
      </c>
      <c r="T15" s="7">
        <f>[1]Plan1!T22/[1]Plan1!$AM48</f>
        <v>15.716041600709511</v>
      </c>
      <c r="U15" s="7">
        <f>[1]Plan1!U22/[1]Plan1!$AM48</f>
        <v>16.243532483465728</v>
      </c>
      <c r="V15" s="7">
        <f>[1]Plan1!V22/[1]Plan1!$AM48</f>
        <v>16.765106702777423</v>
      </c>
      <c r="W15" s="7">
        <f>[1]Plan1!W22/[1]Plan1!$AM48</f>
        <v>16.495378286844584</v>
      </c>
      <c r="X15" s="7">
        <f>[1]Plan1!X22/[1]Plan1!$AM48</f>
        <v>15.159726116376108</v>
      </c>
      <c r="Y15" s="7">
        <f>[1]Plan1!Y22/[1]Plan1!$AM48</f>
        <v>16.985762006082503</v>
      </c>
      <c r="Z15" s="7">
        <f>[1]Plan1!Z22/[1]Plan1!$AM48</f>
        <v>17.887410326596665</v>
      </c>
      <c r="AA15" s="7">
        <f>[1]Plan1!AA22/[1]Plan1!$AM48</f>
        <v>18.537037002248109</v>
      </c>
      <c r="AB15" s="6">
        <v>15.72</v>
      </c>
      <c r="AC15" s="27">
        <v>18.09</v>
      </c>
      <c r="AD15" s="26">
        <v>20.54</v>
      </c>
      <c r="AE15" s="26">
        <v>18.100000000000001</v>
      </c>
      <c r="AF15" s="26">
        <v>16.45</v>
      </c>
      <c r="AG15" s="26">
        <v>17.100000000000001</v>
      </c>
      <c r="AH15" s="23">
        <v>19.8</v>
      </c>
      <c r="AI15" s="23">
        <v>23.1</v>
      </c>
      <c r="AJ15" s="22">
        <v>22</v>
      </c>
      <c r="AK15" s="21">
        <v>22.93</v>
      </c>
      <c r="AL15" s="7">
        <v>22.36</v>
      </c>
      <c r="AM15" s="7">
        <v>29.91</v>
      </c>
      <c r="AN15" s="7">
        <v>28.4</v>
      </c>
      <c r="AO15" s="7">
        <v>29.23</v>
      </c>
      <c r="AP15" s="7">
        <v>28.26</v>
      </c>
      <c r="AQ15" s="7">
        <v>32.74</v>
      </c>
      <c r="AR15" s="7">
        <v>35.119999999999997</v>
      </c>
      <c r="AS15" s="7">
        <v>37.700000000000003</v>
      </c>
      <c r="AT15" s="7">
        <v>39.6</v>
      </c>
      <c r="AU15" s="7">
        <v>36.9</v>
      </c>
      <c r="AV15" s="7">
        <v>33.85</v>
      </c>
      <c r="AW15" s="7">
        <v>33.9</v>
      </c>
      <c r="AX15" s="7">
        <v>33.25</v>
      </c>
      <c r="AY15" s="7">
        <v>35</v>
      </c>
      <c r="AZ15" s="7">
        <v>36</v>
      </c>
      <c r="BA15" s="7">
        <v>34</v>
      </c>
      <c r="BB15" s="7">
        <v>36</v>
      </c>
      <c r="BC15" s="7">
        <v>37.9</v>
      </c>
      <c r="BD15" s="7">
        <v>40.450000000000003</v>
      </c>
      <c r="BE15" s="7">
        <v>42.52</v>
      </c>
      <c r="BF15" s="7">
        <v>42.7</v>
      </c>
      <c r="BH15" s="7">
        <v>38.299999999999997</v>
      </c>
    </row>
    <row r="16" spans="1:60" x14ac:dyDescent="0.25">
      <c r="A16" s="6" t="s">
        <v>53</v>
      </c>
      <c r="B16" s="7">
        <f>[1]Plan1!B23/[1]Plan1!$AM49</f>
        <v>17.975644132857507</v>
      </c>
      <c r="C16" s="7">
        <f>[1]Plan1!C23/[1]Plan1!$AM49</f>
        <v>18.023736446459868</v>
      </c>
      <c r="D16" s="7">
        <f>[1]Plan1!D23/[1]Plan1!$AM49</f>
        <v>18.066143374515576</v>
      </c>
      <c r="E16" s="7">
        <f>[1]Plan1!E23/[1]Plan1!$AM49</f>
        <v>18.103152051584733</v>
      </c>
      <c r="F16" s="7">
        <f>[1]Plan1!F23/[1]Plan1!$AM49</f>
        <v>18.195173507965524</v>
      </c>
      <c r="G16" s="7">
        <f>[1]Plan1!G23/[1]Plan1!$AM49</f>
        <v>17.766798931935938</v>
      </c>
      <c r="H16" s="7">
        <f>[1]Plan1!H23/[1]Plan1!$AM49</f>
        <v>18.161582513987188</v>
      </c>
      <c r="I16" s="7">
        <f>[1]Plan1!I23/[1]Plan1!$AM49</f>
        <v>18.191101509598369</v>
      </c>
      <c r="J16" s="7">
        <f>[1]Plan1!J23/[1]Plan1!$AM49</f>
        <v>18.175332128351325</v>
      </c>
      <c r="K16" s="7">
        <f>[1]Plan1!K23/[1]Plan1!$AM49</f>
        <v>18.118078692364396</v>
      </c>
      <c r="L16" s="7">
        <f>[1]Plan1!L23/[1]Plan1!$AM49</f>
        <v>17.936945485531286</v>
      </c>
      <c r="M16" s="7">
        <f>[1]Plan1!M23/[1]Plan1!$AM49</f>
        <v>17.69680587212267</v>
      </c>
      <c r="N16" s="7">
        <f>[1]Plan1!N23/[1]Plan1!$AM49</f>
        <v>17.268786574840341</v>
      </c>
      <c r="O16" s="7">
        <f>[1]Plan1!O23/[1]Plan1!$AM49</f>
        <v>16.829463683321993</v>
      </c>
      <c r="P16" s="7">
        <f>[1]Plan1!P23/[1]Plan1!$AM49</f>
        <v>16.893889749265014</v>
      </c>
      <c r="Q16" s="7">
        <f>[1]Plan1!Q23/[1]Plan1!$AM49</f>
        <v>16.514900165401471</v>
      </c>
      <c r="R16" s="7">
        <f>[1]Plan1!R23/[1]Plan1!$AM49</f>
        <v>16.447796722815177</v>
      </c>
      <c r="S16" s="7">
        <f>[1]Plan1!S23/[1]Plan1!$AM49</f>
        <v>16.501131897191577</v>
      </c>
      <c r="T16" s="7">
        <f>[1]Plan1!T23/[1]Plan1!$AM49</f>
        <v>15.668441965857511</v>
      </c>
      <c r="U16" s="7">
        <f>[1]Plan1!U23/[1]Plan1!$AM49</f>
        <v>15.531036290479637</v>
      </c>
      <c r="V16" s="7">
        <f>[1]Plan1!V23/[1]Plan1!$AM49</f>
        <v>15.259955666951916</v>
      </c>
      <c r="W16" s="7">
        <f>[1]Plan1!W23/[1]Plan1!$AM49</f>
        <v>15.589773859593411</v>
      </c>
      <c r="X16" s="7">
        <f>[1]Plan1!X23/[1]Plan1!$AM49</f>
        <v>16.264406990787077</v>
      </c>
      <c r="Y16" s="7">
        <f>[1]Plan1!Y23/[1]Plan1!$AM49</f>
        <v>15.585910143692162</v>
      </c>
      <c r="Z16" s="7">
        <f>[1]Plan1!Z23/[1]Plan1!$AM49</f>
        <v>15.91404238284003</v>
      </c>
      <c r="AA16" s="7">
        <f>[1]Plan1!AA23/[1]Plan1!$AM49</f>
        <v>15.02245409809475</v>
      </c>
      <c r="AB16" s="6">
        <v>14.6</v>
      </c>
      <c r="AC16" s="27">
        <v>14.26</v>
      </c>
      <c r="AD16" s="26">
        <v>13.68</v>
      </c>
      <c r="AE16" s="26">
        <v>14.8</v>
      </c>
      <c r="AF16" s="26">
        <v>15.6</v>
      </c>
      <c r="AG16" s="26">
        <v>17.600000000000001</v>
      </c>
      <c r="AH16" s="23">
        <v>17.2</v>
      </c>
      <c r="AI16" s="23">
        <v>18.100000000000001</v>
      </c>
      <c r="AJ16" s="23">
        <v>19.399999999999999</v>
      </c>
      <c r="AK16" s="21">
        <v>18.7</v>
      </c>
      <c r="AL16" s="7">
        <v>20.21</v>
      </c>
      <c r="AM16" s="7">
        <v>17</v>
      </c>
      <c r="AN16" s="7">
        <v>18.95</v>
      </c>
      <c r="AO16" s="7">
        <v>18.28</v>
      </c>
      <c r="AP16" s="7">
        <v>20.78</v>
      </c>
      <c r="AQ16" s="7">
        <v>17.329999999999998</v>
      </c>
      <c r="AR16" s="7">
        <v>17.239999999999998</v>
      </c>
      <c r="AS16" s="7">
        <v>18.260000000000002</v>
      </c>
      <c r="AT16" s="7">
        <v>16.05</v>
      </c>
      <c r="AU16" s="7">
        <v>15.31</v>
      </c>
      <c r="AV16" s="7">
        <v>17.399999999999999</v>
      </c>
      <c r="AW16" s="7">
        <v>19.3</v>
      </c>
      <c r="AX16" s="7">
        <v>19.61</v>
      </c>
      <c r="AY16" s="7">
        <v>16.399999999999999</v>
      </c>
      <c r="AZ16" s="7">
        <v>15</v>
      </c>
      <c r="BA16" s="7">
        <v>18</v>
      </c>
      <c r="BB16" s="7">
        <v>18</v>
      </c>
      <c r="BC16" s="7">
        <v>17</v>
      </c>
      <c r="BD16" s="7">
        <v>16.72</v>
      </c>
      <c r="BE16" s="7">
        <v>15.7</v>
      </c>
      <c r="BF16" s="7">
        <v>17.829999999999998</v>
      </c>
      <c r="BH16" s="7">
        <v>18.600000000000001</v>
      </c>
    </row>
    <row r="17" spans="1:60" x14ac:dyDescent="0.25">
      <c r="A17" s="6" t="s">
        <v>55</v>
      </c>
      <c r="B17" s="7">
        <f>[1]Plan1!B24/[1]Plan1!$AM50</f>
        <v>9.3191832627008786</v>
      </c>
      <c r="C17" s="7">
        <f>[1]Plan1!C24/[1]Plan1!$AM50</f>
        <v>9.5408279648684751</v>
      </c>
      <c r="D17" s="7">
        <f>[1]Plan1!D24/[1]Plan1!$AM50</f>
        <v>9.7526929628474957</v>
      </c>
      <c r="E17" s="7">
        <f>[1]Plan1!E24/[1]Plan1!$AM50</f>
        <v>9.955152628446859</v>
      </c>
      <c r="F17" s="7">
        <f>[1]Plan1!F24/[1]Plan1!$AM50</f>
        <v>10.182222085914345</v>
      </c>
      <c r="G17" s="7">
        <f>[1]Plan1!G24/[1]Plan1!$AM50</f>
        <v>11.557995036065915</v>
      </c>
      <c r="H17" s="7">
        <f>[1]Plan1!H24/[1]Plan1!$AM50</f>
        <v>10.496429949778475</v>
      </c>
      <c r="I17" s="7">
        <f>[1]Plan1!I24/[1]Plan1!$AM50</f>
        <v>10.671302721763396</v>
      </c>
      <c r="J17" s="7">
        <f>[1]Plan1!J24/[1]Plan1!$AM50</f>
        <v>10.814178801248724</v>
      </c>
      <c r="K17" s="7">
        <f>[1]Plan1!K24/[1]Plan1!$AM50</f>
        <v>10.926516601334368</v>
      </c>
      <c r="L17" s="7">
        <f>[1]Plan1!L24/[1]Plan1!$AM50</f>
        <v>10.978693779901461</v>
      </c>
      <c r="M17" s="7">
        <f>[1]Plan1!M24/[1]Plan1!$AM50</f>
        <v>10.944116597393128</v>
      </c>
      <c r="N17" s="7">
        <f>[1]Plan1!N24/[1]Plan1!$AM50</f>
        <v>10.805426821499918</v>
      </c>
      <c r="O17" s="7">
        <f>[1]Plan1!O24/[1]Plan1!$AM50</f>
        <v>10.649363221653131</v>
      </c>
      <c r="P17" s="7">
        <f>[1]Plan1!P24/[1]Plan1!$AM50</f>
        <v>10.895012478710353</v>
      </c>
      <c r="Q17" s="7">
        <f>[1]Plan1!Q24/[1]Plan1!$AM50</f>
        <v>10.026459112702959</v>
      </c>
      <c r="R17" s="7">
        <f>[1]Plan1!R24/[1]Plan1!$AM50</f>
        <v>10.364788715992395</v>
      </c>
      <c r="S17" s="7">
        <f>[1]Plan1!S24/[1]Plan1!$AM50</f>
        <v>10.625586919261053</v>
      </c>
      <c r="T17" s="7">
        <f>[1]Plan1!T24/[1]Plan1!$AM50</f>
        <v>11.271660983085949</v>
      </c>
      <c r="U17" s="7">
        <f>[1]Plan1!U24/[1]Plan1!$AM50</f>
        <v>11.648463437423075</v>
      </c>
      <c r="V17" s="7">
        <f>[1]Plan1!V24/[1]Plan1!$AM50</f>
        <v>11.628866547550874</v>
      </c>
      <c r="W17" s="7">
        <f>[1]Plan1!W24/[1]Plan1!$AM50</f>
        <v>12.797389530572277</v>
      </c>
      <c r="X17" s="7">
        <f>[1]Plan1!X24/[1]Plan1!$AM50</f>
        <v>13.302839996431027</v>
      </c>
      <c r="Y17" s="7">
        <f>[1]Plan1!Y24/[1]Plan1!$AM50</f>
        <v>16.948315006396793</v>
      </c>
      <c r="Z17" s="7">
        <f>[1]Plan1!Z24/[1]Plan1!$AM50</f>
        <v>16.199774452051585</v>
      </c>
      <c r="AA17" s="7">
        <f>[1]Plan1!AA24/[1]Plan1!$AM50</f>
        <v>16.669259724732196</v>
      </c>
      <c r="AB17" s="6">
        <v>17.03</v>
      </c>
      <c r="AC17" s="27">
        <v>17.239999999999998</v>
      </c>
      <c r="AD17" s="26">
        <v>16.95</v>
      </c>
      <c r="AE17" s="26">
        <v>18.899999999999999</v>
      </c>
      <c r="AF17" s="26">
        <v>20.059999999999999</v>
      </c>
      <c r="AG17" s="26">
        <v>20.399999999999999</v>
      </c>
      <c r="AH17" s="23">
        <v>20.25</v>
      </c>
      <c r="AI17" s="23">
        <v>19.8</v>
      </c>
      <c r="AJ17" s="23">
        <v>17.600000000000001</v>
      </c>
      <c r="AK17" s="21">
        <v>17.66</v>
      </c>
      <c r="AL17" s="7">
        <v>17.100000000000001</v>
      </c>
      <c r="AM17" s="7">
        <v>14.78</v>
      </c>
      <c r="AN17" s="7">
        <v>13</v>
      </c>
      <c r="AO17" s="7">
        <v>10.23</v>
      </c>
      <c r="AP17" s="7">
        <v>12.2</v>
      </c>
      <c r="AQ17" s="7">
        <v>13.07</v>
      </c>
      <c r="AR17" s="7">
        <v>12.17</v>
      </c>
      <c r="AS17" s="7">
        <v>11.63</v>
      </c>
      <c r="AT17" s="7">
        <v>11.83</v>
      </c>
      <c r="AU17" s="7">
        <v>14.46</v>
      </c>
      <c r="AV17" s="7">
        <v>14.92</v>
      </c>
      <c r="AW17" s="7">
        <v>13.8</v>
      </c>
      <c r="AX17" s="7">
        <v>13.07</v>
      </c>
      <c r="AY17" s="7">
        <v>14.01</v>
      </c>
      <c r="AZ17" s="7">
        <v>15</v>
      </c>
      <c r="BA17" s="7">
        <v>15</v>
      </c>
      <c r="BB17" s="7">
        <v>14</v>
      </c>
      <c r="BC17" s="7">
        <v>15.1</v>
      </c>
      <c r="BD17" s="7">
        <v>13.71</v>
      </c>
      <c r="BE17" s="7">
        <v>13</v>
      </c>
      <c r="BF17" s="7">
        <v>12.99</v>
      </c>
      <c r="BH17" s="7">
        <v>16.2</v>
      </c>
    </row>
    <row r="18" spans="1:60" x14ac:dyDescent="0.25">
      <c r="A18" s="6" t="s">
        <v>56</v>
      </c>
      <c r="B18" s="7">
        <f>[1]Plan1!B25/[1]Plan1!$AM51</f>
        <v>10.057808007492326</v>
      </c>
      <c r="C18" s="7">
        <f>[1]Plan1!C25/[1]Plan1!$AM51</f>
        <v>9.9375848627350223</v>
      </c>
      <c r="D18" s="7">
        <f>[1]Plan1!D25/[1]Plan1!$AM51</f>
        <v>9.8192907986879483</v>
      </c>
      <c r="E18" s="7">
        <f>[1]Plan1!E25/[1]Plan1!$AM51</f>
        <v>9.7029178013645243</v>
      </c>
      <c r="F18" s="7">
        <f>[1]Plan1!F25/[1]Plan1!$AM51</f>
        <v>9.6202508160577267</v>
      </c>
      <c r="G18" s="7">
        <f>[1]Plan1!G25/[1]Plan1!$AM51</f>
        <v>9.5516099413916233</v>
      </c>
      <c r="H18" s="7">
        <f>[1]Plan1!H25/[1]Plan1!$AM51</f>
        <v>9.3534167053819139</v>
      </c>
      <c r="I18" s="7">
        <f>[1]Plan1!I25/[1]Plan1!$AM51</f>
        <v>9.2505825937265875</v>
      </c>
      <c r="J18" s="7">
        <f>[1]Plan1!J25/[1]Plan1!$AM51</f>
        <v>9.1287793770210861</v>
      </c>
      <c r="K18" s="7">
        <f>[1]Plan1!K25/[1]Plan1!$AM51</f>
        <v>8.9905200226147954</v>
      </c>
      <c r="L18" s="7">
        <f>[1]Plan1!L25/[1]Plan1!$AM51</f>
        <v>9.185964317987807</v>
      </c>
      <c r="M18" s="7">
        <f>[1]Plan1!M25/[1]Plan1!$AM51</f>
        <v>8.5782884605232468</v>
      </c>
      <c r="N18" s="7">
        <f>[1]Plan1!N25/[1]Plan1!$AM51</f>
        <v>8.2765639208368444</v>
      </c>
      <c r="O18" s="7">
        <f>[1]Plan1!O25/[1]Plan1!$AM51</f>
        <v>7.9771264572729548</v>
      </c>
      <c r="P18" s="7">
        <f>[1]Plan1!P25/[1]Plan1!$AM51</f>
        <v>7.1700535837902093</v>
      </c>
      <c r="Q18" s="7">
        <f>[1]Plan1!Q25/[1]Plan1!$AM51</f>
        <v>7.0894907321345713</v>
      </c>
      <c r="R18" s="7">
        <f>[1]Plan1!R25/[1]Plan1!$AM51</f>
        <v>6.5955007073552387</v>
      </c>
      <c r="S18" s="7">
        <f>[1]Plan1!S25/[1]Plan1!$AM51</f>
        <v>5.7077449076222742</v>
      </c>
      <c r="T18" s="7">
        <f>[1]Plan1!T25/[1]Plan1!$AM51</f>
        <v>6.4643717786487116</v>
      </c>
      <c r="U18" s="7">
        <f>[1]Plan1!U25/[1]Plan1!$AM51</f>
        <v>6.9397163946779195</v>
      </c>
      <c r="V18" s="7">
        <f>[1]Plan1!V25/[1]Plan1!$AM51</f>
        <v>6.8163938796231491</v>
      </c>
      <c r="W18" s="7">
        <f>[1]Plan1!W25/[1]Plan1!$AM51</f>
        <v>7.4460042443629204</v>
      </c>
      <c r="X18" s="7">
        <f>[1]Plan1!X25/[1]Plan1!$AM51</f>
        <v>5.1347792033909689</v>
      </c>
      <c r="Y18" s="7">
        <f>[1]Plan1!Y25/[1]Plan1!$AM51</f>
        <v>7.178624859666785</v>
      </c>
      <c r="Z18" s="7">
        <f>[1]Plan1!Z25/[1]Plan1!$AM51</f>
        <v>6.9730295871545831</v>
      </c>
      <c r="AA18" s="7">
        <f>[1]Plan1!AA25/[1]Plan1!$AM51</f>
        <v>6.7809671365704807</v>
      </c>
      <c r="AB18" s="6">
        <v>10.65</v>
      </c>
      <c r="AC18" s="27">
        <v>8.6199999999999992</v>
      </c>
      <c r="AD18" s="26">
        <v>9.1</v>
      </c>
      <c r="AE18" s="26">
        <v>6.86</v>
      </c>
      <c r="AF18" s="26">
        <v>6.96</v>
      </c>
      <c r="AG18" s="26">
        <v>6.34</v>
      </c>
      <c r="AH18" s="23">
        <v>5.81</v>
      </c>
      <c r="AI18" s="23">
        <v>5.5</v>
      </c>
      <c r="AJ18" s="23">
        <v>5.31</v>
      </c>
      <c r="AK18" s="21">
        <v>5.71</v>
      </c>
      <c r="AL18" s="7">
        <v>6.61</v>
      </c>
      <c r="AM18" s="7">
        <v>7.5</v>
      </c>
      <c r="AN18" s="7">
        <v>7.67</v>
      </c>
      <c r="AO18" s="7">
        <v>9.5500000000000007</v>
      </c>
      <c r="AP18" s="7">
        <v>8.75</v>
      </c>
      <c r="AQ18" s="7">
        <v>6.72</v>
      </c>
      <c r="AR18" s="7">
        <v>6.73</v>
      </c>
      <c r="AS18" s="7">
        <v>6.15</v>
      </c>
      <c r="AT18" s="7">
        <v>6.02</v>
      </c>
      <c r="AU18" s="7">
        <v>6.9</v>
      </c>
      <c r="AV18" s="7">
        <v>7.55</v>
      </c>
      <c r="AW18" s="7">
        <v>6.35</v>
      </c>
      <c r="AX18" s="7">
        <v>5.77</v>
      </c>
      <c r="AY18" s="7">
        <v>6.63</v>
      </c>
      <c r="AZ18" s="7">
        <v>6</v>
      </c>
      <c r="BA18" s="7">
        <v>6</v>
      </c>
      <c r="BB18" s="7">
        <v>6</v>
      </c>
      <c r="BC18" s="7">
        <v>5.8</v>
      </c>
      <c r="BD18" s="7">
        <v>5.41</v>
      </c>
      <c r="BE18" s="7">
        <v>5.54</v>
      </c>
      <c r="BF18" s="7">
        <v>5.6</v>
      </c>
      <c r="BH18" s="7">
        <v>4.78</v>
      </c>
    </row>
    <row r="19" spans="1:60" x14ac:dyDescent="0.25">
      <c r="A19" s="6" t="s">
        <v>57</v>
      </c>
      <c r="B19" s="7">
        <f>[1]Plan1!B26/[1]Plan1!$AM52</f>
        <v>13.603817861287135</v>
      </c>
      <c r="C19" s="7">
        <f>[1]Plan1!C26/[1]Plan1!$AM52</f>
        <v>13.197299179606558</v>
      </c>
      <c r="D19" s="7">
        <f>[1]Plan1!D26/[1]Plan1!$AM52</f>
        <v>12.801861166563114</v>
      </c>
      <c r="E19" s="7">
        <f>[1]Plan1!E26/[1]Plan1!$AM52</f>
        <v>12.41721336402296</v>
      </c>
      <c r="F19" s="7">
        <f>[1]Plan1!F26/[1]Plan1!$AM52</f>
        <v>12.083004057691655</v>
      </c>
      <c r="G19" s="7">
        <f>[1]Plan1!G26/[1]Plan1!$AM52</f>
        <v>11.77247056522495</v>
      </c>
      <c r="H19" s="7">
        <f>[1]Plan1!H26/[1]Plan1!$AM52</f>
        <v>11.310905048819262</v>
      </c>
      <c r="I19" s="7">
        <f>[1]Plan1!I26/[1]Plan1!$AM52</f>
        <v>10.973960750032028</v>
      </c>
      <c r="J19" s="7">
        <f>[1]Plan1!J26/[1]Plan1!$AM52</f>
        <v>10.621920857356477</v>
      </c>
      <c r="K19" s="7">
        <f>[1]Plan1!K26/[1]Plan1!$AM52</f>
        <v>10.258821488482704</v>
      </c>
      <c r="L19" s="7">
        <f>[1]Plan1!L26/[1]Plan1!$AM52</f>
        <v>9.8602312474075848</v>
      </c>
      <c r="M19" s="7">
        <f>[1]Plan1!M26/[1]Plan1!$AM52</f>
        <v>10.052811353373189</v>
      </c>
      <c r="N19" s="7">
        <f>[1]Plan1!N26/[1]Plan1!$AM52</f>
        <v>10.086977991401394</v>
      </c>
      <c r="O19" s="7">
        <f>[1]Plan1!O26/[1]Plan1!$AM52</f>
        <v>9.1247347832959473</v>
      </c>
      <c r="P19" s="7">
        <f>[1]Plan1!P26/[1]Plan1!$AM52</f>
        <v>7.8931666184461573</v>
      </c>
      <c r="Q19" s="7">
        <f>[1]Plan1!Q26/[1]Plan1!$AM52</f>
        <v>7.6488506887923764</v>
      </c>
      <c r="R19" s="7">
        <f>[1]Plan1!R26/[1]Plan1!$AM52</f>
        <v>6.5412177902391555</v>
      </c>
      <c r="S19" s="7">
        <f>[1]Plan1!S26/[1]Plan1!$AM52</f>
        <v>7.4319023181550667</v>
      </c>
      <c r="T19" s="7">
        <f>[1]Plan1!T26/[1]Plan1!$AM52</f>
        <v>7.2169576483856215</v>
      </c>
      <c r="U19" s="7">
        <f>[1]Plan1!U26/[1]Plan1!$AM52</f>
        <v>6.4884491534860578</v>
      </c>
      <c r="V19" s="7">
        <f>[1]Plan1!V26/[1]Plan1!$AM52</f>
        <v>6.3936847792818696</v>
      </c>
      <c r="W19" s="7">
        <f>[1]Plan1!W26/[1]Plan1!$AM52</f>
        <v>6.1618655599480334</v>
      </c>
      <c r="X19" s="7">
        <f>[1]Plan1!X26/[1]Plan1!$AM52</f>
        <v>6.0578622630130541</v>
      </c>
      <c r="Y19" s="7">
        <f>[1]Plan1!Y26/[1]Plan1!$AM52</f>
        <v>5.5254022314550584</v>
      </c>
      <c r="Z19" s="7">
        <f>[1]Plan1!Z26/[1]Plan1!$AM52</f>
        <v>5.3478264165357068</v>
      </c>
      <c r="AA19" s="7">
        <f>[1]Plan1!AA26/[1]Plan1!$AM52</f>
        <v>5.9285167776368413</v>
      </c>
      <c r="AB19" s="6">
        <v>3.26</v>
      </c>
      <c r="AC19" s="27">
        <v>3.22</v>
      </c>
      <c r="AD19" s="26">
        <v>2.84</v>
      </c>
      <c r="AE19" s="26">
        <v>3.52</v>
      </c>
      <c r="AF19" s="26">
        <v>3.26</v>
      </c>
      <c r="AG19" s="26">
        <v>3.6</v>
      </c>
      <c r="AH19" s="23">
        <v>2.9</v>
      </c>
      <c r="AI19" s="23">
        <v>2.85</v>
      </c>
      <c r="AJ19" s="23">
        <v>2.67</v>
      </c>
      <c r="AK19" s="21">
        <v>2.39</v>
      </c>
      <c r="AL19" s="7">
        <v>1.5</v>
      </c>
      <c r="AM19" s="7">
        <v>2.71</v>
      </c>
      <c r="AN19" s="7">
        <v>2.2799999999999998</v>
      </c>
      <c r="AO19" s="7">
        <v>3</v>
      </c>
      <c r="AP19" s="7">
        <v>3.75</v>
      </c>
      <c r="AQ19" s="7">
        <v>4.01</v>
      </c>
      <c r="AR19" s="7">
        <v>3.63</v>
      </c>
      <c r="AS19" s="7">
        <v>4.25</v>
      </c>
      <c r="AT19" s="7">
        <v>4.72</v>
      </c>
      <c r="AU19" s="7">
        <v>4.0199999999999996</v>
      </c>
      <c r="AV19" s="7">
        <v>4.9800000000000004</v>
      </c>
      <c r="AW19" s="7">
        <v>4.93</v>
      </c>
      <c r="AX19" s="7">
        <v>3.91</v>
      </c>
      <c r="AY19" s="7">
        <v>3.35</v>
      </c>
      <c r="AZ19" s="7">
        <v>5</v>
      </c>
      <c r="BA19" s="7">
        <v>6</v>
      </c>
      <c r="BB19" s="7">
        <f>AVERAGE(AV19:BA19)</f>
        <v>4.6950000000000003</v>
      </c>
      <c r="BC19" s="7">
        <v>4.3499999999999996</v>
      </c>
      <c r="BD19" s="7">
        <v>3.64</v>
      </c>
      <c r="BE19" s="7">
        <v>3.29</v>
      </c>
      <c r="BF19" s="7">
        <v>2.8</v>
      </c>
      <c r="BH19" s="7">
        <v>5.65</v>
      </c>
    </row>
    <row r="20" spans="1:60" x14ac:dyDescent="0.25">
      <c r="A20" s="6" t="s">
        <v>58</v>
      </c>
      <c r="B20" s="7">
        <f>[1]Plan1!B27/[1]Plan1!$AM53</f>
        <v>0.20905829379471128</v>
      </c>
      <c r="C20" s="7">
        <f>[1]Plan1!C27/[1]Plan1!$AM53</f>
        <v>0.78297343229981442</v>
      </c>
      <c r="D20" s="7">
        <f>[1]Plan1!D27/[1]Plan1!$AM53</f>
        <v>1.3369086378992616</v>
      </c>
      <c r="E20" s="7">
        <f>[1]Plan1!E27/[1]Plan1!$AM53</f>
        <v>1.871524547624049</v>
      </c>
      <c r="F20" s="7">
        <f>[1]Plan1!F27/[1]Plan1!$AM53</f>
        <v>2.0249901401503143</v>
      </c>
      <c r="G20" s="7">
        <f>[1]Plan1!G27/[1]Plan1!$AM53</f>
        <v>2.3297567031152369</v>
      </c>
      <c r="H20" s="7">
        <f>[1]Plan1!H27/[1]Plan1!$AM53</f>
        <v>3.3615702437156947</v>
      </c>
      <c r="I20" s="7">
        <f>[1]Plan1!I27/[1]Plan1!$AM53</f>
        <v>3.8270091150846732</v>
      </c>
      <c r="J20" s="7">
        <f>[1]Plan1!J27/[1]Plan1!$AM53</f>
        <v>4.2670948771878496</v>
      </c>
      <c r="K20" s="7">
        <f>[1]Plan1!K27/[1]Plan1!$AM53</f>
        <v>4.6803739807541289</v>
      </c>
      <c r="L20" s="7">
        <f>[1]Plan1!L27/[1]Plan1!$AM53</f>
        <v>5.051523038774298</v>
      </c>
      <c r="M20" s="7">
        <f>[1]Plan1!M27/[1]Plan1!$AM53</f>
        <v>5.3633490488505453</v>
      </c>
      <c r="N20" s="7">
        <f>[1]Plan1!N27/[1]Plan1!$AM53</f>
        <v>5.6009028571824544</v>
      </c>
      <c r="O20" s="7">
        <f>[1]Plan1!O27/[1]Plan1!$AM53</f>
        <v>5.8047663867519645</v>
      </c>
      <c r="P20" s="7">
        <f>[1]Plan1!P27/[1]Plan1!$AM53</f>
        <v>5.8686660705797022</v>
      </c>
      <c r="Q20" s="7">
        <f>[1]Plan1!Q27/[1]Plan1!$AM53</f>
        <v>6.69151560806141</v>
      </c>
      <c r="R20" s="7">
        <f>[1]Plan1!R27/[1]Plan1!$AM53</f>
        <v>7.8571041616180448</v>
      </c>
      <c r="S20" s="7">
        <f>[1]Plan1!S27/[1]Plan1!$AM53</f>
        <v>6.6171598444021331</v>
      </c>
      <c r="T20" s="7">
        <f>[1]Plan1!T27/[1]Plan1!$AM53</f>
        <v>5.9401492341819413</v>
      </c>
      <c r="U20" s="7">
        <f>[1]Plan1!U27/[1]Plan1!$AM53</f>
        <v>7.8855502952211571</v>
      </c>
      <c r="V20" s="7">
        <f>[1]Plan1!V27/[1]Plan1!$AM53</f>
        <v>6.2419622825186583</v>
      </c>
      <c r="W20" s="7">
        <f>[1]Plan1!W27/[1]Plan1!$AM53</f>
        <v>3.8983675263908188</v>
      </c>
      <c r="X20" s="7">
        <f>[1]Plan1!X27/[1]Plan1!$AM53</f>
        <v>5.4681231108895068</v>
      </c>
      <c r="Y20" s="7">
        <f>[1]Plan1!Y27/[1]Plan1!$AM53</f>
        <v>4.1041701053601622</v>
      </c>
      <c r="Z20" s="7">
        <f>[1]Plan1!Z27/[1]Plan1!$AM53</f>
        <v>3.4599799090642134</v>
      </c>
      <c r="AA20" s="7">
        <f>[1]Plan1!AA27/[1]Plan1!$AM53</f>
        <v>5.1132634101019008</v>
      </c>
      <c r="AB20" s="6">
        <v>8.57</v>
      </c>
      <c r="AC20" s="27">
        <v>7.98</v>
      </c>
      <c r="AD20" s="28">
        <v>7</v>
      </c>
      <c r="AE20" s="28">
        <v>7</v>
      </c>
      <c r="AF20" s="26">
        <v>6.1</v>
      </c>
      <c r="AG20" s="26">
        <v>3.65</v>
      </c>
      <c r="AH20" s="23">
        <v>3.9</v>
      </c>
      <c r="AI20" s="23">
        <v>3.03</v>
      </c>
      <c r="AJ20" s="23">
        <v>2.41</v>
      </c>
      <c r="AK20" s="21">
        <v>1.9</v>
      </c>
      <c r="AL20" s="7">
        <v>2.48</v>
      </c>
      <c r="AM20" s="7">
        <v>2.58</v>
      </c>
      <c r="AN20" s="7">
        <v>2.37</v>
      </c>
      <c r="AO20" s="7">
        <v>2.06</v>
      </c>
      <c r="AP20" s="7">
        <v>2.4500000000000002</v>
      </c>
      <c r="AQ20" s="7">
        <v>2.5099999999999998</v>
      </c>
      <c r="AR20" s="7">
        <v>2.97</v>
      </c>
      <c r="AS20" s="7">
        <v>3.32</v>
      </c>
      <c r="AT20" s="7">
        <v>3.33</v>
      </c>
      <c r="AU20" s="7">
        <v>2.67</v>
      </c>
      <c r="AV20" s="7">
        <v>1.95</v>
      </c>
      <c r="AW20" s="7">
        <v>2.11</v>
      </c>
      <c r="AX20" s="7">
        <v>3.04</v>
      </c>
      <c r="AY20" s="7">
        <v>2.87</v>
      </c>
      <c r="AZ20" s="7">
        <v>3</v>
      </c>
      <c r="BA20" s="7">
        <f>AVERAGE(AV20:AZ20)</f>
        <v>2.5939999999999999</v>
      </c>
      <c r="BB20" s="7">
        <f>AVERAGE(BA20,BC20)</f>
        <v>2.3519999999999999</v>
      </c>
      <c r="BC20" s="7">
        <v>2.11</v>
      </c>
      <c r="BD20" s="7">
        <v>2.89</v>
      </c>
      <c r="BE20" s="7">
        <v>2.38</v>
      </c>
      <c r="BF20" s="7">
        <v>2.0499999999999998</v>
      </c>
      <c r="BH20" s="7">
        <v>1.93</v>
      </c>
    </row>
    <row r="21" spans="1:60" s="50" customFormat="1" x14ac:dyDescent="0.25">
      <c r="A21" s="6" t="s">
        <v>59</v>
      </c>
      <c r="B21" s="7">
        <f>[1]Plan1!B28/[1]Plan1!$AM54</f>
        <v>5.4850471421470042</v>
      </c>
      <c r="C21" s="7">
        <f>[1]Plan1!C28/[1]Plan1!$AM54</f>
        <v>5.5188203331797236</v>
      </c>
      <c r="D21" s="7">
        <f>[1]Plan1!D28/[1]Plan1!$AM54</f>
        <v>5.5501953719963355</v>
      </c>
      <c r="E21" s="7">
        <f>[1]Plan1!E28/[1]Plan1!$AM54</f>
        <v>5.5792817686862417</v>
      </c>
      <c r="F21" s="7">
        <f>[1]Plan1!F28/[1]Plan1!$AM54</f>
        <v>5.624774957124953</v>
      </c>
      <c r="G21" s="7">
        <f>[1]Plan1!G28/[1]Plan1!$AM54</f>
        <v>5.7411374555292154</v>
      </c>
      <c r="H21" s="7">
        <f>[1]Plan1!H28/[1]Plan1!$AM54</f>
        <v>5.6467217102063776</v>
      </c>
      <c r="I21" s="7">
        <f>[1]Plan1!I28/[1]Plan1!$AM54</f>
        <v>5.6712213453754927</v>
      </c>
      <c r="J21" s="7">
        <f>[1]Plan1!J28/[1]Plan1!$AM54</f>
        <v>5.6810748239131224</v>
      </c>
      <c r="K21" s="7">
        <f>[1]Plan1!K28/[1]Plan1!$AM54</f>
        <v>5.6773930966831658</v>
      </c>
      <c r="L21" s="7">
        <f>[1]Plan1!L28/[1]Plan1!$AM54</f>
        <v>5.4902783649192743</v>
      </c>
      <c r="M21" s="7">
        <f>[1]Plan1!M28/[1]Plan1!$AM54</f>
        <v>5.5717598823192951</v>
      </c>
      <c r="N21" s="7">
        <f>[1]Plan1!N28/[1]Plan1!$AM54</f>
        <v>5.4492337494600109</v>
      </c>
      <c r="O21" s="7">
        <f>[1]Plan1!O28/[1]Plan1!$AM54</f>
        <v>5.3221406235115047</v>
      </c>
      <c r="P21" s="7">
        <f>[1]Plan1!P28/[1]Plan1!$AM54</f>
        <v>5.8795914812188599</v>
      </c>
      <c r="Q21" s="7">
        <f>[1]Plan1!Q28/[1]Plan1!$AM54</f>
        <v>5.4632338102676021</v>
      </c>
      <c r="R21" s="7">
        <f>[1]Plan1!R28/[1]Plan1!$AM54</f>
        <v>5.2012338516401861</v>
      </c>
      <c r="S21" s="7">
        <f>[1]Plan1!S28/[1]Plan1!$AM54</f>
        <v>5.5132483507264354</v>
      </c>
      <c r="T21" s="7">
        <f>[1]Plan1!T28/[1]Plan1!$AM54</f>
        <v>5.6323213426300027</v>
      </c>
      <c r="U21" s="7">
        <f>[1]Plan1!U28/[1]Plan1!$AM54</f>
        <v>5.0060998361661966</v>
      </c>
      <c r="V21" s="7">
        <f>[1]Plan1!V28/[1]Plan1!$AM54</f>
        <v>5.3592766109434518</v>
      </c>
      <c r="W21" s="7">
        <f>[1]Plan1!W28/[1]Plan1!$AM54</f>
        <v>5.8917962059469708</v>
      </c>
      <c r="X21" s="7">
        <f>[1]Plan1!X28/[1]Plan1!$AM54</f>
        <v>6.6151209080213373</v>
      </c>
      <c r="Y21" s="7">
        <f>[1]Plan1!Y28/[1]Plan1!$AM54</f>
        <v>5.12428307980319</v>
      </c>
      <c r="Z21" s="7">
        <f>[1]Plan1!Z28/[1]Plan1!$AM54</f>
        <v>6.1013608655593794</v>
      </c>
      <c r="AA21" s="7">
        <f>[1]Plan1!AA28/[1]Plan1!$AM54</f>
        <v>5.862276164998935</v>
      </c>
      <c r="AB21" s="6">
        <v>4.66</v>
      </c>
      <c r="AC21" s="27">
        <v>4.63</v>
      </c>
      <c r="AD21" s="27">
        <v>5.01</v>
      </c>
      <c r="AE21" s="53">
        <v>6.29</v>
      </c>
      <c r="AF21" s="27">
        <v>6.34</v>
      </c>
      <c r="AG21" s="26">
        <v>6.46</v>
      </c>
      <c r="AH21" s="23">
        <v>6.36</v>
      </c>
      <c r="AI21" s="23">
        <v>5.5</v>
      </c>
      <c r="AJ21" s="23">
        <v>6.86</v>
      </c>
      <c r="AK21" s="21">
        <v>6.19</v>
      </c>
      <c r="AL21" s="7">
        <v>4.68</v>
      </c>
      <c r="AM21" s="7">
        <v>3.31</v>
      </c>
      <c r="AN21" s="7">
        <v>3.69</v>
      </c>
      <c r="AO21" s="7">
        <v>3.82</v>
      </c>
      <c r="AP21" s="7">
        <v>2.91</v>
      </c>
      <c r="AQ21" s="7">
        <v>2.99</v>
      </c>
      <c r="AR21" s="7">
        <v>2.78</v>
      </c>
      <c r="AS21" s="7">
        <v>2.91</v>
      </c>
      <c r="AT21" s="7">
        <v>2.59</v>
      </c>
      <c r="AU21" s="7">
        <v>2.58</v>
      </c>
      <c r="AV21" s="7">
        <v>2.6</v>
      </c>
      <c r="AW21" s="7">
        <v>2.2200000000000002</v>
      </c>
      <c r="AX21" s="7">
        <v>2.65</v>
      </c>
      <c r="AY21" s="7">
        <v>2.2999999999999998</v>
      </c>
      <c r="AZ21" s="7">
        <v>2.15</v>
      </c>
      <c r="BA21" s="7">
        <v>2.02</v>
      </c>
      <c r="BB21" s="7">
        <v>1.85</v>
      </c>
      <c r="BC21" s="7">
        <v>1.65</v>
      </c>
      <c r="BD21" s="7">
        <v>1.6</v>
      </c>
      <c r="BE21" s="7">
        <v>1.65</v>
      </c>
      <c r="BF21" s="7">
        <v>1.6</v>
      </c>
      <c r="BH21" s="7">
        <v>1.88</v>
      </c>
    </row>
    <row r="22" spans="1:60" x14ac:dyDescent="0.25">
      <c r="A22" s="6" t="s">
        <v>60</v>
      </c>
      <c r="B22" s="7">
        <f>[1]Plan1!B29/[1]Plan1!$AM55</f>
        <v>0.72324962678390592</v>
      </c>
      <c r="C22" s="7">
        <f>[1]Plan1!C29/[1]Plan1!$AM55</f>
        <v>0.75180061767278106</v>
      </c>
      <c r="D22" s="7">
        <f>[1]Plan1!D29/[1]Plan1!$AM55</f>
        <v>0.78293260735887704</v>
      </c>
      <c r="E22" s="7">
        <f>[1]Plan1!E29/[1]Plan1!$AM55</f>
        <v>0.84829754944374036</v>
      </c>
      <c r="F22" s="7">
        <f>[1]Plan1!F29/[1]Plan1!$AM55</f>
        <v>0.86722859247044159</v>
      </c>
      <c r="G22" s="7">
        <f>[1]Plan1!G29/[1]Plan1!$AM55</f>
        <v>0.89481136427906538</v>
      </c>
      <c r="H22" s="7">
        <f>[1]Plan1!H29/[1]Plan1!$AM55</f>
        <v>0.95933595401319993</v>
      </c>
      <c r="I22" s="7">
        <f>[1]Plan1!I29/[1]Plan1!$AM55</f>
        <v>0.95110191568347646</v>
      </c>
      <c r="J22" s="7">
        <f>[1]Plan1!J29/[1]Plan1!$AM55</f>
        <v>0.96995810606512645</v>
      </c>
      <c r="K22" s="7">
        <f>[1]Plan1!K29/[1]Plan1!$AM55</f>
        <v>1.0039468477047875</v>
      </c>
      <c r="L22" s="7">
        <f>[1]Plan1!L29/[1]Plan1!$AM55</f>
        <v>1.3928220660201363</v>
      </c>
      <c r="M22" s="7">
        <f>[1]Plan1!M29/[1]Plan1!$AM55</f>
        <v>1.4896573611924209</v>
      </c>
      <c r="N22" s="7">
        <f>[1]Plan1!N29/[1]Plan1!$AM55</f>
        <v>1.5651405409116399</v>
      </c>
      <c r="O22" s="7">
        <f>[1]Plan1!O29/[1]Plan1!$AM55</f>
        <v>1.630483233160664</v>
      </c>
      <c r="P22" s="7">
        <f>[1]Plan1!P29/[1]Plan1!$AM55</f>
        <v>1.6269650243114062</v>
      </c>
      <c r="Q22" s="7">
        <f>[1]Plan1!Q29/[1]Plan1!$AM55</f>
        <v>1.8035284631652604</v>
      </c>
      <c r="R22" s="7">
        <f>[1]Plan1!R29/[1]Plan1!$AM55</f>
        <v>1.799424897310608</v>
      </c>
      <c r="S22" s="7">
        <f>[1]Plan1!S29/[1]Plan1!$AM55</f>
        <v>1.734164464114228</v>
      </c>
      <c r="T22" s="7">
        <f>[1]Plan1!T29/[1]Plan1!$AM55</f>
        <v>1.8820092255508738</v>
      </c>
      <c r="U22" s="7">
        <f>[1]Plan1!U29/[1]Plan1!$AM55</f>
        <v>1.9159990822705686</v>
      </c>
      <c r="V22" s="7">
        <f>[1]Plan1!V29/[1]Plan1!$AM55</f>
        <v>2.2537560843398174</v>
      </c>
      <c r="W22" s="7">
        <f>[1]Plan1!W29/[1]Plan1!$AM55</f>
        <v>2.2886610504092002</v>
      </c>
      <c r="X22" s="7">
        <f>[1]Plan1!X29/[1]Plan1!$AM55</f>
        <v>2.2355026288548672</v>
      </c>
      <c r="Y22" s="7">
        <f>[1]Plan1!Y29/[1]Plan1!$AM55</f>
        <v>2.6723797268864757</v>
      </c>
      <c r="Z22" s="7">
        <f>[1]Plan1!Z29/[1]Plan1!$AM55</f>
        <v>2.4608522871420377</v>
      </c>
      <c r="AA22" s="7">
        <f>[1]Plan1!AA29/[1]Plan1!$AM55</f>
        <v>2.4821435119717488</v>
      </c>
      <c r="AB22" s="6">
        <v>2.74</v>
      </c>
      <c r="AC22" s="27">
        <v>3.09</v>
      </c>
      <c r="AD22" s="26">
        <v>3.4</v>
      </c>
      <c r="AE22" s="26">
        <v>4.37</v>
      </c>
      <c r="AF22" s="26">
        <v>4.42</v>
      </c>
      <c r="AG22" s="26">
        <v>3.4</v>
      </c>
      <c r="AH22" s="23">
        <v>3.45</v>
      </c>
      <c r="AI22" s="23">
        <v>2.84</v>
      </c>
      <c r="AJ22" s="23">
        <v>2.95</v>
      </c>
      <c r="AK22" s="21">
        <v>3.22</v>
      </c>
      <c r="AL22" s="7">
        <v>3.05</v>
      </c>
      <c r="AM22" s="7">
        <v>2.96</v>
      </c>
      <c r="AN22" s="7">
        <v>2.78</v>
      </c>
      <c r="AO22" s="7">
        <v>2.88</v>
      </c>
      <c r="AP22" s="7">
        <v>2.06</v>
      </c>
      <c r="AQ22" s="7">
        <v>1.97</v>
      </c>
      <c r="AR22" s="7">
        <v>1.89</v>
      </c>
      <c r="AS22" s="7">
        <v>1.82</v>
      </c>
      <c r="AT22" s="7">
        <v>1.77</v>
      </c>
      <c r="AU22" s="7">
        <v>2.1</v>
      </c>
      <c r="AV22" s="7">
        <v>2.17</v>
      </c>
      <c r="AW22" s="7">
        <v>1.82</v>
      </c>
      <c r="AX22" s="7">
        <v>1.7</v>
      </c>
      <c r="AY22" s="7">
        <v>1.6</v>
      </c>
      <c r="AZ22" s="7">
        <v>2</v>
      </c>
      <c r="BA22" s="7">
        <f>AVERAGE(AV22:AZ22)</f>
        <v>1.8580000000000001</v>
      </c>
      <c r="BB22" s="7">
        <f>AVERAGE(BA22,BC22)</f>
        <v>1.504</v>
      </c>
      <c r="BC22" s="7">
        <v>1.1499999999999999</v>
      </c>
      <c r="BD22" s="7">
        <v>0.54</v>
      </c>
      <c r="BE22" s="7">
        <v>0.91</v>
      </c>
      <c r="BF22" s="7">
        <v>0.94</v>
      </c>
      <c r="BH22" s="7">
        <v>0.9</v>
      </c>
    </row>
    <row r="23" spans="1:60" x14ac:dyDescent="0.25">
      <c r="A23" s="6" t="s">
        <v>61</v>
      </c>
      <c r="B23" s="7">
        <f>[1]Plan1!B30/[1]Plan1!$AM56</f>
        <v>10.513980024477371</v>
      </c>
      <c r="C23" s="7">
        <f>[1]Plan1!C30/[1]Plan1!$AM56</f>
        <v>10.46193528950619</v>
      </c>
      <c r="D23" s="7">
        <f>[1]Plan1!D30/[1]Plan1!$AM56</f>
        <v>10.409349770060597</v>
      </c>
      <c r="E23" s="7">
        <f>[1]Plan1!E30/[1]Plan1!$AM56</f>
        <v>10.356299499732829</v>
      </c>
      <c r="F23" s="7">
        <f>[1]Plan1!F30/[1]Plan1!$AM56</f>
        <v>10.337020167605512</v>
      </c>
      <c r="G23" s="7">
        <f>[1]Plan1!G30/[1]Plan1!$AM56</f>
        <v>10.174333448249969</v>
      </c>
      <c r="H23" s="7">
        <f>[1]Plan1!H30/[1]Plan1!$AM56</f>
        <v>10.182213197158129</v>
      </c>
      <c r="I23" s="7">
        <f>[1]Plan1!I30/[1]Plan1!$AM56</f>
        <v>10.134443245975396</v>
      </c>
      <c r="J23" s="7">
        <f>[1]Plan1!J30/[1]Plan1!$AM56</f>
        <v>10.063655605572603</v>
      </c>
      <c r="K23" s="7">
        <f>[1]Plan1!K30/[1]Plan1!$AM56</f>
        <v>9.9722848702472717</v>
      </c>
      <c r="L23" s="7">
        <f>[1]Plan1!L30/[1]Plan1!$AM56</f>
        <v>9.8346946585628316</v>
      </c>
      <c r="M23" s="7">
        <f>[1]Plan1!M30/[1]Plan1!$AM56</f>
        <v>9.6296943173164777</v>
      </c>
      <c r="N23" s="7">
        <f>[1]Plan1!N30/[1]Plan1!$AM56</f>
        <v>9.3454313081912819</v>
      </c>
      <c r="O23" s="7">
        <f>[1]Plan1!O30/[1]Plan1!$AM56</f>
        <v>9.0592494367645848</v>
      </c>
      <c r="P23" s="7">
        <f>[1]Plan1!P30/[1]Plan1!$AM56</f>
        <v>8.0302588850104595</v>
      </c>
      <c r="Q23" s="7">
        <f>[1]Plan1!Q30/[1]Plan1!$AM56</f>
        <v>8.7795297824763221</v>
      </c>
      <c r="R23" s="7">
        <f>[1]Plan1!R30/[1]Plan1!$AM56</f>
        <v>10.709415116233579</v>
      </c>
      <c r="S23" s="7">
        <f>[1]Plan1!S30/[1]Plan1!$AM56</f>
        <v>9.1144111970952011</v>
      </c>
      <c r="T23" s="7">
        <f>[1]Plan1!T30/[1]Plan1!$AM56</f>
        <v>8.6131828961108212</v>
      </c>
      <c r="U23" s="7">
        <f>[1]Plan1!U30/[1]Plan1!$AM56</f>
        <v>8.1354718894276878</v>
      </c>
      <c r="V23" s="7">
        <f>[1]Plan1!V30/[1]Plan1!$AM56</f>
        <v>9.0474208449277871</v>
      </c>
      <c r="W23" s="7">
        <f>[1]Plan1!W30/[1]Plan1!$AM56</f>
        <v>8.9795362800543312</v>
      </c>
      <c r="X23" s="7">
        <f>[1]Plan1!X30/[1]Plan1!$AM56</f>
        <v>8.4440463591580315</v>
      </c>
      <c r="Y23" s="7">
        <f>[1]Plan1!Y30/[1]Plan1!$AM56</f>
        <v>8.0872559613690829</v>
      </c>
      <c r="Z23" s="7">
        <f>[1]Plan1!Z30/[1]Plan1!$AM56</f>
        <v>7.7059963080226099</v>
      </c>
      <c r="AA23" s="7">
        <f>[1]Plan1!AA30/[1]Plan1!$AM56</f>
        <v>6.5836282572156675</v>
      </c>
      <c r="AB23" s="6">
        <v>9.02</v>
      </c>
      <c r="AC23" s="27">
        <v>9.0500000000000007</v>
      </c>
      <c r="AD23" s="26">
        <v>7.9</v>
      </c>
      <c r="AE23" s="26">
        <v>6.25</v>
      </c>
      <c r="AF23" s="26">
        <v>5.76</v>
      </c>
      <c r="AG23" s="26">
        <v>6.34</v>
      </c>
      <c r="AH23" s="23">
        <v>6.03</v>
      </c>
      <c r="AI23" s="23">
        <v>5.7</v>
      </c>
      <c r="AJ23" s="23">
        <v>6.53</v>
      </c>
      <c r="AK23" s="21">
        <v>5.83</v>
      </c>
      <c r="AL23" s="7">
        <v>4.96</v>
      </c>
      <c r="AM23" s="7">
        <v>3.22</v>
      </c>
      <c r="AN23" s="7">
        <v>4.21</v>
      </c>
      <c r="AO23" s="7">
        <v>3.94</v>
      </c>
      <c r="AP23" s="7">
        <v>3.29</v>
      </c>
      <c r="AQ23" s="7">
        <v>3.22</v>
      </c>
      <c r="AR23" s="7">
        <v>3.19</v>
      </c>
      <c r="AS23" s="7">
        <v>3.9</v>
      </c>
      <c r="AT23" s="7">
        <v>3.7</v>
      </c>
      <c r="AU23" s="7">
        <v>3.23</v>
      </c>
      <c r="AV23" s="7">
        <v>3</v>
      </c>
      <c r="AW23" s="7">
        <v>3.08</v>
      </c>
      <c r="AX23" s="7">
        <v>3.35</v>
      </c>
      <c r="AY23" s="7">
        <v>3.3</v>
      </c>
      <c r="AZ23" s="7">
        <v>3</v>
      </c>
      <c r="BA23" s="7">
        <f>AVERAGE(AV23:AZ23)</f>
        <v>3.1459999999999999</v>
      </c>
      <c r="BB23" s="7">
        <f>AVERAGE(BA23,BC23)</f>
        <v>2.6429999999999998</v>
      </c>
      <c r="BC23" s="7">
        <v>2.14</v>
      </c>
      <c r="BD23" s="7">
        <v>2.33</v>
      </c>
      <c r="BE23" s="7">
        <v>2.23</v>
      </c>
      <c r="BF23" s="7">
        <v>2.13</v>
      </c>
      <c r="BH23" s="7">
        <v>1.62</v>
      </c>
    </row>
    <row r="24" spans="1:60" x14ac:dyDescent="0.25">
      <c r="A24" s="6" t="s">
        <v>62</v>
      </c>
      <c r="B24" s="27">
        <f t="shared" ref="B24:AA24" si="0">100-(SUM(B15:B23))</f>
        <v>31.797833845277822</v>
      </c>
      <c r="C24" s="27">
        <f t="shared" si="0"/>
        <v>31.321681940334514</v>
      </c>
      <c r="D24" s="27">
        <f t="shared" si="0"/>
        <v>30.873567223164386</v>
      </c>
      <c r="E24" s="27">
        <f t="shared" si="0"/>
        <v>30.420453696870538</v>
      </c>
      <c r="F24" s="27">
        <f t="shared" si="0"/>
        <v>30.124137245332378</v>
      </c>
      <c r="G24" s="27">
        <f t="shared" si="0"/>
        <v>28.956876944066693</v>
      </c>
      <c r="H24" s="27">
        <f t="shared" si="0"/>
        <v>29.170033547747508</v>
      </c>
      <c r="I24" s="27">
        <f t="shared" si="0"/>
        <v>28.798856707295158</v>
      </c>
      <c r="J24" s="27">
        <f t="shared" si="0"/>
        <v>28.366129769964701</v>
      </c>
      <c r="K24" s="27">
        <f t="shared" si="0"/>
        <v>27.830273915310443</v>
      </c>
      <c r="L24" s="27">
        <f t="shared" si="0"/>
        <v>26.827730884624344</v>
      </c>
      <c r="M24" s="27">
        <f t="shared" si="0"/>
        <v>26.37931426646378</v>
      </c>
      <c r="N24" s="27">
        <f t="shared" si="0"/>
        <v>25.540567729303177</v>
      </c>
      <c r="O24" s="27">
        <f t="shared" si="0"/>
        <v>24.65335238085683</v>
      </c>
      <c r="P24" s="27">
        <f t="shared" si="0"/>
        <v>24.068333961243127</v>
      </c>
      <c r="Q24" s="27">
        <f t="shared" si="0"/>
        <v>23.27599982421809</v>
      </c>
      <c r="R24" s="27">
        <f t="shared" si="0"/>
        <v>20.870987822747935</v>
      </c>
      <c r="S24" s="27">
        <f t="shared" si="0"/>
        <v>22.574802766386483</v>
      </c>
      <c r="T24" s="27">
        <f t="shared" si="0"/>
        <v>21.594863324839054</v>
      </c>
      <c r="U24" s="27">
        <f t="shared" si="0"/>
        <v>20.205681137381973</v>
      </c>
      <c r="V24" s="27">
        <f t="shared" si="0"/>
        <v>20.233576601085062</v>
      </c>
      <c r="W24" s="27">
        <f t="shared" si="0"/>
        <v>20.451227455877458</v>
      </c>
      <c r="X24" s="27">
        <f t="shared" si="0"/>
        <v>21.317592423078011</v>
      </c>
      <c r="Y24" s="27">
        <f t="shared" si="0"/>
        <v>17.787896879287786</v>
      </c>
      <c r="Z24" s="27">
        <f t="shared" si="0"/>
        <v>17.949727465033192</v>
      </c>
      <c r="AA24" s="27">
        <f t="shared" si="0"/>
        <v>17.020453916429375</v>
      </c>
      <c r="AB24" s="27">
        <f t="shared" ref="AB24:AC24" si="1">100-(SUM(AB15:AB23))</f>
        <v>13.750000000000014</v>
      </c>
      <c r="AC24" s="27">
        <f t="shared" si="1"/>
        <v>13.820000000000007</v>
      </c>
      <c r="AD24" s="27">
        <f t="shared" ref="AD24" si="2">100-(SUM(AD15:AD23))</f>
        <v>13.579999999999984</v>
      </c>
      <c r="AE24" s="27">
        <f t="shared" ref="AE24" si="3">100-(SUM(AE15:AE23))</f>
        <v>13.909999999999982</v>
      </c>
      <c r="AF24" s="27">
        <f t="shared" ref="AF24" si="4">100-(SUM(AF15:AF23))</f>
        <v>15.049999999999997</v>
      </c>
      <c r="AG24" s="27">
        <f t="shared" ref="AG24" si="5">100-(SUM(AG15:AG23))</f>
        <v>15.11</v>
      </c>
      <c r="AH24" s="21">
        <f t="shared" ref="AH24" si="6">100-(SUM(AH15:AH23))</f>
        <v>14.299999999999983</v>
      </c>
      <c r="AI24" s="21">
        <f t="shared" ref="AI24" si="7">100-(SUM(AI15:AI23))</f>
        <v>13.579999999999998</v>
      </c>
      <c r="AJ24" s="21">
        <f t="shared" ref="AJ24" si="8">100-(SUM(AJ15:AJ23))</f>
        <v>14.269999999999996</v>
      </c>
      <c r="AK24" s="21">
        <f t="shared" ref="AK24:BD24" si="9">100-(SUM(AK15:AK23))</f>
        <v>15.470000000000013</v>
      </c>
      <c r="AL24" s="7">
        <f t="shared" si="9"/>
        <v>17.050000000000011</v>
      </c>
      <c r="AM24" s="7">
        <f t="shared" si="9"/>
        <v>16.030000000000015</v>
      </c>
      <c r="AN24" s="7">
        <f t="shared" si="9"/>
        <v>16.650000000000006</v>
      </c>
      <c r="AO24" s="7">
        <f t="shared" si="9"/>
        <v>17.010000000000005</v>
      </c>
      <c r="AP24" s="7">
        <f t="shared" si="9"/>
        <v>15.549999999999983</v>
      </c>
      <c r="AQ24" s="7">
        <f t="shared" si="9"/>
        <v>15.439999999999998</v>
      </c>
      <c r="AR24" s="7">
        <f t="shared" si="9"/>
        <v>14.280000000000001</v>
      </c>
      <c r="AS24" s="7">
        <f t="shared" si="9"/>
        <v>10.060000000000002</v>
      </c>
      <c r="AT24" s="7">
        <f t="shared" si="9"/>
        <v>10.39</v>
      </c>
      <c r="AU24" s="7">
        <f t="shared" si="9"/>
        <v>11.829999999999998</v>
      </c>
      <c r="AV24" s="7">
        <f t="shared" si="9"/>
        <v>11.579999999999998</v>
      </c>
      <c r="AW24" s="7">
        <f t="shared" si="9"/>
        <v>12.490000000000009</v>
      </c>
      <c r="AX24" s="7">
        <f t="shared" si="9"/>
        <v>13.649999999999991</v>
      </c>
      <c r="AY24" s="7">
        <f t="shared" si="9"/>
        <v>14.54000000000002</v>
      </c>
      <c r="AZ24" s="7">
        <f t="shared" si="9"/>
        <v>12.849999999999994</v>
      </c>
      <c r="BA24" s="7">
        <f t="shared" si="9"/>
        <v>11.382000000000005</v>
      </c>
      <c r="BB24" s="7">
        <f t="shared" si="9"/>
        <v>12.956000000000003</v>
      </c>
      <c r="BC24" s="7">
        <f t="shared" si="9"/>
        <v>12.799999999999997</v>
      </c>
      <c r="BD24" s="7">
        <f t="shared" si="9"/>
        <v>12.710000000000008</v>
      </c>
      <c r="BE24" s="7">
        <f>100-(SUM(BE15:BE23))</f>
        <v>12.779999999999987</v>
      </c>
      <c r="BF24" s="7">
        <f>100-(SUM(BF15:BF23))</f>
        <v>11.360000000000028</v>
      </c>
      <c r="BH24" s="7">
        <f>100-(SUM(BH15:BH23))</f>
        <v>10.139999999999986</v>
      </c>
    </row>
    <row r="25" spans="1:60" x14ac:dyDescent="0.25">
      <c r="A25" s="10" t="s">
        <v>70</v>
      </c>
      <c r="B25" s="48">
        <f>SUM(B15:B24)</f>
        <v>100</v>
      </c>
      <c r="C25" s="48">
        <f t="shared" ref="C25:T25" si="10">SUM(C15:C24)</f>
        <v>100</v>
      </c>
      <c r="D25" s="48">
        <f t="shared" si="10"/>
        <v>100</v>
      </c>
      <c r="E25" s="48">
        <f t="shared" si="10"/>
        <v>100</v>
      </c>
      <c r="F25" s="48">
        <f t="shared" si="10"/>
        <v>100</v>
      </c>
      <c r="G25" s="48">
        <f t="shared" si="10"/>
        <v>100</v>
      </c>
      <c r="H25" s="48">
        <f t="shared" si="10"/>
        <v>100</v>
      </c>
      <c r="I25" s="48">
        <f t="shared" si="10"/>
        <v>100</v>
      </c>
      <c r="J25" s="48">
        <f t="shared" si="10"/>
        <v>100</v>
      </c>
      <c r="K25" s="48">
        <f t="shared" si="10"/>
        <v>100</v>
      </c>
      <c r="L25" s="48">
        <f t="shared" si="10"/>
        <v>100</v>
      </c>
      <c r="M25" s="48">
        <f t="shared" si="10"/>
        <v>100</v>
      </c>
      <c r="N25" s="48">
        <f t="shared" si="10"/>
        <v>100</v>
      </c>
      <c r="O25" s="48">
        <f t="shared" si="10"/>
        <v>100</v>
      </c>
      <c r="P25" s="48">
        <f t="shared" si="10"/>
        <v>100</v>
      </c>
      <c r="Q25" s="48">
        <f t="shared" si="10"/>
        <v>100</v>
      </c>
      <c r="R25" s="48">
        <f t="shared" si="10"/>
        <v>100</v>
      </c>
      <c r="S25" s="48">
        <f t="shared" si="10"/>
        <v>100</v>
      </c>
      <c r="T25" s="48">
        <f t="shared" si="10"/>
        <v>100</v>
      </c>
      <c r="U25" s="48">
        <f t="shared" ref="U25" si="11">SUM(U15:U24)</f>
        <v>100</v>
      </c>
      <c r="V25" s="48">
        <f t="shared" ref="V25" si="12">SUM(V15:V24)</f>
        <v>100</v>
      </c>
      <c r="W25" s="48">
        <f t="shared" ref="W25" si="13">SUM(W15:W24)</f>
        <v>100</v>
      </c>
      <c r="X25" s="48">
        <f t="shared" ref="X25" si="14">SUM(X15:X24)</f>
        <v>100</v>
      </c>
      <c r="Y25" s="48">
        <f t="shared" ref="Y25" si="15">SUM(Y15:Y24)</f>
        <v>100</v>
      </c>
      <c r="Z25" s="48">
        <f t="shared" ref="Z25" si="16">SUM(Z15:Z24)</f>
        <v>100</v>
      </c>
      <c r="AA25" s="48">
        <f t="shared" ref="AA25" si="17">SUM(AA15:AA24)</f>
        <v>100</v>
      </c>
      <c r="AB25" s="48">
        <f t="shared" ref="AB25" si="18">SUM(AB15:AB24)</f>
        <v>100</v>
      </c>
      <c r="AC25" s="48">
        <f t="shared" ref="AC25" si="19">SUM(AC15:AC24)</f>
        <v>100</v>
      </c>
      <c r="AD25" s="48">
        <f t="shared" ref="AD25" si="20">SUM(AD15:AD24)</f>
        <v>100</v>
      </c>
      <c r="AE25" s="48">
        <f t="shared" ref="AE25" si="21">SUM(AE15:AE24)</f>
        <v>100</v>
      </c>
      <c r="AF25" s="48">
        <f t="shared" ref="AF25" si="22">SUM(AF15:AF24)</f>
        <v>100</v>
      </c>
      <c r="AG25" s="48">
        <f t="shared" ref="AG25" si="23">SUM(AG15:AG24)</f>
        <v>100</v>
      </c>
      <c r="AH25" s="48">
        <f t="shared" ref="AH25" si="24">SUM(AH15:AH24)</f>
        <v>100</v>
      </c>
      <c r="AI25" s="48">
        <f t="shared" ref="AI25" si="25">SUM(AI15:AI24)</f>
        <v>100</v>
      </c>
      <c r="AJ25" s="48">
        <f t="shared" ref="AJ25" si="26">SUM(AJ15:AJ24)</f>
        <v>100</v>
      </c>
      <c r="AK25" s="48">
        <f t="shared" ref="AK25:AL25" si="27">SUM(AK15:AK24)</f>
        <v>100</v>
      </c>
      <c r="AL25" s="48">
        <f t="shared" si="27"/>
        <v>100</v>
      </c>
      <c r="AM25" s="48">
        <f t="shared" ref="AM25" si="28">SUM(AM15:AM24)</f>
        <v>100</v>
      </c>
      <c r="AN25" s="48">
        <f t="shared" ref="AN25" si="29">SUM(AN15:AN24)</f>
        <v>100</v>
      </c>
      <c r="AO25" s="48">
        <f t="shared" ref="AO25" si="30">SUM(AO15:AO24)</f>
        <v>100</v>
      </c>
      <c r="AP25" s="48">
        <f t="shared" ref="AP25" si="31">SUM(AP15:AP24)</f>
        <v>100</v>
      </c>
      <c r="AQ25" s="48">
        <f t="shared" ref="AQ25" si="32">SUM(AQ15:AQ24)</f>
        <v>100</v>
      </c>
      <c r="AR25" s="48">
        <f t="shared" ref="AR25" si="33">SUM(AR15:AR24)</f>
        <v>100</v>
      </c>
      <c r="AS25" s="48">
        <f t="shared" ref="AS25" si="34">SUM(AS15:AS24)</f>
        <v>100</v>
      </c>
      <c r="AT25" s="48">
        <f t="shared" ref="AT25" si="35">SUM(AT15:AT24)</f>
        <v>100</v>
      </c>
      <c r="AU25" s="48">
        <f t="shared" ref="AU25" si="36">SUM(AU15:AU24)</f>
        <v>100</v>
      </c>
      <c r="AV25" s="48">
        <f t="shared" ref="AV25" si="37">SUM(AV15:AV24)</f>
        <v>100</v>
      </c>
      <c r="AW25" s="48">
        <f t="shared" ref="AW25" si="38">SUM(AW15:AW24)</f>
        <v>100</v>
      </c>
      <c r="AX25" s="48">
        <f t="shared" ref="AX25" si="39">SUM(AX15:AX24)</f>
        <v>100</v>
      </c>
      <c r="AY25" s="48">
        <f t="shared" ref="AY25" si="40">SUM(AY15:AY24)</f>
        <v>100</v>
      </c>
      <c r="AZ25" s="48">
        <f t="shared" ref="AZ25" si="41">SUM(AZ15:AZ24)</f>
        <v>100</v>
      </c>
      <c r="BA25" s="48">
        <f t="shared" ref="BA25" si="42">SUM(BA15:BA24)</f>
        <v>100</v>
      </c>
      <c r="BB25" s="48">
        <f t="shared" ref="BB25" si="43">SUM(BB15:BB24)</f>
        <v>100</v>
      </c>
      <c r="BC25" s="48">
        <f t="shared" ref="BC25:BD25" si="44">SUM(BC15:BC24)</f>
        <v>100</v>
      </c>
      <c r="BD25" s="48">
        <f t="shared" si="44"/>
        <v>100</v>
      </c>
      <c r="BE25" s="48">
        <f t="shared" ref="BE25" si="45">SUM(BE15:BE24)</f>
        <v>100</v>
      </c>
      <c r="BF25" s="48">
        <f t="shared" ref="BF25" si="46">SUM(BF15:BF24)</f>
        <v>100</v>
      </c>
      <c r="BH25" t="s">
        <v>34</v>
      </c>
    </row>
    <row r="26" spans="1:60" s="105" customFormat="1" x14ac:dyDescent="0.25">
      <c r="A26" s="10" t="s">
        <v>33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</row>
    <row r="27" spans="1:60" s="105" customFormat="1" x14ac:dyDescent="0.25">
      <c r="A27" s="106" t="s">
        <v>63</v>
      </c>
      <c r="B27" s="60" t="s">
        <v>45</v>
      </c>
      <c r="C27" s="60">
        <v>1961</v>
      </c>
      <c r="D27" s="60">
        <v>1962</v>
      </c>
      <c r="E27" s="60">
        <v>1963</v>
      </c>
      <c r="F27" s="60">
        <v>1964</v>
      </c>
      <c r="G27" s="60">
        <v>1965</v>
      </c>
      <c r="H27" s="60">
        <v>1966</v>
      </c>
      <c r="I27" s="60">
        <v>1967</v>
      </c>
      <c r="J27" s="60">
        <v>1968</v>
      </c>
      <c r="K27" s="60">
        <v>1969</v>
      </c>
      <c r="L27" s="60">
        <v>1970</v>
      </c>
      <c r="M27" s="60">
        <v>1971</v>
      </c>
      <c r="N27" s="60">
        <v>1972</v>
      </c>
      <c r="O27" s="60">
        <v>1973</v>
      </c>
      <c r="P27" s="60">
        <v>1974</v>
      </c>
      <c r="Q27" s="60">
        <v>1975</v>
      </c>
      <c r="R27" s="60">
        <v>1976</v>
      </c>
      <c r="S27" s="60">
        <v>1977</v>
      </c>
      <c r="T27" s="60">
        <v>1978</v>
      </c>
      <c r="U27" s="60">
        <v>1979</v>
      </c>
      <c r="V27" s="60">
        <v>1980</v>
      </c>
      <c r="W27" s="60">
        <v>1981</v>
      </c>
      <c r="X27" s="60">
        <v>1982</v>
      </c>
      <c r="Y27" s="60">
        <v>1983</v>
      </c>
      <c r="Z27" s="60">
        <v>1984</v>
      </c>
      <c r="AA27" s="60"/>
      <c r="AB27" s="60"/>
      <c r="AC27" s="60"/>
      <c r="AD27" s="60"/>
      <c r="AE27" s="60"/>
      <c r="AF27" s="60"/>
      <c r="AG27" s="60"/>
      <c r="AH27" s="60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</row>
    <row r="28" spans="1:60" x14ac:dyDescent="0.25">
      <c r="A28" s="106" t="s">
        <v>63</v>
      </c>
      <c r="B28" s="39" t="s">
        <v>46</v>
      </c>
      <c r="C28" s="39">
        <v>92.8</v>
      </c>
      <c r="D28" s="39">
        <v>117.5</v>
      </c>
      <c r="E28" s="39">
        <v>156.80000000000001</v>
      </c>
      <c r="F28" s="39">
        <v>135.1</v>
      </c>
      <c r="G28" s="39">
        <v>120.1</v>
      </c>
      <c r="H28" s="39">
        <v>116.7</v>
      </c>
      <c r="I28" s="39">
        <v>204.6</v>
      </c>
      <c r="J28" s="39">
        <v>273.10000000000002</v>
      </c>
      <c r="K28" s="39">
        <v>265.7</v>
      </c>
      <c r="L28" s="39">
        <v>415.9</v>
      </c>
      <c r="M28" s="39">
        <v>535.9</v>
      </c>
      <c r="N28" s="39">
        <v>874.9</v>
      </c>
      <c r="O28" s="39">
        <v>795.5</v>
      </c>
      <c r="P28" s="17">
        <v>914.2</v>
      </c>
      <c r="Q28" s="17">
        <v>992.3</v>
      </c>
      <c r="R28" s="17">
        <v>1285.5999999999999</v>
      </c>
      <c r="S28" s="17">
        <v>1533.5</v>
      </c>
      <c r="T28" s="17">
        <v>1514.5</v>
      </c>
      <c r="U28" s="17">
        <v>1671.2</v>
      </c>
      <c r="V28" s="17">
        <v>1965</v>
      </c>
      <c r="W28" s="17">
        <v>1313.2</v>
      </c>
      <c r="X28" s="17">
        <v>1207.8</v>
      </c>
      <c r="Y28" s="17">
        <v>992.9</v>
      </c>
      <c r="Z28" s="17">
        <v>1559</v>
      </c>
      <c r="AA28" s="17" t="s">
        <v>47</v>
      </c>
      <c r="AB28" s="41"/>
      <c r="BH28" t="s">
        <v>88</v>
      </c>
    </row>
    <row r="29" spans="1:60" s="52" customFormat="1" x14ac:dyDescent="0.25">
      <c r="A29" s="52" t="s">
        <v>65</v>
      </c>
      <c r="B29" s="56">
        <v>109597.50000000001</v>
      </c>
      <c r="C29" s="57">
        <f t="shared" ref="C29:Z29" si="47">C28*1000</f>
        <v>92800</v>
      </c>
      <c r="D29" s="57">
        <f t="shared" si="47"/>
        <v>117500</v>
      </c>
      <c r="E29" s="57">
        <f t="shared" si="47"/>
        <v>156800</v>
      </c>
      <c r="F29" s="57">
        <f t="shared" si="47"/>
        <v>135100</v>
      </c>
      <c r="G29" s="57">
        <f t="shared" si="47"/>
        <v>120100</v>
      </c>
      <c r="H29" s="57">
        <f t="shared" si="47"/>
        <v>116700</v>
      </c>
      <c r="I29" s="57">
        <f t="shared" si="47"/>
        <v>204600</v>
      </c>
      <c r="J29" s="57">
        <f t="shared" si="47"/>
        <v>273100</v>
      </c>
      <c r="K29" s="57">
        <f t="shared" si="47"/>
        <v>265700</v>
      </c>
      <c r="L29" s="57">
        <f t="shared" si="47"/>
        <v>415900</v>
      </c>
      <c r="M29" s="57">
        <f t="shared" si="47"/>
        <v>535900</v>
      </c>
      <c r="N29" s="57">
        <f t="shared" si="47"/>
        <v>874900</v>
      </c>
      <c r="O29" s="57">
        <f t="shared" si="47"/>
        <v>795500</v>
      </c>
      <c r="P29" s="57">
        <f t="shared" si="47"/>
        <v>914200</v>
      </c>
      <c r="Q29" s="57">
        <f t="shared" si="47"/>
        <v>992300</v>
      </c>
      <c r="R29" s="57">
        <f t="shared" si="47"/>
        <v>1285600</v>
      </c>
      <c r="S29" s="57">
        <f t="shared" si="47"/>
        <v>1533500</v>
      </c>
      <c r="T29" s="57">
        <f t="shared" si="47"/>
        <v>1514500</v>
      </c>
      <c r="U29" s="57">
        <f t="shared" si="47"/>
        <v>1671200</v>
      </c>
      <c r="V29" s="57">
        <f t="shared" si="47"/>
        <v>1965000</v>
      </c>
      <c r="W29" s="57">
        <f t="shared" si="47"/>
        <v>1313200</v>
      </c>
      <c r="X29" s="57">
        <f t="shared" si="47"/>
        <v>1207800</v>
      </c>
      <c r="Y29" s="57">
        <f t="shared" si="47"/>
        <v>992900</v>
      </c>
      <c r="Z29" s="57">
        <f t="shared" si="47"/>
        <v>1559000</v>
      </c>
      <c r="AA29" s="57">
        <v>1257056</v>
      </c>
      <c r="AB29" s="57">
        <v>1500896</v>
      </c>
      <c r="AC29" s="57">
        <v>1503815</v>
      </c>
      <c r="AD29" s="57">
        <v>1507351</v>
      </c>
      <c r="AE29" s="57">
        <v>1296202</v>
      </c>
      <c r="AF29" s="57">
        <v>1185793</v>
      </c>
      <c r="AG29" s="57">
        <v>1217375</v>
      </c>
      <c r="AH29" s="57">
        <v>1346087</v>
      </c>
      <c r="AI29" s="57">
        <v>1546066</v>
      </c>
      <c r="AJ29" s="57">
        <v>1744467</v>
      </c>
      <c r="AK29" s="57">
        <v>1494953</v>
      </c>
      <c r="AL29" s="57">
        <v>1707763</v>
      </c>
      <c r="AM29" s="57">
        <v>1942725</v>
      </c>
      <c r="AN29" s="57">
        <v>2128639</v>
      </c>
      <c r="AO29" s="57">
        <v>1966966</v>
      </c>
      <c r="AP29" s="57">
        <v>2337855</v>
      </c>
      <c r="AQ29" s="57">
        <v>2482260</v>
      </c>
      <c r="AR29" s="57">
        <v>2806942</v>
      </c>
      <c r="AS29" s="57">
        <v>3414281</v>
      </c>
      <c r="AT29" s="57">
        <v>3457109</v>
      </c>
      <c r="AU29" s="57">
        <v>2898367</v>
      </c>
      <c r="AV29" s="57">
        <v>3149256</v>
      </c>
      <c r="AW29" s="58">
        <v>3659200</v>
      </c>
      <c r="AX29" s="58">
        <v>3195934</v>
      </c>
      <c r="AY29" s="58">
        <v>3355271</v>
      </c>
      <c r="AZ29" s="54">
        <v>3384653</v>
      </c>
      <c r="BA29" s="54">
        <v>3859474</v>
      </c>
      <c r="BB29" s="54">
        <v>4325381</v>
      </c>
      <c r="BC29" s="54">
        <v>4640649</v>
      </c>
      <c r="BD29" s="54">
        <v>4751993</v>
      </c>
      <c r="BE29" s="55">
        <v>4400870</v>
      </c>
      <c r="BF29" s="54">
        <v>4974559</v>
      </c>
    </row>
    <row r="30" spans="1:60" s="52" customFormat="1" x14ac:dyDescent="0.25">
      <c r="A30" s="135" t="s">
        <v>64</v>
      </c>
      <c r="B30" s="56">
        <f t="shared" ref="B30:BE30" si="48">(B29/2.29)</f>
        <v>47859.17030567686</v>
      </c>
      <c r="C30" s="56">
        <f t="shared" si="48"/>
        <v>40524.017467248908</v>
      </c>
      <c r="D30" s="56">
        <f t="shared" si="48"/>
        <v>51310.043668122271</v>
      </c>
      <c r="E30" s="56">
        <f t="shared" si="48"/>
        <v>68471.615720524016</v>
      </c>
      <c r="F30" s="56">
        <f t="shared" si="48"/>
        <v>58995.633187772924</v>
      </c>
      <c r="G30" s="56">
        <f t="shared" si="48"/>
        <v>52445.41484716157</v>
      </c>
      <c r="H30" s="56">
        <f t="shared" si="48"/>
        <v>50960.698689956334</v>
      </c>
      <c r="I30" s="56">
        <f t="shared" si="48"/>
        <v>89344.978165938868</v>
      </c>
      <c r="J30" s="56">
        <f t="shared" si="48"/>
        <v>119257.64192139737</v>
      </c>
      <c r="K30" s="56">
        <f t="shared" si="48"/>
        <v>116026.20087336244</v>
      </c>
      <c r="L30" s="56">
        <f t="shared" si="48"/>
        <v>181615.72052401747</v>
      </c>
      <c r="M30" s="56">
        <f t="shared" si="48"/>
        <v>234017.4672489083</v>
      </c>
      <c r="N30" s="56">
        <f t="shared" si="48"/>
        <v>382052.40174672491</v>
      </c>
      <c r="O30" s="56">
        <f t="shared" si="48"/>
        <v>347379.91266375547</v>
      </c>
      <c r="P30" s="56">
        <f t="shared" si="48"/>
        <v>399213.97379912663</v>
      </c>
      <c r="Q30" s="56">
        <f t="shared" si="48"/>
        <v>433318.77729257639</v>
      </c>
      <c r="R30" s="56">
        <f t="shared" si="48"/>
        <v>561397.37991266372</v>
      </c>
      <c r="S30" s="56">
        <f t="shared" si="48"/>
        <v>669650.65502183407</v>
      </c>
      <c r="T30" s="56">
        <f t="shared" si="48"/>
        <v>661353.71179039299</v>
      </c>
      <c r="U30" s="56">
        <f t="shared" si="48"/>
        <v>729781.65938864625</v>
      </c>
      <c r="V30" s="56">
        <f t="shared" si="48"/>
        <v>858078.60262008733</v>
      </c>
      <c r="W30" s="56">
        <f t="shared" si="48"/>
        <v>573449.78165938868</v>
      </c>
      <c r="X30" s="56">
        <f t="shared" si="48"/>
        <v>527423.5807860262</v>
      </c>
      <c r="Y30" s="56">
        <f t="shared" si="48"/>
        <v>433580.78602620086</v>
      </c>
      <c r="Z30" s="56">
        <f t="shared" si="48"/>
        <v>680786.02620087331</v>
      </c>
      <c r="AA30" s="56">
        <f t="shared" si="48"/>
        <v>548932.75109170307</v>
      </c>
      <c r="AB30" s="56">
        <f t="shared" si="48"/>
        <v>655413.10043668118</v>
      </c>
      <c r="AC30" s="56">
        <f t="shared" si="48"/>
        <v>656687.77292576421</v>
      </c>
      <c r="AD30" s="56">
        <f t="shared" si="48"/>
        <v>658231.87772925769</v>
      </c>
      <c r="AE30" s="56">
        <f t="shared" si="48"/>
        <v>566027.07423580787</v>
      </c>
      <c r="AF30" s="56">
        <f t="shared" si="48"/>
        <v>517813.53711790394</v>
      </c>
      <c r="AG30" s="56">
        <f t="shared" si="48"/>
        <v>531604.80349344981</v>
      </c>
      <c r="AH30" s="56">
        <f t="shared" si="48"/>
        <v>587810.91703056765</v>
      </c>
      <c r="AI30" s="56">
        <f t="shared" si="48"/>
        <v>675137.99126637552</v>
      </c>
      <c r="AJ30" s="56">
        <f t="shared" si="48"/>
        <v>761775.98253275105</v>
      </c>
      <c r="AK30" s="56">
        <f t="shared" si="48"/>
        <v>652817.903930131</v>
      </c>
      <c r="AL30" s="56">
        <f t="shared" si="48"/>
        <v>745748.03493449779</v>
      </c>
      <c r="AM30" s="56">
        <f t="shared" si="48"/>
        <v>848351.52838427946</v>
      </c>
      <c r="AN30" s="56">
        <f t="shared" si="48"/>
        <v>929536.68122270738</v>
      </c>
      <c r="AO30" s="56">
        <f t="shared" si="48"/>
        <v>858937.11790393014</v>
      </c>
      <c r="AP30" s="56">
        <f t="shared" si="48"/>
        <v>1020897.3799126637</v>
      </c>
      <c r="AQ30" s="56">
        <f t="shared" si="48"/>
        <v>1083956.3318777292</v>
      </c>
      <c r="AR30" s="56">
        <f t="shared" si="48"/>
        <v>1225738.8646288209</v>
      </c>
      <c r="AS30" s="56">
        <f t="shared" si="48"/>
        <v>1490952.401746725</v>
      </c>
      <c r="AT30" s="56">
        <f t="shared" si="48"/>
        <v>1509654.5851528384</v>
      </c>
      <c r="AU30" s="56">
        <f t="shared" si="48"/>
        <v>1265662.4454148472</v>
      </c>
      <c r="AV30" s="56">
        <f t="shared" si="48"/>
        <v>1375220.96069869</v>
      </c>
      <c r="AW30" s="56">
        <f t="shared" si="48"/>
        <v>1597903.9301310044</v>
      </c>
      <c r="AX30" s="56">
        <f t="shared" si="48"/>
        <v>1395604.3668122271</v>
      </c>
      <c r="AY30" s="56">
        <f t="shared" si="48"/>
        <v>1465183.8427947599</v>
      </c>
      <c r="AZ30" s="56">
        <f t="shared" si="48"/>
        <v>1478014.4104803493</v>
      </c>
      <c r="BA30" s="56">
        <f t="shared" si="48"/>
        <v>1685359.8253275109</v>
      </c>
      <c r="BB30" s="56">
        <f t="shared" si="48"/>
        <v>1888812.6637554585</v>
      </c>
      <c r="BC30" s="56">
        <f t="shared" si="48"/>
        <v>2026484.2794759825</v>
      </c>
      <c r="BD30" s="56">
        <f t="shared" si="48"/>
        <v>2075106.1135371178</v>
      </c>
      <c r="BE30" s="56">
        <f t="shared" si="48"/>
        <v>1921777.2925764192</v>
      </c>
      <c r="BF30" s="56">
        <f>(BF29/2.29)</f>
        <v>2172296.5065502184</v>
      </c>
    </row>
    <row r="31" spans="1:60" s="109" customFormat="1" x14ac:dyDescent="0.25">
      <c r="A31" s="108" t="s">
        <v>66</v>
      </c>
      <c r="B31" s="110">
        <v>74898.919999999925</v>
      </c>
      <c r="C31" s="110">
        <v>77975.849999999627</v>
      </c>
      <c r="D31" s="110">
        <v>81052.779999999329</v>
      </c>
      <c r="E31" s="110">
        <v>84129.709999999963</v>
      </c>
      <c r="F31" s="110">
        <v>87206.639999999665</v>
      </c>
      <c r="G31" s="110">
        <v>90283.569999999367</v>
      </c>
      <c r="H31" s="110">
        <v>93360.5</v>
      </c>
      <c r="I31" s="110">
        <v>96437.429999999702</v>
      </c>
      <c r="J31" s="110">
        <v>99514.359999999404</v>
      </c>
      <c r="K31" s="110">
        <v>102591.29000000004</v>
      </c>
      <c r="L31" s="110">
        <v>105668.21999999974</v>
      </c>
      <c r="M31" s="110">
        <v>108745.14999999944</v>
      </c>
      <c r="N31" s="110">
        <v>111822.08000000007</v>
      </c>
      <c r="O31" s="110">
        <v>114899.00999999978</v>
      </c>
      <c r="P31" s="110">
        <v>119244.45885876261</v>
      </c>
      <c r="Q31" s="110">
        <v>132302.29017861778</v>
      </c>
      <c r="R31" s="110">
        <v>144061.39647871858</v>
      </c>
      <c r="S31" s="110">
        <v>129552.44355354575</v>
      </c>
      <c r="T31" s="110">
        <v>128633.35179087687</v>
      </c>
      <c r="U31" s="110">
        <v>135020.06947642833</v>
      </c>
      <c r="V31" s="110">
        <v>133703.94145765074</v>
      </c>
      <c r="W31" s="110">
        <v>132166.73813132124</v>
      </c>
      <c r="X31" s="110">
        <v>139111.21726814954</v>
      </c>
      <c r="Y31" s="110">
        <v>135078.73683904891</v>
      </c>
      <c r="Z31" s="110">
        <v>139634.50682923244</v>
      </c>
      <c r="AA31" s="110">
        <v>143669.08440689056</v>
      </c>
      <c r="AB31" s="111">
        <v>148243.43775043945</v>
      </c>
      <c r="AC31" s="110">
        <v>153946.78078458842</v>
      </c>
      <c r="AD31" s="110">
        <v>152168.93915232448</v>
      </c>
      <c r="AE31" s="110">
        <v>157248.76166655059</v>
      </c>
      <c r="AF31" s="110">
        <v>162185.39053257395</v>
      </c>
      <c r="AG31" s="110">
        <v>173264.42890980392</v>
      </c>
      <c r="AH31" s="110">
        <v>180538.78526725789</v>
      </c>
      <c r="AI31" s="110">
        <v>178663.06980193316</v>
      </c>
      <c r="AJ31" s="110">
        <v>190056.6311507879</v>
      </c>
      <c r="AK31" s="110">
        <v>197827.43117246276</v>
      </c>
      <c r="AL31" s="110">
        <v>182690.95616561297</v>
      </c>
      <c r="AM31" s="110">
        <v>189063.85936149099</v>
      </c>
      <c r="AN31" s="110">
        <v>189690.75209088772</v>
      </c>
      <c r="AO31" s="110">
        <v>197015.33718696749</v>
      </c>
      <c r="AP31" s="110">
        <v>202096.62935421927</v>
      </c>
      <c r="AQ31" s="110">
        <v>214979.86440776006</v>
      </c>
      <c r="AR31" s="110">
        <v>219427.79629511971</v>
      </c>
      <c r="AS31" s="110">
        <v>228765.60390077613</v>
      </c>
      <c r="AT31" s="110">
        <v>242723.90480502261</v>
      </c>
      <c r="AU31" s="110">
        <v>248215.11614544442</v>
      </c>
      <c r="AV31" s="110">
        <v>260789.57273461032</v>
      </c>
      <c r="AW31" s="110">
        <v>280600.26915705006</v>
      </c>
      <c r="AX31" s="110">
        <v>303203.23257065483</v>
      </c>
      <c r="AY31" s="110">
        <v>303448.70307833672</v>
      </c>
      <c r="AZ31" s="110">
        <v>309588.1208318175</v>
      </c>
      <c r="BA31" s="110">
        <v>323827.43892769859</v>
      </c>
      <c r="BB31" s="110">
        <v>321668.2690538232</v>
      </c>
      <c r="BC31" s="110">
        <v>326993.77179117617</v>
      </c>
      <c r="BD31" s="110">
        <v>331895.85102808813</v>
      </c>
      <c r="BE31" s="110">
        <v>347092.06232174212</v>
      </c>
      <c r="BF31" s="110">
        <v>347999.51229696278</v>
      </c>
      <c r="BG31" s="109" t="s">
        <v>87</v>
      </c>
    </row>
    <row r="32" spans="1:60" x14ac:dyDescent="0.25">
      <c r="A32" t="s">
        <v>67</v>
      </c>
      <c r="B32" s="114">
        <f>B31/(B30+B31)*100</f>
        <v>61.013428779721188</v>
      </c>
      <c r="C32" s="114">
        <f t="shared" ref="C32:Q32" si="49">C31/(C30+C31)*100</f>
        <v>65.802478658088717</v>
      </c>
      <c r="D32" s="114">
        <f t="shared" si="49"/>
        <v>61.235305921869788</v>
      </c>
      <c r="E32" s="114">
        <f t="shared" si="49"/>
        <v>55.130392611448343</v>
      </c>
      <c r="F32" s="114">
        <f t="shared" si="49"/>
        <v>59.647937134327037</v>
      </c>
      <c r="G32" s="114">
        <f t="shared" si="49"/>
        <v>63.255245664836821</v>
      </c>
      <c r="H32" s="114">
        <f t="shared" si="49"/>
        <v>64.689387870568723</v>
      </c>
      <c r="I32" s="114">
        <f t="shared" si="49"/>
        <v>51.90880608774485</v>
      </c>
      <c r="J32" s="114">
        <f t="shared" si="49"/>
        <v>45.4877036942571</v>
      </c>
      <c r="K32" s="114">
        <f t="shared" si="49"/>
        <v>46.927301923626786</v>
      </c>
      <c r="L32" s="114">
        <f t="shared" si="49"/>
        <v>36.781805417753858</v>
      </c>
      <c r="M32" s="114">
        <f t="shared" si="49"/>
        <v>31.726082287739903</v>
      </c>
      <c r="N32" s="114">
        <f t="shared" si="49"/>
        <v>22.641801537206391</v>
      </c>
      <c r="O32" s="114">
        <f t="shared" si="49"/>
        <v>24.854909961701434</v>
      </c>
      <c r="P32" s="114">
        <f t="shared" si="49"/>
        <v>22.999810852232283</v>
      </c>
      <c r="Q32" s="114">
        <f t="shared" si="49"/>
        <v>23.390622766249002</v>
      </c>
      <c r="R32" s="114">
        <f t="shared" ref="R32" si="50">R31/(R30+R31)*100</f>
        <v>20.420951769234861</v>
      </c>
      <c r="S32" s="114">
        <f t="shared" ref="S32" si="51">S31/(S30+S31)*100</f>
        <v>16.210202861385241</v>
      </c>
      <c r="T32" s="114">
        <f t="shared" ref="T32" si="52">T31/(T30+T31)*100</f>
        <v>16.282969395440453</v>
      </c>
      <c r="U32" s="114">
        <f t="shared" ref="U32" si="53">U31/(U30+U31)*100</f>
        <v>15.612835285796939</v>
      </c>
      <c r="V32" s="114">
        <f t="shared" ref="V32" si="54">V31/(V30+V31)*100</f>
        <v>13.48117510799532</v>
      </c>
      <c r="W32" s="114">
        <f t="shared" ref="W32" si="55">W31/(W30+W31)*100</f>
        <v>18.730675150650196</v>
      </c>
      <c r="X32" s="114">
        <f t="shared" ref="X32" si="56">X31/(X30+X31)*100</f>
        <v>20.870810897534362</v>
      </c>
      <c r="Y32" s="114">
        <f t="shared" ref="Y32" si="57">Y31/(Y30+Y31)*100</f>
        <v>23.753886360407847</v>
      </c>
      <c r="Z32" s="114">
        <f t="shared" ref="Z32" si="58">Z31/(Z30+Z31)*100</f>
        <v>17.019869835962343</v>
      </c>
      <c r="AA32" s="114">
        <f t="shared" ref="AA32" si="59">AA31/(AA30+AA31)*100</f>
        <v>20.743387765275749</v>
      </c>
      <c r="AB32" s="114">
        <f t="shared" ref="AB32" si="60">AB31/(AB30+AB31)*100</f>
        <v>18.446118547712601</v>
      </c>
      <c r="AC32" s="114">
        <f t="shared" ref="AC32" si="61">AC31/(AC30+AC31)*100</f>
        <v>18.990897942847258</v>
      </c>
      <c r="AD32" s="114">
        <f t="shared" ref="AD32" si="62">AD31/(AD30+AD31)*100</f>
        <v>18.776997256477319</v>
      </c>
      <c r="AE32" s="114">
        <f t="shared" ref="AE32:AF32" si="63">AE31/(AE30+AE31)*100</f>
        <v>21.741188335203699</v>
      </c>
      <c r="AF32" s="114">
        <f t="shared" si="63"/>
        <v>23.850830337770457</v>
      </c>
      <c r="AG32" s="114">
        <f t="shared" ref="AG32" si="64">AG31/(AG30+AG31)*100</f>
        <v>24.581074182945727</v>
      </c>
      <c r="AH32" s="114">
        <f t="shared" ref="AH32" si="65">AH31/(AH30+AH31)*100</f>
        <v>23.496955192061485</v>
      </c>
      <c r="AI32" s="114">
        <f t="shared" ref="AI32" si="66">AI31/(AI30+AI31)*100</f>
        <v>20.925608780385335</v>
      </c>
      <c r="AJ32" s="114">
        <f t="shared" ref="AJ32" si="67">AJ31/(AJ30+AJ31)*100</f>
        <v>19.967442638394097</v>
      </c>
      <c r="AK32" s="114">
        <f t="shared" ref="AK32" si="68">AK31/(AK30+AK31)*100</f>
        <v>23.256158942975148</v>
      </c>
      <c r="AL32" s="114">
        <f t="shared" ref="AL32" si="69">AL31/(AL30+AL31)*100</f>
        <v>19.677217126473952</v>
      </c>
      <c r="AM32" s="114">
        <f t="shared" ref="AM32" si="70">AM31/(AM30+AM31)*100</f>
        <v>18.224508870290933</v>
      </c>
      <c r="AN32" s="114">
        <f t="shared" ref="AN32" si="71">AN31/(AN30+AN31)*100</f>
        <v>16.948365135161808</v>
      </c>
      <c r="AO32" s="114">
        <f t="shared" ref="AO32" si="72">AO31/(AO30+AO31)*100</f>
        <v>18.657595447326099</v>
      </c>
      <c r="AP32" s="114">
        <f t="shared" ref="AP32" si="73">AP31/(AP30+AP31)*100</f>
        <v>16.524744015333731</v>
      </c>
      <c r="AQ32" s="114">
        <f t="shared" ref="AQ32" si="74">AQ31/(AQ30+AQ31)*100</f>
        <v>16.550456059545382</v>
      </c>
      <c r="AR32" s="114">
        <f t="shared" ref="AR32" si="75">AR31/(AR30+AR31)*100</f>
        <v>15.18356340678608</v>
      </c>
      <c r="AS32" s="114">
        <f t="shared" ref="AS32" si="76">AS31/(AS30+AS31)*100</f>
        <v>13.302506756893685</v>
      </c>
      <c r="AT32" s="114">
        <f t="shared" ref="AT32:AU32" si="77">AT31/(AT30+AT31)*100</f>
        <v>13.851111857168444</v>
      </c>
      <c r="AU32" s="114">
        <f t="shared" si="77"/>
        <v>16.395983562212209</v>
      </c>
      <c r="AV32" s="114">
        <f t="shared" ref="AV32" si="78">AV31/(AV30+AV31)*100</f>
        <v>15.940580296101292</v>
      </c>
      <c r="AW32" s="114">
        <f t="shared" ref="AW32" si="79">AW31/(AW30+AW31)*100</f>
        <v>14.937431029613693</v>
      </c>
      <c r="AX32" s="114">
        <f t="shared" ref="AX32" si="80">AX31/(AX30+AX31)*100</f>
        <v>17.848003074674146</v>
      </c>
      <c r="AY32" s="114">
        <f t="shared" ref="AY32" si="81">AY31/(AY30+AY31)*100</f>
        <v>17.157249751306445</v>
      </c>
      <c r="AZ32" s="114">
        <f t="shared" ref="AZ32" si="82">AZ31/(AZ30+AZ31)*100</f>
        <v>17.318621752262139</v>
      </c>
      <c r="BA32" s="114">
        <f t="shared" ref="BA32" si="83">BA31/(BA30+BA31)*100</f>
        <v>16.11733483925596</v>
      </c>
      <c r="BB32" s="114">
        <f t="shared" ref="BB32" si="84">BB31/(BB30+BB31)*100</f>
        <v>14.551958547998769</v>
      </c>
      <c r="BC32" s="114">
        <f t="shared" ref="BC32" si="85">BC31/(BC30+BC31)*100</f>
        <v>13.894065067448421</v>
      </c>
      <c r="BD32" s="114">
        <f t="shared" ref="BD32" si="86">BD31/(BD30+BD31)*100</f>
        <v>13.788765273735073</v>
      </c>
      <c r="BE32" s="114">
        <f t="shared" ref="BE32" si="87">BE31/(BE30+BE31)*100</f>
        <v>15.298018882066543</v>
      </c>
      <c r="BF32" s="114">
        <f t="shared" ref="BF32" si="88">BF31/(BF30+BF31)*100</f>
        <v>13.80788247470004</v>
      </c>
      <c r="BG32" s="114">
        <f>AVERAGE(AP32:BF32)</f>
        <v>15.439310391006002</v>
      </c>
    </row>
    <row r="33" spans="1:62" s="51" customFormat="1" x14ac:dyDescent="0.25">
      <c r="BH33" s="61"/>
      <c r="BI33" s="61"/>
      <c r="BJ33" s="61"/>
    </row>
    <row r="34" spans="1:62" s="51" customFormat="1" x14ac:dyDescent="0.25">
      <c r="A34" s="65" t="s">
        <v>68</v>
      </c>
      <c r="B34" s="65"/>
      <c r="C34" s="65"/>
      <c r="D34" s="65"/>
      <c r="BH34" s="61"/>
      <c r="BI34" s="61"/>
      <c r="BJ34" s="61"/>
    </row>
    <row r="35" spans="1:62" s="51" customFormat="1" x14ac:dyDescent="0.25">
      <c r="A35" s="5" t="s">
        <v>51</v>
      </c>
      <c r="B35" s="5">
        <v>1960</v>
      </c>
      <c r="C35" s="5">
        <v>1961</v>
      </c>
      <c r="D35" s="5">
        <v>1962</v>
      </c>
      <c r="E35" s="5">
        <v>1963</v>
      </c>
      <c r="F35" s="5">
        <v>1964</v>
      </c>
      <c r="G35" s="5">
        <v>1965</v>
      </c>
      <c r="H35" s="5">
        <v>1966</v>
      </c>
      <c r="I35" s="5">
        <v>1967</v>
      </c>
      <c r="J35" s="5">
        <v>1968</v>
      </c>
      <c r="K35" s="5">
        <v>1969</v>
      </c>
      <c r="L35" s="5">
        <v>1970</v>
      </c>
      <c r="M35" s="5">
        <v>1971</v>
      </c>
      <c r="N35" s="5">
        <v>1972</v>
      </c>
      <c r="O35" s="5">
        <v>1973</v>
      </c>
      <c r="P35" s="5">
        <v>1974</v>
      </c>
      <c r="Q35" s="5">
        <v>1975</v>
      </c>
      <c r="R35" s="5">
        <v>1976</v>
      </c>
      <c r="S35" s="5">
        <v>1977</v>
      </c>
      <c r="T35" s="5">
        <v>1978</v>
      </c>
      <c r="U35" s="5">
        <v>1979</v>
      </c>
      <c r="V35" s="5">
        <v>1980</v>
      </c>
      <c r="W35" s="5">
        <v>1981</v>
      </c>
      <c r="X35" s="5">
        <v>1982</v>
      </c>
      <c r="Y35" s="5">
        <v>1983</v>
      </c>
      <c r="Z35" s="5">
        <v>1984</v>
      </c>
      <c r="AA35" s="5">
        <v>1985</v>
      </c>
      <c r="AB35" s="5">
        <v>1986</v>
      </c>
      <c r="AC35" s="5">
        <v>1987</v>
      </c>
      <c r="AD35" s="5">
        <v>1988</v>
      </c>
      <c r="AE35" s="5">
        <v>1989</v>
      </c>
      <c r="AF35" s="5">
        <v>1990</v>
      </c>
      <c r="AG35" s="5">
        <v>1991</v>
      </c>
      <c r="AH35" s="5">
        <v>1992</v>
      </c>
      <c r="AI35" s="5">
        <v>1993</v>
      </c>
      <c r="AJ35" s="5">
        <v>1994</v>
      </c>
      <c r="AK35" s="5">
        <v>1995</v>
      </c>
      <c r="AL35" s="5">
        <v>1996</v>
      </c>
      <c r="AM35" s="5">
        <v>1997</v>
      </c>
      <c r="AN35" s="5">
        <v>1998</v>
      </c>
      <c r="AO35" s="5">
        <v>1999</v>
      </c>
      <c r="AP35" s="5">
        <v>2000</v>
      </c>
      <c r="AQ35" s="5">
        <v>2001</v>
      </c>
      <c r="AR35" s="5">
        <v>2002</v>
      </c>
      <c r="AS35" s="5">
        <v>2003</v>
      </c>
      <c r="AT35" s="5">
        <v>2004</v>
      </c>
      <c r="AU35" s="5">
        <v>2005</v>
      </c>
      <c r="AV35" s="5">
        <v>2006</v>
      </c>
      <c r="AW35" s="5">
        <v>2007</v>
      </c>
      <c r="AX35" s="5">
        <v>2008</v>
      </c>
      <c r="AY35" s="5">
        <v>2009</v>
      </c>
      <c r="AZ35" s="5">
        <v>2010</v>
      </c>
      <c r="BA35" s="5">
        <v>2011</v>
      </c>
      <c r="BB35" s="5">
        <v>2012</v>
      </c>
      <c r="BC35" s="5">
        <v>2013</v>
      </c>
      <c r="BD35" s="5">
        <v>2014</v>
      </c>
      <c r="BE35" s="5">
        <v>2015</v>
      </c>
      <c r="BF35" s="5">
        <v>2016</v>
      </c>
      <c r="BG35" s="52"/>
      <c r="BH35" s="35"/>
      <c r="BI35" s="61"/>
      <c r="BJ35" s="61"/>
    </row>
    <row r="36" spans="1:62" s="51" customFormat="1" x14ac:dyDescent="0.25">
      <c r="A36" s="6" t="s">
        <v>52</v>
      </c>
      <c r="B36" s="59">
        <f t="shared" ref="B36:AG36" si="89">(B$30*B15)/100</f>
        <v>150.45860822780497</v>
      </c>
      <c r="C36" s="59">
        <f t="shared" si="89"/>
        <v>187.7639555182478</v>
      </c>
      <c r="D36" s="59">
        <f t="shared" si="89"/>
        <v>311.48176948254275</v>
      </c>
      <c r="E36" s="59">
        <f t="shared" si="89"/>
        <v>510.59769458799104</v>
      </c>
      <c r="F36" s="59">
        <f t="shared" si="89"/>
        <v>555.26597314731191</v>
      </c>
      <c r="G36" s="59">
        <f t="shared" si="89"/>
        <v>657.77543309162172</v>
      </c>
      <c r="H36" s="59">
        <f t="shared" si="89"/>
        <v>691.93984618662103</v>
      </c>
      <c r="I36" s="59">
        <f t="shared" si="89"/>
        <v>1367.3535001407288</v>
      </c>
      <c r="J36" s="59">
        <f t="shared" si="89"/>
        <v>2280.0578206175369</v>
      </c>
      <c r="K36" s="59">
        <f t="shared" si="89"/>
        <v>2949.1429333305628</v>
      </c>
      <c r="L36" s="59">
        <f t="shared" si="89"/>
        <v>6249.6079012798809</v>
      </c>
      <c r="M36" s="59">
        <f t="shared" si="89"/>
        <v>10049.184725740663</v>
      </c>
      <c r="N36" s="59">
        <f t="shared" si="89"/>
        <v>23156.075747710402</v>
      </c>
      <c r="O36" s="59">
        <f t="shared" si="89"/>
        <v>31088.139282349301</v>
      </c>
      <c r="P36" s="59">
        <f t="shared" si="89"/>
        <v>46604.487402513892</v>
      </c>
      <c r="Q36" s="59">
        <f t="shared" si="89"/>
        <v>55059.614959919367</v>
      </c>
      <c r="R36" s="59">
        <f t="shared" si="89"/>
        <v>76420.387961483342</v>
      </c>
      <c r="S36" s="59">
        <f t="shared" si="89"/>
        <v>94955.440560228657</v>
      </c>
      <c r="T36" s="59">
        <f t="shared" si="89"/>
        <v>103938.62447281466</v>
      </c>
      <c r="U36" s="59">
        <f t="shared" si="89"/>
        <v>118542.32090116997</v>
      </c>
      <c r="V36" s="59">
        <f t="shared" si="89"/>
        <v>143857.7933229591</v>
      </c>
      <c r="W36" s="59">
        <f t="shared" si="89"/>
        <v>94592.710769800469</v>
      </c>
      <c r="X36" s="59">
        <f t="shared" si="89"/>
        <v>79955.970320345252</v>
      </c>
      <c r="Y36" s="59">
        <f t="shared" si="89"/>
        <v>73647.000418512296</v>
      </c>
      <c r="Z36" s="59">
        <f t="shared" si="89"/>
        <v>121774.9899526821</v>
      </c>
      <c r="AA36" s="59">
        <f t="shared" si="89"/>
        <v>101755.8671873275</v>
      </c>
      <c r="AB36" s="59">
        <f t="shared" si="89"/>
        <v>103030.93938864628</v>
      </c>
      <c r="AC36" s="59">
        <f t="shared" si="89"/>
        <v>118794.81812227074</v>
      </c>
      <c r="AD36" s="59">
        <f t="shared" si="89"/>
        <v>135200.82768558952</v>
      </c>
      <c r="AE36" s="59">
        <f t="shared" si="89"/>
        <v>102450.90043668123</v>
      </c>
      <c r="AF36" s="59">
        <f t="shared" si="89"/>
        <v>85180.326855895197</v>
      </c>
      <c r="AG36" s="59">
        <f t="shared" si="89"/>
        <v>90904.421397379934</v>
      </c>
      <c r="AH36" s="59">
        <f t="shared" ref="AH36:BF36" si="90">(AH$30*AH15)/100</f>
        <v>116386.56157205241</v>
      </c>
      <c r="AI36" s="59">
        <f t="shared" si="90"/>
        <v>155956.87598253277</v>
      </c>
      <c r="AJ36" s="59">
        <f t="shared" si="90"/>
        <v>167590.71615720523</v>
      </c>
      <c r="AK36" s="59">
        <f t="shared" si="90"/>
        <v>149691.14537117904</v>
      </c>
      <c r="AL36" s="59">
        <f t="shared" si="90"/>
        <v>166749.2606113537</v>
      </c>
      <c r="AM36" s="59">
        <f t="shared" si="90"/>
        <v>253741.94213973798</v>
      </c>
      <c r="AN36" s="59">
        <f t="shared" si="90"/>
        <v>263988.41746724886</v>
      </c>
      <c r="AO36" s="59">
        <f t="shared" si="90"/>
        <v>251067.3195633188</v>
      </c>
      <c r="AP36" s="59">
        <f t="shared" si="90"/>
        <v>288505.59956331877</v>
      </c>
      <c r="AQ36" s="59">
        <f t="shared" si="90"/>
        <v>354887.30305676855</v>
      </c>
      <c r="AR36" s="59">
        <f t="shared" si="90"/>
        <v>430479.48925764189</v>
      </c>
      <c r="AS36" s="59">
        <f t="shared" si="90"/>
        <v>562089.05545851542</v>
      </c>
      <c r="AT36" s="59">
        <f t="shared" si="90"/>
        <v>597823.21572052408</v>
      </c>
      <c r="AU36" s="59">
        <f t="shared" si="90"/>
        <v>467029.44235807861</v>
      </c>
      <c r="AV36" s="59">
        <f t="shared" si="90"/>
        <v>465512.2951965066</v>
      </c>
      <c r="AW36" s="59">
        <f t="shared" si="90"/>
        <v>541689.43231441046</v>
      </c>
      <c r="AX36" s="59">
        <f t="shared" si="90"/>
        <v>464038.4519650655</v>
      </c>
      <c r="AY36" s="59">
        <f t="shared" si="90"/>
        <v>512814.34497816599</v>
      </c>
      <c r="AZ36" s="59">
        <f t="shared" si="90"/>
        <v>532085.18777292583</v>
      </c>
      <c r="BA36" s="59">
        <f t="shared" si="90"/>
        <v>573022.34061135375</v>
      </c>
      <c r="BB36" s="59">
        <f t="shared" si="90"/>
        <v>679972.55895196507</v>
      </c>
      <c r="BC36" s="59">
        <f t="shared" si="90"/>
        <v>768037.54192139732</v>
      </c>
      <c r="BD36" s="59">
        <f t="shared" si="90"/>
        <v>839380.42292576423</v>
      </c>
      <c r="BE36" s="59">
        <f t="shared" si="90"/>
        <v>817139.70480349346</v>
      </c>
      <c r="BF36" s="59">
        <f t="shared" si="90"/>
        <v>927570.60829694336</v>
      </c>
      <c r="BH36" s="62"/>
      <c r="BI36" s="61"/>
      <c r="BJ36" s="61"/>
    </row>
    <row r="37" spans="1:62" s="51" customFormat="1" x14ac:dyDescent="0.25">
      <c r="A37" s="6" t="s">
        <v>53</v>
      </c>
      <c r="B37" s="59">
        <f t="shared" ref="B37:AG37" si="91">(B$30*B16)/100</f>
        <v>8602.9941390866843</v>
      </c>
      <c r="C37" s="59">
        <f t="shared" si="91"/>
        <v>7303.9421058143043</v>
      </c>
      <c r="D37" s="59">
        <f t="shared" si="91"/>
        <v>9269.7460546095208</v>
      </c>
      <c r="E37" s="59">
        <f t="shared" si="91"/>
        <v>12395.520706063258</v>
      </c>
      <c r="F37" s="59">
        <f t="shared" si="91"/>
        <v>10734.357820638175</v>
      </c>
      <c r="G37" s="59">
        <f t="shared" si="91"/>
        <v>9317.871404914873</v>
      </c>
      <c r="H37" s="59">
        <f t="shared" si="91"/>
        <v>9255.2693422808079</v>
      </c>
      <c r="I37" s="59">
        <f t="shared" si="91"/>
        <v>16252.835671894438</v>
      </c>
      <c r="J37" s="59">
        <f t="shared" si="91"/>
        <v>21675.472507653918</v>
      </c>
      <c r="K37" s="59">
        <f t="shared" si="91"/>
        <v>21021.718377996596</v>
      </c>
      <c r="L37" s="59">
        <f t="shared" si="91"/>
        <v>32576.312783547866</v>
      </c>
      <c r="M37" s="59">
        <f t="shared" si="91"/>
        <v>41413.616885897551</v>
      </c>
      <c r="N37" s="59">
        <f t="shared" si="91"/>
        <v>65975.813861693518</v>
      </c>
      <c r="O37" s="59">
        <f t="shared" si="91"/>
        <v>58462.176244902388</v>
      </c>
      <c r="P37" s="59">
        <f t="shared" si="91"/>
        <v>67442.768597284172</v>
      </c>
      <c r="Q37" s="59">
        <f t="shared" si="91"/>
        <v>71562.163467807331</v>
      </c>
      <c r="R37" s="59">
        <f t="shared" si="91"/>
        <v>92337.499855245376</v>
      </c>
      <c r="S37" s="59">
        <f t="shared" si="91"/>
        <v>110499.93783556019</v>
      </c>
      <c r="T37" s="59">
        <f t="shared" si="91"/>
        <v>103623.82252092227</v>
      </c>
      <c r="U37" s="59">
        <f t="shared" si="91"/>
        <v>113342.65436091514</v>
      </c>
      <c r="V37" s="59">
        <f t="shared" si="91"/>
        <v>130942.41434742583</v>
      </c>
      <c r="W37" s="59">
        <f t="shared" si="91"/>
        <v>89399.524159030858</v>
      </c>
      <c r="X37" s="59">
        <f t="shared" si="91"/>
        <v>85782.317744421976</v>
      </c>
      <c r="Y37" s="59">
        <f t="shared" si="91"/>
        <v>67577.511710357852</v>
      </c>
      <c r="Z37" s="59">
        <f t="shared" si="91"/>
        <v>108340.57674605941</v>
      </c>
      <c r="AA37" s="59">
        <f t="shared" si="91"/>
        <v>82463.170562159794</v>
      </c>
      <c r="AB37" s="59">
        <f t="shared" si="91"/>
        <v>95690.312663755452</v>
      </c>
      <c r="AC37" s="59">
        <f t="shared" si="91"/>
        <v>93643.676419213967</v>
      </c>
      <c r="AD37" s="59">
        <f t="shared" si="91"/>
        <v>90046.120873362437</v>
      </c>
      <c r="AE37" s="59">
        <f t="shared" si="91"/>
        <v>83772.006986899578</v>
      </c>
      <c r="AF37" s="59">
        <f t="shared" si="91"/>
        <v>80778.911790393016</v>
      </c>
      <c r="AG37" s="59">
        <f t="shared" si="91"/>
        <v>93562.44541484717</v>
      </c>
      <c r="AH37" s="59">
        <f t="shared" ref="AH37:BF37" si="92">(AH$30*AH16)/100</f>
        <v>101103.47772925762</v>
      </c>
      <c r="AI37" s="59">
        <f t="shared" si="92"/>
        <v>122199.97641921397</v>
      </c>
      <c r="AJ37" s="59">
        <f t="shared" si="92"/>
        <v>147784.54061135367</v>
      </c>
      <c r="AK37" s="59">
        <f t="shared" si="92"/>
        <v>122076.9480349345</v>
      </c>
      <c r="AL37" s="59">
        <f t="shared" si="92"/>
        <v>150715.67786026199</v>
      </c>
      <c r="AM37" s="59">
        <f t="shared" si="92"/>
        <v>144219.75982532752</v>
      </c>
      <c r="AN37" s="59">
        <f t="shared" si="92"/>
        <v>176147.20109170303</v>
      </c>
      <c r="AO37" s="59">
        <f t="shared" si="92"/>
        <v>157013.70515283843</v>
      </c>
      <c r="AP37" s="59">
        <f t="shared" si="92"/>
        <v>212142.47554585151</v>
      </c>
      <c r="AQ37" s="59">
        <f t="shared" si="92"/>
        <v>187849.63231441044</v>
      </c>
      <c r="AR37" s="59">
        <f t="shared" si="92"/>
        <v>211317.38026200872</v>
      </c>
      <c r="AS37" s="59">
        <f t="shared" si="92"/>
        <v>272247.90855895198</v>
      </c>
      <c r="AT37" s="59">
        <f t="shared" si="92"/>
        <v>242299.56091703058</v>
      </c>
      <c r="AU37" s="59">
        <f t="shared" si="92"/>
        <v>193772.92039301313</v>
      </c>
      <c r="AV37" s="59">
        <f t="shared" si="92"/>
        <v>239288.44716157205</v>
      </c>
      <c r="AW37" s="59">
        <f t="shared" si="92"/>
        <v>308395.45851528388</v>
      </c>
      <c r="AX37" s="59">
        <f t="shared" si="92"/>
        <v>273678.01633187773</v>
      </c>
      <c r="AY37" s="59">
        <f t="shared" si="92"/>
        <v>240290.1502183406</v>
      </c>
      <c r="AZ37" s="59">
        <f t="shared" si="92"/>
        <v>221702.1615720524</v>
      </c>
      <c r="BA37" s="59">
        <f t="shared" si="92"/>
        <v>303364.76855895197</v>
      </c>
      <c r="BB37" s="59">
        <f t="shared" si="92"/>
        <v>339986.27947598253</v>
      </c>
      <c r="BC37" s="59">
        <f t="shared" si="92"/>
        <v>344502.32751091704</v>
      </c>
      <c r="BD37" s="59">
        <f t="shared" si="92"/>
        <v>346957.74218340608</v>
      </c>
      <c r="BE37" s="59">
        <f t="shared" si="92"/>
        <v>301719.03493449779</v>
      </c>
      <c r="BF37" s="59">
        <f t="shared" si="92"/>
        <v>387320.46711790393</v>
      </c>
      <c r="BH37" s="62"/>
      <c r="BI37" s="61"/>
      <c r="BJ37" s="61"/>
    </row>
    <row r="38" spans="1:62" s="51" customFormat="1" x14ac:dyDescent="0.25">
      <c r="A38" s="6" t="s">
        <v>55</v>
      </c>
      <c r="B38" s="59">
        <f t="shared" ref="B38:AG38" si="93">(B$30*B17)/100</f>
        <v>4460.083788794147</v>
      </c>
      <c r="C38" s="59">
        <f t="shared" si="93"/>
        <v>3866.3267910034692</v>
      </c>
      <c r="D38" s="59">
        <f t="shared" si="93"/>
        <v>5004.1110180549376</v>
      </c>
      <c r="E38" s="59">
        <f t="shared" si="93"/>
        <v>6816.453852141779</v>
      </c>
      <c r="F38" s="59">
        <f t="shared" si="93"/>
        <v>6007.0663921704281</v>
      </c>
      <c r="G38" s="59">
        <f t="shared" si="93"/>
        <v>6061.6384446791108</v>
      </c>
      <c r="H38" s="59">
        <f t="shared" si="93"/>
        <v>5349.0540399089441</v>
      </c>
      <c r="I38" s="59">
        <f t="shared" si="93"/>
        <v>9534.2730867807459</v>
      </c>
      <c r="J38" s="59">
        <f t="shared" si="93"/>
        <v>12896.734631532867</v>
      </c>
      <c r="K38" s="59">
        <f t="shared" si="93"/>
        <v>12677.622100325509</v>
      </c>
      <c r="L38" s="59">
        <f t="shared" si="93"/>
        <v>19939.033812493526</v>
      </c>
      <c r="M38" s="59">
        <f t="shared" si="93"/>
        <v>25611.144473986802</v>
      </c>
      <c r="N38" s="59">
        <f t="shared" si="93"/>
        <v>41282.39269052523</v>
      </c>
      <c r="O38" s="59">
        <f t="shared" si="93"/>
        <v>36993.74865862474</v>
      </c>
      <c r="P38" s="59">
        <f t="shared" si="93"/>
        <v>43494.412262170321</v>
      </c>
      <c r="Q38" s="59">
        <f t="shared" si="93"/>
        <v>43446.530032904564</v>
      </c>
      <c r="R38" s="59">
        <f t="shared" si="93"/>
        <v>58187.652285064731</v>
      </c>
      <c r="S38" s="59">
        <f t="shared" si="93"/>
        <v>71154.312404745971</v>
      </c>
      <c r="T38" s="59">
        <f t="shared" si="93"/>
        <v>74545.54829206843</v>
      </c>
      <c r="U38" s="59">
        <f t="shared" si="93"/>
        <v>85008.349766905871</v>
      </c>
      <c r="V38" s="59">
        <f t="shared" si="93"/>
        <v>99784.815571779327</v>
      </c>
      <c r="W38" s="59">
        <f t="shared" si="93"/>
        <v>73386.60232116819</v>
      </c>
      <c r="X38" s="59">
        <f t="shared" si="93"/>
        <v>70162.315055412197</v>
      </c>
      <c r="Y38" s="59">
        <f t="shared" si="93"/>
        <v>73484.637422931773</v>
      </c>
      <c r="Z38" s="59">
        <f t="shared" si="93"/>
        <v>110285.80074562627</v>
      </c>
      <c r="AA38" s="59">
        <f t="shared" si="93"/>
        <v>91503.025993593692</v>
      </c>
      <c r="AB38" s="59">
        <f t="shared" si="93"/>
        <v>111616.85100436682</v>
      </c>
      <c r="AC38" s="59">
        <f t="shared" si="93"/>
        <v>113212.97205240173</v>
      </c>
      <c r="AD38" s="59">
        <f t="shared" si="93"/>
        <v>111570.30327510918</v>
      </c>
      <c r="AE38" s="59">
        <f t="shared" si="93"/>
        <v>106979.11703056768</v>
      </c>
      <c r="AF38" s="59">
        <f t="shared" si="93"/>
        <v>103873.39554585151</v>
      </c>
      <c r="AG38" s="59">
        <f t="shared" si="93"/>
        <v>108447.37991266376</v>
      </c>
      <c r="AH38" s="59">
        <f t="shared" ref="AH38:BF38" si="94">(AH$30*AH17)/100</f>
        <v>119031.71069868995</v>
      </c>
      <c r="AI38" s="59">
        <f t="shared" si="94"/>
        <v>133677.32227074236</v>
      </c>
      <c r="AJ38" s="59">
        <f t="shared" si="94"/>
        <v>134072.57292576419</v>
      </c>
      <c r="AK38" s="59">
        <f t="shared" si="94"/>
        <v>115287.64183406113</v>
      </c>
      <c r="AL38" s="59">
        <f t="shared" si="94"/>
        <v>127522.91397379912</v>
      </c>
      <c r="AM38" s="59">
        <f t="shared" si="94"/>
        <v>125386.3558951965</v>
      </c>
      <c r="AN38" s="59">
        <f t="shared" si="94"/>
        <v>120839.76855895195</v>
      </c>
      <c r="AO38" s="59">
        <f t="shared" si="94"/>
        <v>87869.267161572061</v>
      </c>
      <c r="AP38" s="59">
        <f t="shared" si="94"/>
        <v>124549.48034934496</v>
      </c>
      <c r="AQ38" s="59">
        <f t="shared" si="94"/>
        <v>141673.09257641921</v>
      </c>
      <c r="AR38" s="59">
        <f t="shared" si="94"/>
        <v>149172.4198253275</v>
      </c>
      <c r="AS38" s="59">
        <f t="shared" si="94"/>
        <v>173397.7643231441</v>
      </c>
      <c r="AT38" s="59">
        <f t="shared" si="94"/>
        <v>178592.13742358077</v>
      </c>
      <c r="AU38" s="59">
        <f t="shared" si="94"/>
        <v>183014.78960698692</v>
      </c>
      <c r="AV38" s="59">
        <f t="shared" si="94"/>
        <v>205182.96733624453</v>
      </c>
      <c r="AW38" s="59">
        <f t="shared" si="94"/>
        <v>220510.74235807863</v>
      </c>
      <c r="AX38" s="59">
        <f t="shared" si="94"/>
        <v>182405.49074235809</v>
      </c>
      <c r="AY38" s="59">
        <f t="shared" si="94"/>
        <v>205272.25637554587</v>
      </c>
      <c r="AZ38" s="59">
        <f t="shared" si="94"/>
        <v>221702.1615720524</v>
      </c>
      <c r="BA38" s="59">
        <f t="shared" si="94"/>
        <v>252803.97379912663</v>
      </c>
      <c r="BB38" s="59">
        <f t="shared" si="94"/>
        <v>264433.77292576421</v>
      </c>
      <c r="BC38" s="59">
        <f t="shared" si="94"/>
        <v>305999.12620087335</v>
      </c>
      <c r="BD38" s="59">
        <f t="shared" si="94"/>
        <v>284497.04816593888</v>
      </c>
      <c r="BE38" s="59">
        <f t="shared" si="94"/>
        <v>249831.04803493447</v>
      </c>
      <c r="BF38" s="59">
        <f t="shared" si="94"/>
        <v>282181.31620087335</v>
      </c>
      <c r="BH38" s="62"/>
      <c r="BI38" s="61"/>
      <c r="BJ38" s="61"/>
    </row>
    <row r="39" spans="1:62" s="51" customFormat="1" x14ac:dyDescent="0.25">
      <c r="A39" s="6" t="s">
        <v>56</v>
      </c>
      <c r="B39" s="59">
        <f t="shared" ref="B39:AG39" si="95">(B$30*B18)/100</f>
        <v>4813.5834633237573</v>
      </c>
      <c r="C39" s="59">
        <f t="shared" si="95"/>
        <v>4027.1086255974242</v>
      </c>
      <c r="D39" s="59">
        <f t="shared" si="95"/>
        <v>5038.2823967066979</v>
      </c>
      <c r="E39" s="59">
        <f t="shared" si="95"/>
        <v>6643.7445906286348</v>
      </c>
      <c r="F39" s="59">
        <f t="shared" si="95"/>
        <v>5675.5278831851483</v>
      </c>
      <c r="G39" s="59">
        <f t="shared" si="95"/>
        <v>5009.3814583455633</v>
      </c>
      <c r="H39" s="59">
        <f t="shared" si="95"/>
        <v>4766.5665044457182</v>
      </c>
      <c r="I39" s="59">
        <f t="shared" si="95"/>
        <v>8264.9309985871605</v>
      </c>
      <c r="J39" s="59">
        <f t="shared" si="95"/>
        <v>10886.767021242178</v>
      </c>
      <c r="K39" s="59">
        <f t="shared" si="95"/>
        <v>10431.358820998914</v>
      </c>
      <c r="L39" s="59">
        <f t="shared" si="95"/>
        <v>16683.155283192704</v>
      </c>
      <c r="M39" s="59">
        <f t="shared" si="95"/>
        <v>20074.693388621869</v>
      </c>
      <c r="N39" s="59">
        <f t="shared" si="95"/>
        <v>31620.811241660067</v>
      </c>
      <c r="O39" s="59">
        <f t="shared" si="95"/>
        <v>27710.93492035212</v>
      </c>
      <c r="P39" s="59">
        <f t="shared" si="95"/>
        <v>28623.855835375587</v>
      </c>
      <c r="Q39" s="59">
        <f t="shared" si="95"/>
        <v>30720.094556756048</v>
      </c>
      <c r="R39" s="59">
        <f t="shared" si="95"/>
        <v>37026.968163213511</v>
      </c>
      <c r="S39" s="59">
        <f t="shared" si="95"/>
        <v>38221.951160867939</v>
      </c>
      <c r="T39" s="59">
        <f t="shared" si="95"/>
        <v>42752.3627020239</v>
      </c>
      <c r="U39" s="59">
        <f t="shared" si="95"/>
        <v>50644.777461946454</v>
      </c>
      <c r="V39" s="59">
        <f t="shared" si="95"/>
        <v>58490.017351351475</v>
      </c>
      <c r="W39" s="59">
        <f t="shared" si="95"/>
        <v>42699.095081647982</v>
      </c>
      <c r="X39" s="59">
        <f t="shared" si="95"/>
        <v>27082.036339980838</v>
      </c>
      <c r="Y39" s="59">
        <f t="shared" si="95"/>
        <v>31125.138092415506</v>
      </c>
      <c r="Z39" s="59">
        <f t="shared" si="95"/>
        <v>47471.411032200849</v>
      </c>
      <c r="AA39" s="59">
        <f t="shared" si="95"/>
        <v>37222.949453400623</v>
      </c>
      <c r="AB39" s="59">
        <f t="shared" si="95"/>
        <v>69801.495196506556</v>
      </c>
      <c r="AC39" s="59">
        <f t="shared" si="95"/>
        <v>56606.486026200866</v>
      </c>
      <c r="AD39" s="59">
        <f t="shared" si="95"/>
        <v>59899.100873362448</v>
      </c>
      <c r="AE39" s="59">
        <f t="shared" si="95"/>
        <v>38829.457292576422</v>
      </c>
      <c r="AF39" s="59">
        <f t="shared" si="95"/>
        <v>36039.822183406119</v>
      </c>
      <c r="AG39" s="59">
        <f t="shared" si="95"/>
        <v>33703.744541484717</v>
      </c>
      <c r="AH39" s="59">
        <f t="shared" ref="AH39:BF39" si="96">(AH$30*AH18)/100</f>
        <v>34151.814279475977</v>
      </c>
      <c r="AI39" s="59">
        <f t="shared" si="96"/>
        <v>37132.589519650654</v>
      </c>
      <c r="AJ39" s="59">
        <f t="shared" si="96"/>
        <v>40450.304672489081</v>
      </c>
      <c r="AK39" s="59">
        <f t="shared" si="96"/>
        <v>37275.902314410479</v>
      </c>
      <c r="AL39" s="59">
        <f t="shared" si="96"/>
        <v>49293.945109170301</v>
      </c>
      <c r="AM39" s="59">
        <f t="shared" si="96"/>
        <v>63626.364628820957</v>
      </c>
      <c r="AN39" s="59">
        <f t="shared" si="96"/>
        <v>71295.463449781659</v>
      </c>
      <c r="AO39" s="59">
        <f t="shared" si="96"/>
        <v>82028.494759825335</v>
      </c>
      <c r="AP39" s="59">
        <f t="shared" si="96"/>
        <v>89328.520742358087</v>
      </c>
      <c r="AQ39" s="59">
        <f t="shared" si="96"/>
        <v>72841.865502183398</v>
      </c>
      <c r="AR39" s="59">
        <f t="shared" si="96"/>
        <v>82492.225589519658</v>
      </c>
      <c r="AS39" s="59">
        <f t="shared" si="96"/>
        <v>91693.572707423591</v>
      </c>
      <c r="AT39" s="59">
        <f t="shared" si="96"/>
        <v>90881.20602620086</v>
      </c>
      <c r="AU39" s="59">
        <f t="shared" si="96"/>
        <v>87330.708733624459</v>
      </c>
      <c r="AV39" s="59">
        <f t="shared" si="96"/>
        <v>103829.18253275109</v>
      </c>
      <c r="AW39" s="59">
        <f t="shared" si="96"/>
        <v>101466.89956331877</v>
      </c>
      <c r="AX39" s="59">
        <f t="shared" si="96"/>
        <v>80526.371965065497</v>
      </c>
      <c r="AY39" s="59">
        <f t="shared" si="96"/>
        <v>97141.688777292569</v>
      </c>
      <c r="AZ39" s="59">
        <f t="shared" si="96"/>
        <v>88680.864628820957</v>
      </c>
      <c r="BA39" s="59">
        <f t="shared" si="96"/>
        <v>101121.58951965066</v>
      </c>
      <c r="BB39" s="59">
        <f t="shared" si="96"/>
        <v>113328.75982532751</v>
      </c>
      <c r="BC39" s="59">
        <f t="shared" si="96"/>
        <v>117536.08820960698</v>
      </c>
      <c r="BD39" s="59">
        <f t="shared" si="96"/>
        <v>112263.24074235809</v>
      </c>
      <c r="BE39" s="59">
        <f t="shared" si="96"/>
        <v>106466.46200873362</v>
      </c>
      <c r="BF39" s="59">
        <f t="shared" si="96"/>
        <v>121648.60436681221</v>
      </c>
      <c r="BH39" s="62"/>
      <c r="BI39" s="61"/>
      <c r="BJ39" s="61"/>
    </row>
    <row r="40" spans="1:62" s="51" customFormat="1" x14ac:dyDescent="0.25">
      <c r="A40" s="6" t="s">
        <v>57</v>
      </c>
      <c r="B40" s="59">
        <f t="shared" ref="B40:AG40" si="97">(B$30*B19)/100</f>
        <v>6510.6743583074976</v>
      </c>
      <c r="C40" s="59">
        <f t="shared" si="97"/>
        <v>5348.0758247488584</v>
      </c>
      <c r="D40" s="59">
        <f t="shared" si="97"/>
        <v>6568.640554895921</v>
      </c>
      <c r="E40" s="59">
        <f t="shared" si="97"/>
        <v>8502.2666178113541</v>
      </c>
      <c r="F40" s="59">
        <f t="shared" si="97"/>
        <v>7128.4447519394871</v>
      </c>
      <c r="G40" s="59">
        <f t="shared" si="97"/>
        <v>6174.1210256922113</v>
      </c>
      <c r="H40" s="59">
        <f t="shared" si="97"/>
        <v>5764.116241035842</v>
      </c>
      <c r="I40" s="59">
        <f t="shared" si="97"/>
        <v>9804.682836054817</v>
      </c>
      <c r="J40" s="59">
        <f t="shared" si="97"/>
        <v>12667.452341240409</v>
      </c>
      <c r="K40" s="59">
        <f t="shared" si="97"/>
        <v>11902.920827466613</v>
      </c>
      <c r="L40" s="59">
        <f t="shared" si="97"/>
        <v>17907.730025313602</v>
      </c>
      <c r="M40" s="59">
        <f t="shared" si="97"/>
        <v>23525.334516474639</v>
      </c>
      <c r="N40" s="59">
        <f t="shared" si="97"/>
        <v>38537.541679812573</v>
      </c>
      <c r="O40" s="59">
        <f t="shared" si="97"/>
        <v>31697.495721012776</v>
      </c>
      <c r="P40" s="59">
        <f t="shared" si="97"/>
        <v>31510.624116085051</v>
      </c>
      <c r="Q40" s="59">
        <f t="shared" si="97"/>
        <v>33143.906281609932</v>
      </c>
      <c r="R40" s="59">
        <f t="shared" si="97"/>
        <v>36722.225288783658</v>
      </c>
      <c r="S40" s="59">
        <f t="shared" si="97"/>
        <v>49767.782554108278</v>
      </c>
      <c r="T40" s="59">
        <f t="shared" si="97"/>
        <v>47729.61728593897</v>
      </c>
      <c r="U40" s="59">
        <f t="shared" si="97"/>
        <v>47351.511900899124</v>
      </c>
      <c r="V40" s="59">
        <f t="shared" si="97"/>
        <v>54862.841009995078</v>
      </c>
      <c r="W40" s="59">
        <f t="shared" si="97"/>
        <v>35335.204599667064</v>
      </c>
      <c r="X40" s="59">
        <f t="shared" si="97"/>
        <v>31950.594066668851</v>
      </c>
      <c r="Y40" s="59">
        <f t="shared" si="97"/>
        <v>23957.082426252087</v>
      </c>
      <c r="Z40" s="59">
        <f t="shared" si="97"/>
        <v>36407.254949254006</v>
      </c>
      <c r="AA40" s="59">
        <f t="shared" si="97"/>
        <v>32543.570246415096</v>
      </c>
      <c r="AB40" s="59">
        <f t="shared" si="97"/>
        <v>21366.467074235803</v>
      </c>
      <c r="AC40" s="59">
        <f t="shared" si="97"/>
        <v>21145.34628820961</v>
      </c>
      <c r="AD40" s="59">
        <f t="shared" si="97"/>
        <v>18693.785327510919</v>
      </c>
      <c r="AE40" s="59">
        <f t="shared" si="97"/>
        <v>19924.153013100437</v>
      </c>
      <c r="AF40" s="59">
        <f t="shared" si="97"/>
        <v>16880.721310043667</v>
      </c>
      <c r="AG40" s="59">
        <f t="shared" si="97"/>
        <v>19137.772925764195</v>
      </c>
      <c r="AH40" s="59">
        <f t="shared" ref="AH40:BF40" si="98">(AH$30*AH19)/100</f>
        <v>17046.516593886463</v>
      </c>
      <c r="AI40" s="59">
        <f t="shared" si="98"/>
        <v>19241.432751091703</v>
      </c>
      <c r="AJ40" s="59">
        <f t="shared" si="98"/>
        <v>20339.418733624454</v>
      </c>
      <c r="AK40" s="59">
        <f t="shared" si="98"/>
        <v>15602.347903930133</v>
      </c>
      <c r="AL40" s="59">
        <f t="shared" si="98"/>
        <v>11186.220524017466</v>
      </c>
      <c r="AM40" s="59">
        <f t="shared" si="98"/>
        <v>22990.326419213972</v>
      </c>
      <c r="AN40" s="59">
        <f t="shared" si="98"/>
        <v>21193.436331877729</v>
      </c>
      <c r="AO40" s="59">
        <f t="shared" si="98"/>
        <v>25768.113537117904</v>
      </c>
      <c r="AP40" s="59">
        <f t="shared" si="98"/>
        <v>38283.651746724892</v>
      </c>
      <c r="AQ40" s="59">
        <f t="shared" si="98"/>
        <v>43466.648908296935</v>
      </c>
      <c r="AR40" s="59">
        <f t="shared" si="98"/>
        <v>44494.320786026197</v>
      </c>
      <c r="AS40" s="59">
        <f t="shared" si="98"/>
        <v>63365.477074235809</v>
      </c>
      <c r="AT40" s="59">
        <f t="shared" si="98"/>
        <v>71255.696419213957</v>
      </c>
      <c r="AU40" s="59">
        <f t="shared" si="98"/>
        <v>50879.630305676852</v>
      </c>
      <c r="AV40" s="59">
        <f t="shared" si="98"/>
        <v>68486.003842794773</v>
      </c>
      <c r="AW40" s="59">
        <f t="shared" si="98"/>
        <v>78776.663755458503</v>
      </c>
      <c r="AX40" s="59">
        <f t="shared" si="98"/>
        <v>54568.13074235808</v>
      </c>
      <c r="AY40" s="59">
        <f t="shared" si="98"/>
        <v>49083.658733624463</v>
      </c>
      <c r="AZ40" s="59">
        <f t="shared" si="98"/>
        <v>73900.720524017466</v>
      </c>
      <c r="BA40" s="59">
        <f t="shared" si="98"/>
        <v>101121.58951965066</v>
      </c>
      <c r="BB40" s="59">
        <f t="shared" si="98"/>
        <v>88679.754563318784</v>
      </c>
      <c r="BC40" s="59">
        <f t="shared" si="98"/>
        <v>88152.066157205234</v>
      </c>
      <c r="BD40" s="59">
        <f t="shared" si="98"/>
        <v>75533.862532751096</v>
      </c>
      <c r="BE40" s="59">
        <f t="shared" si="98"/>
        <v>63226.472925764188</v>
      </c>
      <c r="BF40" s="59">
        <f t="shared" si="98"/>
        <v>60824.302183406107</v>
      </c>
      <c r="BH40" s="62"/>
      <c r="BI40" s="61"/>
      <c r="BJ40" s="61"/>
    </row>
    <row r="41" spans="1:62" s="51" customFormat="1" x14ac:dyDescent="0.25">
      <c r="A41" s="6" t="s">
        <v>58</v>
      </c>
      <c r="B41" s="59">
        <f t="shared" ref="B41:AG41" si="99">(B$30*B20)/100</f>
        <v>100.05356486535315</v>
      </c>
      <c r="C41" s="59">
        <f t="shared" si="99"/>
        <v>317.29229046909512</v>
      </c>
      <c r="D41" s="59">
        <f t="shared" si="99"/>
        <v>685.96840590900979</v>
      </c>
      <c r="E41" s="59">
        <f t="shared" si="99"/>
        <v>1281.4630963644142</v>
      </c>
      <c r="F41" s="59">
        <f t="shared" si="99"/>
        <v>1194.6557551716483</v>
      </c>
      <c r="G41" s="59">
        <f t="shared" si="99"/>
        <v>1221.8505678783404</v>
      </c>
      <c r="H41" s="59">
        <f t="shared" si="99"/>
        <v>1713.0796831511861</v>
      </c>
      <c r="I41" s="59">
        <f t="shared" si="99"/>
        <v>3419.2404582808917</v>
      </c>
      <c r="J41" s="59">
        <f t="shared" si="99"/>
        <v>5088.8367290829765</v>
      </c>
      <c r="K41" s="59">
        <f t="shared" si="99"/>
        <v>5430.4601165343747</v>
      </c>
      <c r="L41" s="59">
        <f t="shared" si="99"/>
        <v>9174.3599643066846</v>
      </c>
      <c r="M41" s="59">
        <f t="shared" si="99"/>
        <v>12551.173603838459</v>
      </c>
      <c r="N41" s="59">
        <f t="shared" si="99"/>
        <v>21398.383885366507</v>
      </c>
      <c r="O41" s="59">
        <f t="shared" si="99"/>
        <v>20164.592404634008</v>
      </c>
      <c r="P41" s="59">
        <f t="shared" si="99"/>
        <v>23428.535029362287</v>
      </c>
      <c r="Q41" s="59">
        <f t="shared" si="99"/>
        <v>28995.593615193608</v>
      </c>
      <c r="R41" s="59">
        <f t="shared" si="99"/>
        <v>44109.576900332569</v>
      </c>
      <c r="S41" s="59">
        <f t="shared" si="99"/>
        <v>44311.854241880661</v>
      </c>
      <c r="T41" s="59">
        <f t="shared" si="99"/>
        <v>39285.39744615087</v>
      </c>
      <c r="U41" s="59">
        <f t="shared" si="99"/>
        <v>57547.299796391249</v>
      </c>
      <c r="V41" s="59">
        <f t="shared" si="99"/>
        <v>53560.942729909009</v>
      </c>
      <c r="W41" s="59">
        <f t="shared" si="99"/>
        <v>22355.18006836866</v>
      </c>
      <c r="X41" s="59">
        <f t="shared" si="99"/>
        <v>28840.170713241689</v>
      </c>
      <c r="Y41" s="59">
        <f t="shared" si="99"/>
        <v>17794.893002672947</v>
      </c>
      <c r="Z41" s="59">
        <f t="shared" si="99"/>
        <v>23555.05973026685</v>
      </c>
      <c r="AA41" s="59">
        <f t="shared" si="99"/>
        <v>28068.377507637793</v>
      </c>
      <c r="AB41" s="59">
        <f t="shared" si="99"/>
        <v>56168.902707423578</v>
      </c>
      <c r="AC41" s="59">
        <f t="shared" si="99"/>
        <v>52403.684279475987</v>
      </c>
      <c r="AD41" s="59">
        <f t="shared" si="99"/>
        <v>46076.231441048039</v>
      </c>
      <c r="AE41" s="59">
        <f t="shared" si="99"/>
        <v>39621.89519650655</v>
      </c>
      <c r="AF41" s="59">
        <f t="shared" si="99"/>
        <v>31586.625764192137</v>
      </c>
      <c r="AG41" s="59">
        <f t="shared" si="99"/>
        <v>19403.575327510916</v>
      </c>
      <c r="AH41" s="59">
        <f t="shared" ref="AH41:BF41" si="100">(AH$30*AH20)/100</f>
        <v>22924.625764192137</v>
      </c>
      <c r="AI41" s="59">
        <f t="shared" si="100"/>
        <v>20456.681135371175</v>
      </c>
      <c r="AJ41" s="59">
        <f t="shared" si="100"/>
        <v>18358.801179039303</v>
      </c>
      <c r="AK41" s="59">
        <f t="shared" si="100"/>
        <v>12403.540174672489</v>
      </c>
      <c r="AL41" s="59">
        <f t="shared" si="100"/>
        <v>18494.551266375543</v>
      </c>
      <c r="AM41" s="59">
        <f t="shared" si="100"/>
        <v>21887.46943231441</v>
      </c>
      <c r="AN41" s="59">
        <f t="shared" si="100"/>
        <v>22030.019344978165</v>
      </c>
      <c r="AO41" s="59">
        <f t="shared" si="100"/>
        <v>17694.104628820962</v>
      </c>
      <c r="AP41" s="59">
        <f t="shared" si="100"/>
        <v>25011.985807860259</v>
      </c>
      <c r="AQ41" s="59">
        <f t="shared" si="100"/>
        <v>27207.303930131002</v>
      </c>
      <c r="AR41" s="59">
        <f t="shared" si="100"/>
        <v>36404.444279475982</v>
      </c>
      <c r="AS41" s="59">
        <f t="shared" si="100"/>
        <v>49499.619737991263</v>
      </c>
      <c r="AT41" s="59">
        <f t="shared" si="100"/>
        <v>50271.497685589522</v>
      </c>
      <c r="AU41" s="59">
        <f t="shared" si="100"/>
        <v>33793.187292576418</v>
      </c>
      <c r="AV41" s="59">
        <f t="shared" si="100"/>
        <v>26816.808733624453</v>
      </c>
      <c r="AW41" s="59">
        <f t="shared" si="100"/>
        <v>33715.772925764191</v>
      </c>
      <c r="AX41" s="59">
        <f t="shared" si="100"/>
        <v>42426.372751091702</v>
      </c>
      <c r="AY41" s="59">
        <f t="shared" si="100"/>
        <v>42050.776288209614</v>
      </c>
      <c r="AZ41" s="59">
        <f t="shared" si="100"/>
        <v>44340.432314410478</v>
      </c>
      <c r="BA41" s="59">
        <f t="shared" si="100"/>
        <v>43718.233868995638</v>
      </c>
      <c r="BB41" s="59">
        <f t="shared" si="100"/>
        <v>44424.873851528384</v>
      </c>
      <c r="BC41" s="59">
        <f t="shared" si="100"/>
        <v>42758.818296943231</v>
      </c>
      <c r="BD41" s="59">
        <f t="shared" si="100"/>
        <v>59970.566681222714</v>
      </c>
      <c r="BE41" s="59">
        <f t="shared" si="100"/>
        <v>45738.299563318767</v>
      </c>
      <c r="BF41" s="59">
        <f t="shared" si="100"/>
        <v>44532.078384279477</v>
      </c>
      <c r="BH41" s="62"/>
      <c r="BI41" s="61"/>
      <c r="BJ41" s="61"/>
    </row>
    <row r="42" spans="1:62" s="51" customFormat="1" x14ac:dyDescent="0.25">
      <c r="A42" s="6" t="s">
        <v>59</v>
      </c>
      <c r="B42" s="59">
        <f t="shared" ref="B42:AG42" si="101">(B$30*B21)/100</f>
        <v>2625.0980531067962</v>
      </c>
      <c r="C42" s="59">
        <f t="shared" si="101"/>
        <v>2236.4477158038358</v>
      </c>
      <c r="D42" s="59">
        <f t="shared" si="101"/>
        <v>2847.807669037421</v>
      </c>
      <c r="E42" s="59">
        <f t="shared" si="101"/>
        <v>3820.2243726200991</v>
      </c>
      <c r="F42" s="59">
        <f t="shared" si="101"/>
        <v>3318.371601343149</v>
      </c>
      <c r="G42" s="59">
        <f t="shared" si="101"/>
        <v>3010.9633554980728</v>
      </c>
      <c r="H42" s="59">
        <f t="shared" si="101"/>
        <v>2877.6088365986216</v>
      </c>
      <c r="I42" s="59">
        <f t="shared" si="101"/>
        <v>5066.9514727677988</v>
      </c>
      <c r="J42" s="59">
        <f t="shared" si="101"/>
        <v>6775.1158707889681</v>
      </c>
      <c r="K42" s="59">
        <f t="shared" si="101"/>
        <v>6587.2635187280221</v>
      </c>
      <c r="L42" s="59">
        <f t="shared" si="101"/>
        <v>9971.208611222386</v>
      </c>
      <c r="M42" s="59">
        <f t="shared" si="101"/>
        <v>13038.891357794369</v>
      </c>
      <c r="N42" s="59">
        <f t="shared" si="101"/>
        <v>20818.928416605082</v>
      </c>
      <c r="O42" s="59">
        <f t="shared" si="101"/>
        <v>18488.047449796515</v>
      </c>
      <c r="P42" s="59">
        <f t="shared" si="101"/>
        <v>23472.150795328744</v>
      </c>
      <c r="Q42" s="59">
        <f t="shared" si="101"/>
        <v>23673.217947286204</v>
      </c>
      <c r="R42" s="59">
        <f t="shared" si="101"/>
        <v>29199.590566238527</v>
      </c>
      <c r="S42" s="59">
        <f t="shared" si="101"/>
        <v>36919.503693620034</v>
      </c>
      <c r="T42" s="59">
        <f t="shared" si="101"/>
        <v>37249.566259446023</v>
      </c>
      <c r="U42" s="59">
        <f t="shared" si="101"/>
        <v>36533.598455025975</v>
      </c>
      <c r="V42" s="59">
        <f t="shared" si="101"/>
        <v>45986.805853728743</v>
      </c>
      <c r="W42" s="59">
        <f t="shared" si="101"/>
        <v>33786.492478819055</v>
      </c>
      <c r="X42" s="59">
        <f t="shared" si="101"/>
        <v>34889.707566411227</v>
      </c>
      <c r="Y42" s="59">
        <f t="shared" si="101"/>
        <v>22217.906855618283</v>
      </c>
      <c r="Z42" s="59">
        <f t="shared" si="101"/>
        <v>41537.21218081691</v>
      </c>
      <c r="AA42" s="59">
        <f t="shared" si="101"/>
        <v>32179.953829121841</v>
      </c>
      <c r="AB42" s="59">
        <f t="shared" si="101"/>
        <v>30542.250480349343</v>
      </c>
      <c r="AC42" s="59">
        <f t="shared" si="101"/>
        <v>30404.643886462884</v>
      </c>
      <c r="AD42" s="59">
        <f t="shared" si="101"/>
        <v>32977.417074235811</v>
      </c>
      <c r="AE42" s="59">
        <f t="shared" si="101"/>
        <v>35603.102969432315</v>
      </c>
      <c r="AF42" s="59">
        <f t="shared" si="101"/>
        <v>32829.378253275107</v>
      </c>
      <c r="AG42" s="59">
        <f t="shared" si="101"/>
        <v>34341.670305676853</v>
      </c>
      <c r="AH42" s="59">
        <f t="shared" ref="AH42:BF42" si="102">(AH$30*AH21)/100</f>
        <v>37384.774323144105</v>
      </c>
      <c r="AI42" s="59">
        <f t="shared" si="102"/>
        <v>37132.589519650654</v>
      </c>
      <c r="AJ42" s="59">
        <f t="shared" si="102"/>
        <v>52257.832401746724</v>
      </c>
      <c r="AK42" s="59">
        <f t="shared" si="102"/>
        <v>40409.428253275109</v>
      </c>
      <c r="AL42" s="59">
        <f t="shared" si="102"/>
        <v>34901.008034934493</v>
      </c>
      <c r="AM42" s="59">
        <f t="shared" si="102"/>
        <v>28080.43558951965</v>
      </c>
      <c r="AN42" s="59">
        <f t="shared" si="102"/>
        <v>34299.903537117905</v>
      </c>
      <c r="AO42" s="59">
        <f t="shared" si="102"/>
        <v>32811.397903930134</v>
      </c>
      <c r="AP42" s="59">
        <f t="shared" si="102"/>
        <v>29708.113755458515</v>
      </c>
      <c r="AQ42" s="59">
        <f t="shared" si="102"/>
        <v>32410.294323144102</v>
      </c>
      <c r="AR42" s="59">
        <f t="shared" si="102"/>
        <v>34075.540436681222</v>
      </c>
      <c r="AS42" s="59">
        <f t="shared" si="102"/>
        <v>43386.714890829695</v>
      </c>
      <c r="AT42" s="59">
        <f t="shared" si="102"/>
        <v>39100.05375545851</v>
      </c>
      <c r="AU42" s="59">
        <f t="shared" si="102"/>
        <v>32654.09109170306</v>
      </c>
      <c r="AV42" s="59">
        <f t="shared" si="102"/>
        <v>35755.744978165945</v>
      </c>
      <c r="AW42" s="59">
        <f t="shared" si="102"/>
        <v>35473.467248908302</v>
      </c>
      <c r="AX42" s="59">
        <f t="shared" si="102"/>
        <v>36983.515720524018</v>
      </c>
      <c r="AY42" s="59">
        <f t="shared" si="102"/>
        <v>33699.228384279471</v>
      </c>
      <c r="AZ42" s="59">
        <f t="shared" si="102"/>
        <v>31777.309825327509</v>
      </c>
      <c r="BA42" s="59">
        <f t="shared" si="102"/>
        <v>34044.268471615716</v>
      </c>
      <c r="BB42" s="59">
        <f t="shared" si="102"/>
        <v>34943.034279475985</v>
      </c>
      <c r="BC42" s="59">
        <f t="shared" si="102"/>
        <v>33436.990611353714</v>
      </c>
      <c r="BD42" s="59">
        <f t="shared" si="102"/>
        <v>33201.697816593893</v>
      </c>
      <c r="BE42" s="59">
        <f t="shared" si="102"/>
        <v>31709.325327510913</v>
      </c>
      <c r="BF42" s="59">
        <f t="shared" si="102"/>
        <v>34756.744104803496</v>
      </c>
      <c r="BH42" s="62"/>
      <c r="BI42" s="61"/>
      <c r="BJ42" s="61"/>
    </row>
    <row r="43" spans="1:62" s="51" customFormat="1" x14ac:dyDescent="0.25">
      <c r="A43" s="6" t="s">
        <v>60</v>
      </c>
      <c r="B43" s="59">
        <f t="shared" ref="B43:AG43" si="103">(B$30*B22)/100</f>
        <v>346.14127061768181</v>
      </c>
      <c r="C43" s="59">
        <f t="shared" si="103"/>
        <v>304.65981362460298</v>
      </c>
      <c r="D43" s="59">
        <f t="shared" si="103"/>
        <v>401.72306272780804</v>
      </c>
      <c r="E43" s="59">
        <f t="shared" si="103"/>
        <v>580.84303822174013</v>
      </c>
      <c r="F43" s="59">
        <f t="shared" si="103"/>
        <v>511.62699931334782</v>
      </c>
      <c r="G43" s="59">
        <f t="shared" si="103"/>
        <v>469.28753209570198</v>
      </c>
      <c r="H43" s="59">
        <f t="shared" si="103"/>
        <v>488.88430494908494</v>
      </c>
      <c r="I43" s="59">
        <f t="shared" si="103"/>
        <v>849.76179890322828</v>
      </c>
      <c r="J43" s="59">
        <f t="shared" si="103"/>
        <v>1156.7491649187164</v>
      </c>
      <c r="K43" s="59">
        <f t="shared" si="103"/>
        <v>1164.8413861797467</v>
      </c>
      <c r="L43" s="59">
        <f t="shared" si="103"/>
        <v>2529.5838308199764</v>
      </c>
      <c r="M43" s="59">
        <f t="shared" si="103"/>
        <v>3486.0584273494251</v>
      </c>
      <c r="N43" s="59">
        <f t="shared" si="103"/>
        <v>5979.6570272646022</v>
      </c>
      <c r="O43" s="59">
        <f t="shared" si="103"/>
        <v>5663.9712313506916</v>
      </c>
      <c r="P43" s="59">
        <f t="shared" si="103"/>
        <v>6495.0717258754921</v>
      </c>
      <c r="Q43" s="59">
        <f t="shared" si="103"/>
        <v>7815.0274847113005</v>
      </c>
      <c r="R43" s="59">
        <f t="shared" si="103"/>
        <v>10101.924226997893</v>
      </c>
      <c r="S43" s="59">
        <f t="shared" si="103"/>
        <v>11612.843693096806</v>
      </c>
      <c r="T43" s="59">
        <f t="shared" si="103"/>
        <v>12446.737869418334</v>
      </c>
      <c r="U43" s="59">
        <f t="shared" si="103"/>
        <v>13982.609896465388</v>
      </c>
      <c r="V43" s="59">
        <f t="shared" si="103"/>
        <v>19338.9987149683</v>
      </c>
      <c r="W43" s="59">
        <f t="shared" si="103"/>
        <v>13124.321796495029</v>
      </c>
      <c r="X43" s="59">
        <f t="shared" si="103"/>
        <v>11790.568013672091</v>
      </c>
      <c r="Y43" s="59">
        <f t="shared" si="103"/>
        <v>11586.925025439221</v>
      </c>
      <c r="Z43" s="59">
        <f t="shared" si="103"/>
        <v>16753.138496307583</v>
      </c>
      <c r="AA43" s="59">
        <f t="shared" si="103"/>
        <v>13625.298666310737</v>
      </c>
      <c r="AB43" s="59">
        <f t="shared" si="103"/>
        <v>17958.318951965066</v>
      </c>
      <c r="AC43" s="59">
        <f t="shared" si="103"/>
        <v>20291.652183406113</v>
      </c>
      <c r="AD43" s="59">
        <f t="shared" si="103"/>
        <v>22379.883842794759</v>
      </c>
      <c r="AE43" s="59">
        <f t="shared" si="103"/>
        <v>24735.383144104806</v>
      </c>
      <c r="AF43" s="59">
        <f t="shared" si="103"/>
        <v>22887.358340611354</v>
      </c>
      <c r="AG43" s="59">
        <f t="shared" si="103"/>
        <v>18074.563318777295</v>
      </c>
      <c r="AH43" s="59">
        <f t="shared" ref="AH43:BF43" si="104">(AH$30*AH22)/100</f>
        <v>20279.476637554584</v>
      </c>
      <c r="AI43" s="59">
        <f t="shared" si="104"/>
        <v>19173.918951965064</v>
      </c>
      <c r="AJ43" s="59">
        <f t="shared" si="104"/>
        <v>22472.391484716158</v>
      </c>
      <c r="AK43" s="59">
        <f t="shared" si="104"/>
        <v>21020.73650655022</v>
      </c>
      <c r="AL43" s="59">
        <f t="shared" si="104"/>
        <v>22745.315065502178</v>
      </c>
      <c r="AM43" s="59">
        <f t="shared" si="104"/>
        <v>25111.205240174673</v>
      </c>
      <c r="AN43" s="59">
        <f t="shared" si="104"/>
        <v>25841.119737991263</v>
      </c>
      <c r="AO43" s="59">
        <f t="shared" si="104"/>
        <v>24737.388995633184</v>
      </c>
      <c r="AP43" s="59">
        <f t="shared" si="104"/>
        <v>21030.48602620087</v>
      </c>
      <c r="AQ43" s="59">
        <f t="shared" si="104"/>
        <v>21353.939737991263</v>
      </c>
      <c r="AR43" s="59">
        <f t="shared" si="104"/>
        <v>23166.464541484715</v>
      </c>
      <c r="AS43" s="59">
        <f t="shared" si="104"/>
        <v>27135.333711790398</v>
      </c>
      <c r="AT43" s="59">
        <f t="shared" si="104"/>
        <v>26720.886157205241</v>
      </c>
      <c r="AU43" s="59">
        <f t="shared" si="104"/>
        <v>26578.911353711792</v>
      </c>
      <c r="AV43" s="59">
        <f t="shared" si="104"/>
        <v>29842.294847161575</v>
      </c>
      <c r="AW43" s="59">
        <f t="shared" si="104"/>
        <v>29081.851528384279</v>
      </c>
      <c r="AX43" s="59">
        <f t="shared" si="104"/>
        <v>23725.274235807858</v>
      </c>
      <c r="AY43" s="59">
        <f t="shared" si="104"/>
        <v>23442.941484716157</v>
      </c>
      <c r="AZ43" s="59">
        <f t="shared" si="104"/>
        <v>29560.288209606988</v>
      </c>
      <c r="BA43" s="59">
        <f t="shared" si="104"/>
        <v>31313.985554585153</v>
      </c>
      <c r="BB43" s="59">
        <f t="shared" si="104"/>
        <v>28407.742462882095</v>
      </c>
      <c r="BC43" s="59">
        <f t="shared" si="104"/>
        <v>23304.569213973795</v>
      </c>
      <c r="BD43" s="59">
        <f t="shared" si="104"/>
        <v>11205.573013100438</v>
      </c>
      <c r="BE43" s="59">
        <f t="shared" si="104"/>
        <v>17488.173362445414</v>
      </c>
      <c r="BF43" s="59">
        <f t="shared" si="104"/>
        <v>20419.587161572053</v>
      </c>
      <c r="BH43" s="62"/>
      <c r="BI43" s="61"/>
      <c r="BJ43" s="61"/>
    </row>
    <row r="44" spans="1:62" s="51" customFormat="1" x14ac:dyDescent="0.25">
      <c r="A44" s="6" t="s">
        <v>61</v>
      </c>
      <c r="B44" s="59">
        <f t="shared" ref="B44:AG44" si="105">(B$30*B23)/100</f>
        <v>5031.9036058194706</v>
      </c>
      <c r="C44" s="59">
        <f t="shared" si="105"/>
        <v>4239.5964841317655</v>
      </c>
      <c r="D44" s="59">
        <f t="shared" si="105"/>
        <v>5341.041912585677</v>
      </c>
      <c r="E44" s="59">
        <f t="shared" si="105"/>
        <v>7091.1255963236144</v>
      </c>
      <c r="F44" s="59">
        <f t="shared" si="105"/>
        <v>6098.3905006266586</v>
      </c>
      <c r="G44" s="59">
        <f t="shared" si="105"/>
        <v>5335.9713848682159</v>
      </c>
      <c r="H44" s="59">
        <f t="shared" si="105"/>
        <v>5188.9269873727235</v>
      </c>
      <c r="I44" s="59">
        <f t="shared" si="105"/>
        <v>9054.6161053561846</v>
      </c>
      <c r="J44" s="59">
        <f t="shared" si="105"/>
        <v>12001.678366296408</v>
      </c>
      <c r="K44" s="59">
        <f t="shared" si="105"/>
        <v>11570.463275217029</v>
      </c>
      <c r="L44" s="59">
        <f t="shared" si="105"/>
        <v>17861.351565485948</v>
      </c>
      <c r="M44" s="59">
        <f t="shared" si="105"/>
        <v>22535.166745196075</v>
      </c>
      <c r="N44" s="59">
        <f t="shared" si="105"/>
        <v>35704.444766535169</v>
      </c>
      <c r="O44" s="59">
        <f t="shared" si="105"/>
        <v>31470.012781424575</v>
      </c>
      <c r="P44" s="59">
        <f t="shared" si="105"/>
        <v>32057.915601207693</v>
      </c>
      <c r="Q44" s="59">
        <f t="shared" si="105"/>
        <v>38043.351105463989</v>
      </c>
      <c r="R44" s="59">
        <f t="shared" si="105"/>
        <v>60122.37586650606</v>
      </c>
      <c r="S44" s="59">
        <f t="shared" si="105"/>
        <v>61034.714282731402</v>
      </c>
      <c r="T44" s="59">
        <f t="shared" si="105"/>
        <v>56963.604786724187</v>
      </c>
      <c r="U44" s="59">
        <f t="shared" si="105"/>
        <v>59371.181753762234</v>
      </c>
      <c r="V44" s="59">
        <f t="shared" si="105"/>
        <v>77633.982359314847</v>
      </c>
      <c r="W44" s="59">
        <f t="shared" si="105"/>
        <v>51493.131191997156</v>
      </c>
      <c r="X44" s="59">
        <f t="shared" si="105"/>
        <v>44535.891670703364</v>
      </c>
      <c r="Y44" s="59">
        <f t="shared" si="105"/>
        <v>35064.787965254858</v>
      </c>
      <c r="Z44" s="59">
        <f t="shared" si="105"/>
        <v>52461.346044573133</v>
      </c>
      <c r="AA44" s="59">
        <f t="shared" si="105"/>
        <v>36139.691713984714</v>
      </c>
      <c r="AB44" s="59">
        <f t="shared" si="105"/>
        <v>59118.261659388634</v>
      </c>
      <c r="AC44" s="59">
        <f t="shared" si="105"/>
        <v>59430.243449781665</v>
      </c>
      <c r="AD44" s="59">
        <f t="shared" si="105"/>
        <v>52000.318340611353</v>
      </c>
      <c r="AE44" s="59">
        <f t="shared" si="105"/>
        <v>35376.692139737992</v>
      </c>
      <c r="AF44" s="59">
        <f t="shared" si="105"/>
        <v>29826.059737991265</v>
      </c>
      <c r="AG44" s="59">
        <f t="shared" si="105"/>
        <v>33703.744541484717</v>
      </c>
      <c r="AH44" s="59">
        <f t="shared" ref="AH44:BF44" si="106">(AH$30*AH23)/100</f>
        <v>35444.998296943231</v>
      </c>
      <c r="AI44" s="59">
        <f t="shared" si="106"/>
        <v>38482.865502183406</v>
      </c>
      <c r="AJ44" s="59">
        <f t="shared" si="106"/>
        <v>49743.971659388648</v>
      </c>
      <c r="AK44" s="59">
        <f t="shared" si="106"/>
        <v>38059.283799126635</v>
      </c>
      <c r="AL44" s="59">
        <f t="shared" si="106"/>
        <v>36989.102532751087</v>
      </c>
      <c r="AM44" s="59">
        <f t="shared" si="106"/>
        <v>27316.919213973801</v>
      </c>
      <c r="AN44" s="59">
        <f t="shared" si="106"/>
        <v>39133.494279475977</v>
      </c>
      <c r="AO44" s="59">
        <f t="shared" si="106"/>
        <v>33842.122445414847</v>
      </c>
      <c r="AP44" s="59">
        <f t="shared" si="106"/>
        <v>33587.52379912664</v>
      </c>
      <c r="AQ44" s="59">
        <f t="shared" si="106"/>
        <v>34903.39388646288</v>
      </c>
      <c r="AR44" s="59">
        <f t="shared" si="106"/>
        <v>39101.069781659382</v>
      </c>
      <c r="AS44" s="59">
        <f t="shared" si="106"/>
        <v>58147.143668122269</v>
      </c>
      <c r="AT44" s="59">
        <f t="shared" si="106"/>
        <v>55857.219650655024</v>
      </c>
      <c r="AU44" s="59">
        <f t="shared" si="106"/>
        <v>40880.89698689957</v>
      </c>
      <c r="AV44" s="59">
        <f t="shared" si="106"/>
        <v>41256.628820960701</v>
      </c>
      <c r="AW44" s="59">
        <f t="shared" si="106"/>
        <v>49215.44104803494</v>
      </c>
      <c r="AX44" s="59">
        <f t="shared" si="106"/>
        <v>46752.746288209601</v>
      </c>
      <c r="AY44" s="59">
        <f t="shared" si="106"/>
        <v>48351.066812227073</v>
      </c>
      <c r="AZ44" s="59">
        <f t="shared" si="106"/>
        <v>44340.432314410478</v>
      </c>
      <c r="BA44" s="59">
        <f t="shared" si="106"/>
        <v>53021.420104803488</v>
      </c>
      <c r="BB44" s="59">
        <f t="shared" si="106"/>
        <v>49921.318703056771</v>
      </c>
      <c r="BC44" s="59">
        <f t="shared" si="106"/>
        <v>43366.763580786028</v>
      </c>
      <c r="BD44" s="59">
        <f t="shared" si="106"/>
        <v>48349.972445414845</v>
      </c>
      <c r="BE44" s="59">
        <f t="shared" si="106"/>
        <v>42855.633624454153</v>
      </c>
      <c r="BF44" s="59">
        <f t="shared" si="106"/>
        <v>46269.915589519645</v>
      </c>
      <c r="BH44" s="62"/>
      <c r="BI44" s="61"/>
      <c r="BJ44" s="61"/>
    </row>
    <row r="45" spans="1:62" s="51" customFormat="1" x14ac:dyDescent="0.25">
      <c r="A45" s="6" t="s">
        <v>62</v>
      </c>
      <c r="B45" s="59">
        <f t="shared" ref="B45:AG45" si="107">(B$30*B24)/100</f>
        <v>15218.179453527669</v>
      </c>
      <c r="C45" s="59">
        <f t="shared" si="107"/>
        <v>12692.803860537306</v>
      </c>
      <c r="D45" s="59">
        <f t="shared" si="107"/>
        <v>15841.240824112732</v>
      </c>
      <c r="E45" s="59">
        <f t="shared" si="107"/>
        <v>20829.376155761136</v>
      </c>
      <c r="F45" s="59">
        <f t="shared" si="107"/>
        <v>17771.925510237572</v>
      </c>
      <c r="G45" s="59">
        <f t="shared" si="107"/>
        <v>15186.554240097859</v>
      </c>
      <c r="H45" s="59">
        <f t="shared" si="107"/>
        <v>14865.252904026787</v>
      </c>
      <c r="I45" s="59">
        <f t="shared" si="107"/>
        <v>25730.332237172883</v>
      </c>
      <c r="J45" s="59">
        <f t="shared" si="107"/>
        <v>33828.7774680234</v>
      </c>
      <c r="K45" s="59">
        <f t="shared" si="107"/>
        <v>32290.409516585081</v>
      </c>
      <c r="L45" s="59">
        <f t="shared" si="107"/>
        <v>48723.376746354865</v>
      </c>
      <c r="M45" s="59">
        <f t="shared" si="107"/>
        <v>61732.203124008469</v>
      </c>
      <c r="N45" s="59">
        <f t="shared" si="107"/>
        <v>97578.352429551742</v>
      </c>
      <c r="O45" s="59">
        <f t="shared" si="107"/>
        <v>85640.793969308346</v>
      </c>
      <c r="P45" s="59">
        <f t="shared" si="107"/>
        <v>96084.152433923431</v>
      </c>
      <c r="Q45" s="59">
        <f t="shared" si="107"/>
        <v>100859.27784092406</v>
      </c>
      <c r="R45" s="59">
        <f t="shared" si="107"/>
        <v>117169.17879879801</v>
      </c>
      <c r="S45" s="59">
        <f t="shared" si="107"/>
        <v>151172.31459499421</v>
      </c>
      <c r="T45" s="59">
        <f t="shared" si="107"/>
        <v>142818.43015488534</v>
      </c>
      <c r="U45" s="59">
        <f t="shared" si="107"/>
        <v>147457.35509516485</v>
      </c>
      <c r="V45" s="59">
        <f t="shared" si="107"/>
        <v>173619.99135865565</v>
      </c>
      <c r="W45" s="59">
        <f t="shared" si="107"/>
        <v>117277.51919239425</v>
      </c>
      <c r="X45" s="59">
        <f t="shared" si="107"/>
        <v>112434.00929516865</v>
      </c>
      <c r="Y45" s="59">
        <f t="shared" si="107"/>
        <v>77124.903106746031</v>
      </c>
      <c r="Z45" s="59">
        <f t="shared" si="107"/>
        <v>122199.23632308621</v>
      </c>
      <c r="AA45" s="59">
        <f t="shared" si="107"/>
        <v>93430.845931751275</v>
      </c>
      <c r="AB45" s="59">
        <f t="shared" si="107"/>
        <v>90119.301310043767</v>
      </c>
      <c r="AC45" s="59">
        <f t="shared" si="107"/>
        <v>90754.250218340661</v>
      </c>
      <c r="AD45" s="59">
        <f t="shared" si="107"/>
        <v>89387.888995633082</v>
      </c>
      <c r="AE45" s="59">
        <f t="shared" si="107"/>
        <v>78734.366026200776</v>
      </c>
      <c r="AF45" s="59">
        <f t="shared" si="107"/>
        <v>77930.937336244533</v>
      </c>
      <c r="AG45" s="59">
        <f t="shared" si="107"/>
        <v>80325.485807860256</v>
      </c>
      <c r="AH45" s="59">
        <f t="shared" ref="AH45:BF45" si="108">(AH$30*AH24)/100</f>
        <v>84056.961135371064</v>
      </c>
      <c r="AI45" s="59">
        <f t="shared" si="108"/>
        <v>91683.739213973793</v>
      </c>
      <c r="AJ45" s="59">
        <f t="shared" si="108"/>
        <v>108705.43270742355</v>
      </c>
      <c r="AK45" s="59">
        <f t="shared" si="108"/>
        <v>100990.92973799136</v>
      </c>
      <c r="AL45" s="59">
        <f t="shared" si="108"/>
        <v>127150.03995633197</v>
      </c>
      <c r="AM45" s="59">
        <f t="shared" si="108"/>
        <v>135990.75000000012</v>
      </c>
      <c r="AN45" s="59">
        <f t="shared" si="108"/>
        <v>154767.85742358083</v>
      </c>
      <c r="AO45" s="59">
        <f t="shared" si="108"/>
        <v>146105.20375545855</v>
      </c>
      <c r="AP45" s="59">
        <f t="shared" si="108"/>
        <v>158749.54257641904</v>
      </c>
      <c r="AQ45" s="59">
        <f t="shared" si="108"/>
        <v>167362.85764192135</v>
      </c>
      <c r="AR45" s="59">
        <f t="shared" si="108"/>
        <v>175035.50986899564</v>
      </c>
      <c r="AS45" s="59">
        <f t="shared" si="108"/>
        <v>149989.81161572057</v>
      </c>
      <c r="AT45" s="59">
        <f t="shared" si="108"/>
        <v>156853.11139737992</v>
      </c>
      <c r="AU45" s="59">
        <f t="shared" si="108"/>
        <v>149727.86729257641</v>
      </c>
      <c r="AV45" s="59">
        <f t="shared" si="108"/>
        <v>159250.58724890827</v>
      </c>
      <c r="AW45" s="59">
        <f t="shared" si="108"/>
        <v>199578.2008733626</v>
      </c>
      <c r="AX45" s="59">
        <f t="shared" si="108"/>
        <v>190499.99606986888</v>
      </c>
      <c r="AY45" s="59">
        <f t="shared" si="108"/>
        <v>213037.73074235837</v>
      </c>
      <c r="AZ45" s="59">
        <f t="shared" si="108"/>
        <v>189924.8517467248</v>
      </c>
      <c r="BA45" s="59">
        <f t="shared" si="108"/>
        <v>191827.65531877737</v>
      </c>
      <c r="BB45" s="59">
        <f t="shared" si="108"/>
        <v>244714.56871615726</v>
      </c>
      <c r="BC45" s="59">
        <f t="shared" si="108"/>
        <v>259389.98777292573</v>
      </c>
      <c r="BD45" s="59">
        <f t="shared" si="108"/>
        <v>263745.98703056783</v>
      </c>
      <c r="BE45" s="59">
        <f t="shared" si="108"/>
        <v>245603.13799126615</v>
      </c>
      <c r="BF45" s="59">
        <f t="shared" si="108"/>
        <v>246772.88314410541</v>
      </c>
      <c r="BG45" s="104"/>
      <c r="BH45" s="62"/>
      <c r="BI45" s="61"/>
      <c r="BJ45" s="61"/>
    </row>
    <row r="46" spans="1:62" s="51" customFormat="1" x14ac:dyDescent="0.25">
      <c r="A46" s="10" t="s">
        <v>44</v>
      </c>
      <c r="B46" s="60">
        <f>SUM(B36:B45)</f>
        <v>47859.170305676867</v>
      </c>
      <c r="C46" s="60">
        <f t="shared" ref="C46:BF46" si="109">SUM(C36:C45)</f>
        <v>40524.017467248908</v>
      </c>
      <c r="D46" s="60">
        <f t="shared" si="109"/>
        <v>51310.043668122271</v>
      </c>
      <c r="E46" s="60">
        <f t="shared" si="109"/>
        <v>68471.615720524016</v>
      </c>
      <c r="F46" s="60">
        <f t="shared" si="109"/>
        <v>58995.633187772924</v>
      </c>
      <c r="G46" s="60">
        <f t="shared" si="109"/>
        <v>52445.41484716157</v>
      </c>
      <c r="H46" s="60">
        <f t="shared" si="109"/>
        <v>50960.698689956334</v>
      </c>
      <c r="I46" s="60">
        <f t="shared" si="109"/>
        <v>89344.978165938868</v>
      </c>
      <c r="J46" s="60">
        <f t="shared" si="109"/>
        <v>119257.64192139737</v>
      </c>
      <c r="K46" s="60">
        <f t="shared" si="109"/>
        <v>116026.20087336245</v>
      </c>
      <c r="L46" s="60">
        <f t="shared" si="109"/>
        <v>181615.72052401744</v>
      </c>
      <c r="M46" s="60">
        <f t="shared" si="109"/>
        <v>234017.46724890833</v>
      </c>
      <c r="N46" s="60">
        <f t="shared" si="109"/>
        <v>382052.40174672485</v>
      </c>
      <c r="O46" s="60">
        <f t="shared" si="109"/>
        <v>347379.91266375547</v>
      </c>
      <c r="P46" s="60">
        <f t="shared" si="109"/>
        <v>399213.97379912669</v>
      </c>
      <c r="Q46" s="60">
        <f t="shared" si="109"/>
        <v>433318.77729257639</v>
      </c>
      <c r="R46" s="60">
        <f t="shared" si="109"/>
        <v>561397.37991266372</v>
      </c>
      <c r="S46" s="60">
        <f t="shared" si="109"/>
        <v>669650.65502183419</v>
      </c>
      <c r="T46" s="60">
        <f t="shared" si="109"/>
        <v>661353.71179039311</v>
      </c>
      <c r="U46" s="60">
        <f t="shared" si="109"/>
        <v>729781.65938864625</v>
      </c>
      <c r="V46" s="60">
        <f t="shared" si="109"/>
        <v>858078.60262008733</v>
      </c>
      <c r="W46" s="60">
        <f t="shared" si="109"/>
        <v>573449.78165938868</v>
      </c>
      <c r="X46" s="60">
        <f t="shared" si="109"/>
        <v>527423.58078602608</v>
      </c>
      <c r="Y46" s="60">
        <f t="shared" si="109"/>
        <v>433580.78602620086</v>
      </c>
      <c r="Z46" s="60">
        <f t="shared" si="109"/>
        <v>680786.02620087331</v>
      </c>
      <c r="AA46" s="60">
        <f t="shared" si="109"/>
        <v>548932.75109170307</v>
      </c>
      <c r="AB46" s="60">
        <f t="shared" si="109"/>
        <v>655413.1004366813</v>
      </c>
      <c r="AC46" s="60">
        <f t="shared" si="109"/>
        <v>656687.77292576421</v>
      </c>
      <c r="AD46" s="60">
        <f t="shared" si="109"/>
        <v>658231.87772925745</v>
      </c>
      <c r="AE46" s="60">
        <f t="shared" si="109"/>
        <v>566027.07423580787</v>
      </c>
      <c r="AF46" s="60">
        <f t="shared" si="109"/>
        <v>517813.53711790382</v>
      </c>
      <c r="AG46" s="60">
        <f t="shared" si="109"/>
        <v>531604.80349344993</v>
      </c>
      <c r="AH46" s="60">
        <f t="shared" si="109"/>
        <v>587810.91703056754</v>
      </c>
      <c r="AI46" s="60">
        <f t="shared" si="109"/>
        <v>675137.99126637552</v>
      </c>
      <c r="AJ46" s="60">
        <f t="shared" si="109"/>
        <v>761775.98253275105</v>
      </c>
      <c r="AK46" s="60">
        <f t="shared" si="109"/>
        <v>652817.90393013111</v>
      </c>
      <c r="AL46" s="60">
        <f t="shared" si="109"/>
        <v>745748.03493449767</v>
      </c>
      <c r="AM46" s="60">
        <f t="shared" si="109"/>
        <v>848351.52838427958</v>
      </c>
      <c r="AN46" s="60">
        <f t="shared" si="109"/>
        <v>929536.68122270727</v>
      </c>
      <c r="AO46" s="60">
        <f t="shared" si="109"/>
        <v>858937.11790393048</v>
      </c>
      <c r="AP46" s="60">
        <f t="shared" si="109"/>
        <v>1020897.3799126634</v>
      </c>
      <c r="AQ46" s="60">
        <f t="shared" si="109"/>
        <v>1083956.3318777294</v>
      </c>
      <c r="AR46" s="60">
        <f t="shared" si="109"/>
        <v>1225738.8646288207</v>
      </c>
      <c r="AS46" s="60">
        <f t="shared" si="109"/>
        <v>1490952.4017467254</v>
      </c>
      <c r="AT46" s="60">
        <f t="shared" si="109"/>
        <v>1509654.5851528386</v>
      </c>
      <c r="AU46" s="60">
        <f t="shared" si="109"/>
        <v>1265662.4454148472</v>
      </c>
      <c r="AV46" s="60">
        <f t="shared" si="109"/>
        <v>1375220.96069869</v>
      </c>
      <c r="AW46" s="60">
        <f t="shared" si="109"/>
        <v>1597903.9301310044</v>
      </c>
      <c r="AX46" s="60">
        <f t="shared" si="109"/>
        <v>1395604.3668122271</v>
      </c>
      <c r="AY46" s="60">
        <f t="shared" si="109"/>
        <v>1465183.8427947604</v>
      </c>
      <c r="AZ46" s="60">
        <f t="shared" si="109"/>
        <v>1478014.4104803493</v>
      </c>
      <c r="BA46" s="60">
        <f t="shared" si="109"/>
        <v>1685359.8253275112</v>
      </c>
      <c r="BB46" s="60">
        <f t="shared" si="109"/>
        <v>1888812.6637554583</v>
      </c>
      <c r="BC46" s="60">
        <f t="shared" si="109"/>
        <v>2026484.2794759825</v>
      </c>
      <c r="BD46" s="60">
        <f t="shared" si="109"/>
        <v>2075106.1135371183</v>
      </c>
      <c r="BE46" s="60">
        <f t="shared" si="109"/>
        <v>1921777.292576419</v>
      </c>
      <c r="BF46" s="60">
        <f t="shared" si="109"/>
        <v>2172296.5065502189</v>
      </c>
      <c r="BG46" s="104"/>
      <c r="BH46" s="61"/>
      <c r="BI46" s="61"/>
      <c r="BJ46" s="61"/>
    </row>
    <row r="47" spans="1:62" s="51" customFormat="1" x14ac:dyDescent="0.25">
      <c r="A47" s="1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3"/>
      <c r="BH47" s="61"/>
      <c r="BI47" s="61"/>
      <c r="BJ47" s="61"/>
    </row>
    <row r="48" spans="1:62" x14ac:dyDescent="0.25">
      <c r="A48" s="10"/>
      <c r="BH48" s="61"/>
      <c r="BI48" s="61"/>
      <c r="BJ48" s="61"/>
    </row>
    <row r="49" spans="1:62" s="51" customFormat="1" x14ac:dyDescent="0.25">
      <c r="BH49" s="61"/>
      <c r="BI49" s="61"/>
      <c r="BJ49" s="61"/>
    </row>
    <row r="50" spans="1:62" s="51" customFormat="1" x14ac:dyDescent="0.25">
      <c r="A50" s="65" t="s">
        <v>69</v>
      </c>
      <c r="B50" s="65"/>
      <c r="C50" s="65"/>
      <c r="D50" s="65"/>
      <c r="BH50" s="61"/>
      <c r="BI50" s="61"/>
      <c r="BJ50" s="61"/>
    </row>
    <row r="51" spans="1:62" s="51" customFormat="1" x14ac:dyDescent="0.25">
      <c r="A51" s="5" t="s">
        <v>51</v>
      </c>
      <c r="B51" s="5">
        <v>1960</v>
      </c>
      <c r="C51" s="5">
        <v>1961</v>
      </c>
      <c r="D51" s="5">
        <v>1962</v>
      </c>
      <c r="E51" s="5">
        <v>1963</v>
      </c>
      <c r="F51" s="5">
        <v>1964</v>
      </c>
      <c r="G51" s="5">
        <v>1965</v>
      </c>
      <c r="H51" s="5">
        <v>1966</v>
      </c>
      <c r="I51" s="5">
        <v>1967</v>
      </c>
      <c r="J51" s="5">
        <v>1968</v>
      </c>
      <c r="K51" s="5">
        <v>1969</v>
      </c>
      <c r="L51" s="5">
        <v>1970</v>
      </c>
      <c r="M51" s="5">
        <v>1971</v>
      </c>
      <c r="N51" s="5">
        <v>1972</v>
      </c>
      <c r="O51" s="5">
        <v>1973</v>
      </c>
      <c r="P51" s="5">
        <v>1974</v>
      </c>
      <c r="Q51" s="5">
        <v>1975</v>
      </c>
      <c r="R51" s="5">
        <v>1976</v>
      </c>
      <c r="S51" s="5">
        <v>1977</v>
      </c>
      <c r="T51" s="5">
        <v>1978</v>
      </c>
      <c r="U51" s="5">
        <v>1979</v>
      </c>
      <c r="V51" s="5">
        <v>1980</v>
      </c>
      <c r="W51" s="5">
        <v>1981</v>
      </c>
      <c r="X51" s="5">
        <v>1982</v>
      </c>
      <c r="Y51" s="5">
        <v>1983</v>
      </c>
      <c r="Z51" s="5">
        <v>1984</v>
      </c>
      <c r="AA51" s="5">
        <v>1985</v>
      </c>
      <c r="AB51" s="5">
        <v>1986</v>
      </c>
      <c r="AC51" s="5">
        <v>1987</v>
      </c>
      <c r="AD51" s="5">
        <v>1988</v>
      </c>
      <c r="AE51" s="5">
        <v>1989</v>
      </c>
      <c r="AF51" s="5">
        <v>1990</v>
      </c>
      <c r="AG51" s="5">
        <v>1991</v>
      </c>
      <c r="AH51" s="5">
        <v>1992</v>
      </c>
      <c r="AI51" s="5">
        <v>1993</v>
      </c>
      <c r="AJ51" s="5">
        <v>1994</v>
      </c>
      <c r="AK51" s="5">
        <v>1995</v>
      </c>
      <c r="AL51" s="5">
        <v>1996</v>
      </c>
      <c r="AM51" s="5">
        <v>1997</v>
      </c>
      <c r="AN51" s="5">
        <v>1998</v>
      </c>
      <c r="AO51" s="5">
        <v>1999</v>
      </c>
      <c r="AP51" s="5">
        <v>2000</v>
      </c>
      <c r="AQ51" s="5">
        <v>2001</v>
      </c>
      <c r="AR51" s="5">
        <v>2002</v>
      </c>
      <c r="AS51" s="5">
        <v>2003</v>
      </c>
      <c r="AT51" s="5">
        <v>2004</v>
      </c>
      <c r="AU51" s="5">
        <v>2005</v>
      </c>
      <c r="AV51" s="5">
        <v>2006</v>
      </c>
      <c r="AW51" s="5">
        <v>2007</v>
      </c>
      <c r="AX51" s="5">
        <v>2008</v>
      </c>
      <c r="AY51" s="5">
        <v>2009</v>
      </c>
      <c r="AZ51" s="5">
        <v>2010</v>
      </c>
      <c r="BA51" s="5">
        <v>2011</v>
      </c>
      <c r="BB51" s="5">
        <v>2012</v>
      </c>
      <c r="BC51" s="5">
        <v>2013</v>
      </c>
      <c r="BD51" s="5">
        <v>2014</v>
      </c>
      <c r="BE51" s="5">
        <v>2015</v>
      </c>
      <c r="BF51" s="5">
        <v>2016</v>
      </c>
      <c r="BG51" s="52" t="s">
        <v>85</v>
      </c>
      <c r="BH51" s="35" t="s">
        <v>86</v>
      </c>
      <c r="BI51" s="61"/>
      <c r="BJ51" s="61"/>
    </row>
    <row r="52" spans="1:62" s="51" customFormat="1" x14ac:dyDescent="0.25">
      <c r="A52" s="6" t="s">
        <v>52</v>
      </c>
      <c r="B52" s="7">
        <f>(B36*1000)/[1]Plan1!B4</f>
        <v>1.5045860822780497</v>
      </c>
      <c r="C52" s="7">
        <f>(C36*1000)/[1]Plan1!C4</f>
        <v>1.2517597034549852</v>
      </c>
      <c r="D52" s="7">
        <f>(D36*1000)/[1]Plan1!D4</f>
        <v>1.5574088474127139</v>
      </c>
      <c r="E52" s="7">
        <f>(E36*1000)/[1]Plan1!E4</f>
        <v>2.0423907783519644</v>
      </c>
      <c r="F52" s="7">
        <f>(F36*1000)/[1]Plan1!F4</f>
        <v>1.7352061660853497</v>
      </c>
      <c r="G52" s="7">
        <f>(G36*1000)/[1]Plan1!G4</f>
        <v>1.5232136262814455</v>
      </c>
      <c r="H52" s="7">
        <f>(H36*1000)/[1]Plan1!H4</f>
        <v>1.4415413462221272</v>
      </c>
      <c r="I52" s="7">
        <f>(I36*1000)/[1]Plan1!I4</f>
        <v>2.4860972729831436</v>
      </c>
      <c r="J52" s="7">
        <f>(J36*1000)/[1]Plan1!J4</f>
        <v>3.257225458025053</v>
      </c>
      <c r="K52" s="7">
        <f>(K36*1000)/[1]Plan1!K4</f>
        <v>3.1043609824532239</v>
      </c>
      <c r="L52" s="7">
        <f>(L36*1000)/[1]Plan1!L4</f>
        <v>4.738140941076483</v>
      </c>
      <c r="M52" s="7">
        <f>(M36*1000)/[1]Plan1!M4</f>
        <v>5.9112851327886249</v>
      </c>
      <c r="N52" s="7">
        <f>(N36*1000)/[1]Plan1!N4</f>
        <v>9.262430299084162</v>
      </c>
      <c r="O52" s="7">
        <f>(O36*1000)/[1]Plan1!O4</f>
        <v>8.0748413720387795</v>
      </c>
      <c r="P52" s="7">
        <f>(P36*1000)/[1]Plan1!P4</f>
        <v>9.0610853556656359</v>
      </c>
      <c r="Q52" s="7">
        <f>(Q36*1000)/[1]Plan1!Q4</f>
        <v>9.4531188230526144</v>
      </c>
      <c r="R52" s="7">
        <f>(R36*1000)/[1]Plan1!R4</f>
        <v>11.909052199077971</v>
      </c>
      <c r="S52" s="7">
        <f>(S36*1000)/[1]Plan1!S4</f>
        <v>13.430255785425331</v>
      </c>
      <c r="T52" s="7">
        <f>(T36*1000)/[1]Plan1!T4</f>
        <v>13.355965935130401</v>
      </c>
      <c r="U52" s="7">
        <f>(U36*1000)/[1]Plan1!U4</f>
        <v>14.358156797252596</v>
      </c>
      <c r="V52" s="7">
        <f>(V36*1000)/[1]Plan1!V4</f>
        <v>16.395876022089194</v>
      </c>
      <c r="W52" s="7">
        <f>(W36*1000)/[1]Plan1!W4</f>
        <v>11.127023915158077</v>
      </c>
      <c r="X52" s="7">
        <f>(X36*1000)/[1]Plan1!X4</f>
        <v>9.7468329205932278</v>
      </c>
      <c r="Y52" s="7">
        <f>(Y36*1000)/[1]Plan1!Y4</f>
        <v>9.0507541764832897</v>
      </c>
      <c r="Z52" s="7">
        <f>(Z36*1000)/[1]Plan1!Z4</f>
        <v>12.925631989705995</v>
      </c>
      <c r="AA52" s="7">
        <f>(AA36*1000)/[1]Plan1!AA4</f>
        <v>10.021846581253039</v>
      </c>
      <c r="AB52" s="7">
        <f>(AB36*1000)/[1]Plan1!AB4</f>
        <v>11.221473955280963</v>
      </c>
      <c r="AC52" s="7">
        <f>(AC36*1000)/[1]Plan1!AC4</f>
        <v>13.005368246125586</v>
      </c>
      <c r="AD52" s="7">
        <f>(AD36*1000)/[1]Plan1!AD4</f>
        <v>12.851823910328804</v>
      </c>
      <c r="AE52" s="7">
        <f>(AE36*1000)/[1]Plan1!AE4</f>
        <v>8.3899070785364742</v>
      </c>
      <c r="AF52" s="7">
        <f>(AF36*1000)/[1]Plan1!AF4</f>
        <v>7.4151719386086699</v>
      </c>
      <c r="AG52" s="7">
        <f>(AG36*1000)/[1]Plan1!AG4</f>
        <v>9.4528178006910455</v>
      </c>
      <c r="AH52" s="7">
        <f>(AH36*1000)/[1]Plan1!AH4</f>
        <v>12.327268468391194</v>
      </c>
      <c r="AI52" s="7">
        <f>(AI36*1000)/[1]Plan1!AI4</f>
        <v>14.664037315488356</v>
      </c>
      <c r="AJ52" s="7">
        <f>(AJ36*1000)/[1]Plan1!AJ4</f>
        <v>14.540976516861893</v>
      </c>
      <c r="AK52" s="7">
        <f>(AK36*1000)/[1]Plan1!AK4</f>
        <v>12.821505889820093</v>
      </c>
      <c r="AL52" s="7">
        <f>(AL36*1000)/[1]Plan1!AL4</f>
        <v>16.190081684917157</v>
      </c>
      <c r="AM52" s="7">
        <f>(AM36*1000)/[1]Plan1!AM4</f>
        <v>22.090491283728394</v>
      </c>
      <c r="AN52" s="7">
        <f>(AN36*1000)/[1]Plan1!AN4</f>
        <v>19.843298523898156</v>
      </c>
      <c r="AO52" s="7">
        <f>(AO36*1000)/[1]Plan1!AO4</f>
        <v>19.222068640622933</v>
      </c>
      <c r="AP52" s="7">
        <f>(AP36*1000)/[1]Plan1!AP4</f>
        <v>21.125462202106103</v>
      </c>
      <c r="AQ52" s="7">
        <f>(AQ36*1000)/[1]Plan1!AQ4</f>
        <v>25.376102311236306</v>
      </c>
      <c r="AR52" s="7">
        <f>(AR36*1000)/[1]Plan1!AR4</f>
        <v>26.313826325584223</v>
      </c>
      <c r="AS52" s="7">
        <f>(AS36*1000)/[1]Plan1!AS4</f>
        <v>30.34256758929169</v>
      </c>
      <c r="AT52" s="7">
        <f>(AT36*1000)/[1]Plan1!AT4</f>
        <v>27.755396874251023</v>
      </c>
      <c r="AU52" s="7">
        <f>(AU36*1000)/[1]Plan1!AU4</f>
        <v>20.350865247596836</v>
      </c>
      <c r="AV52" s="7">
        <f>(AV36*1000)/[1]Plan1!AV4</f>
        <v>21.114207209062034</v>
      </c>
      <c r="AW52" s="7">
        <f>(AW36*1000)/[1]Plan1!AW4</f>
        <v>26.339999195459999</v>
      </c>
      <c r="AX52" s="7">
        <f>(AX36*1000)/[1]Plan1!AX4</f>
        <v>21.840904453163919</v>
      </c>
      <c r="AY52" s="7">
        <f>(AY36*1000)/[1]Plan1!AY4</f>
        <v>23.577163717956136</v>
      </c>
      <c r="AZ52" s="7">
        <f>(AZ36*1000)/[1]Plan1!AZ4</f>
        <v>22.809552713393177</v>
      </c>
      <c r="BA52" s="7">
        <f>(BA36*1000)/[1]Plan1!BA4</f>
        <v>23.907146619373545</v>
      </c>
      <c r="BB52" s="7">
        <f>(BB36*1000)/[1]Plan1!BB4</f>
        <v>27.225847234569713</v>
      </c>
      <c r="BC52" s="7">
        <f>(BC36*1000)/[1]Plan1!BC4</f>
        <v>27.521642829946504</v>
      </c>
      <c r="BD52" s="7">
        <f>(BD36*1000)/[1]Plan1!BD4</f>
        <v>27.726332630858085</v>
      </c>
      <c r="BE52" s="7">
        <f>(BE36*1000)/[1]Plan1!BE4</f>
        <v>25.391800584069841</v>
      </c>
      <c r="BF52" s="7">
        <f>(BF36*1000)/[1]Plan1!BF4</f>
        <v>27.9779088256523</v>
      </c>
      <c r="BG52" s="70">
        <f>AVERAGE(AP52:BF52)</f>
        <v>25.099807444915967</v>
      </c>
      <c r="BH52" s="62">
        <f>SUM(I52:BF52)</f>
        <v>798.40299977620816</v>
      </c>
      <c r="BI52" s="61"/>
      <c r="BJ52" s="61"/>
    </row>
    <row r="53" spans="1:62" s="51" customFormat="1" x14ac:dyDescent="0.25">
      <c r="A53" s="6" t="s">
        <v>53</v>
      </c>
      <c r="B53" s="7">
        <f>(B37*1000)/[1]Plan1!B5</f>
        <v>1.0493203129568203</v>
      </c>
      <c r="C53" s="7">
        <f>(C37*1000)/[1]Plan1!C5</f>
        <v>0.87299550304718665</v>
      </c>
      <c r="D53" s="7">
        <f>(D37*1000)/[1]Plan1!D5</f>
        <v>1.0861596810030993</v>
      </c>
      <c r="E53" s="7">
        <f>(E37*1000)/[1]Plan1!E5</f>
        <v>1.4243931643150449</v>
      </c>
      <c r="F53" s="7">
        <f>(F37*1000)/[1]Plan1!F5</f>
        <v>1.2101581283302074</v>
      </c>
      <c r="G53" s="7">
        <f>(G37*1000)/[1]Plan1!G5</f>
        <v>1.0623114342582121</v>
      </c>
      <c r="H53" s="7">
        <f>(H37*1000)/[1]Plan1!H5</f>
        <v>1.0053519930662638</v>
      </c>
      <c r="I53" s="7">
        <f>(I37*1000)/[1]Plan1!I5</f>
        <v>1.7338405553891574</v>
      </c>
      <c r="J53" s="7">
        <f>(J37*1000)/[1]Plan1!J5</f>
        <v>2.2716366163715072</v>
      </c>
      <c r="K53" s="7">
        <f>(K37*1000)/[1]Plan1!K5</f>
        <v>2.1650266980449016</v>
      </c>
      <c r="L53" s="7">
        <f>(L37*1000)/[1]Plan1!L5</f>
        <v>3.3044487076446969</v>
      </c>
      <c r="M53" s="7">
        <f>(M37*1000)/[1]Plan1!M5</f>
        <v>4.1226166043774866</v>
      </c>
      <c r="N53" s="7">
        <f>(N37*1000)/[1]Plan1!N5</f>
        <v>6.4597541972873271</v>
      </c>
      <c r="O53" s="7">
        <f>(O37*1000)/[1]Plan1!O5</f>
        <v>5.6315123311226909</v>
      </c>
      <c r="P53" s="7">
        <f>(P37*1000)/[1]Plan1!P5</f>
        <v>6.3193332924758767</v>
      </c>
      <c r="Q53" s="7">
        <f>(Q37*1000)/[1]Plan1!Q5</f>
        <v>6.5927431595040318</v>
      </c>
      <c r="R53" s="7">
        <f>(R37*1000)/[1]Plan1!R5</f>
        <v>8.3055469725169608</v>
      </c>
      <c r="S53" s="7">
        <f>(S37*1000)/[1]Plan1!S5</f>
        <v>9.3664565755622302</v>
      </c>
      <c r="T53" s="7">
        <f>(T37*1000)/[1]Plan1!T5</f>
        <v>9.3146457487313974</v>
      </c>
      <c r="U53" s="7">
        <f>(U37*1000)/[1]Plan1!U5</f>
        <v>10.013588296101174</v>
      </c>
      <c r="V53" s="7">
        <f>(V37*1000)/[1]Plan1!V5</f>
        <v>11.434723450751983</v>
      </c>
      <c r="W53" s="7">
        <f>(W37*1000)/[1]Plan1!W5</f>
        <v>7.760149023347136</v>
      </c>
      <c r="X53" s="7">
        <f>(X37*1000)/[1]Plan1!X5</f>
        <v>6.7975836617400418</v>
      </c>
      <c r="Y53" s="7">
        <f>(Y37*1000)/[1]Plan1!Y5</f>
        <v>6.3121281771949906</v>
      </c>
      <c r="Z53" s="7">
        <f>(Z37*1000)/[1]Plan1!Z5</f>
        <v>9.0145245688219102</v>
      </c>
      <c r="AA53" s="7">
        <f>(AA37*1000)/[1]Plan1!AA5</f>
        <v>6.989382206117126</v>
      </c>
      <c r="AB53" s="7">
        <f>(AB37*1000)/[1]Plan1!AB5</f>
        <v>7.6762050025169151</v>
      </c>
      <c r="AC53" s="7">
        <f>(AC37*1000)/[1]Plan1!AC5</f>
        <v>6.9348061555032912</v>
      </c>
      <c r="AD53" s="7">
        <f>(AD37*1000)/[1]Plan1!AD5</f>
        <v>6.8377325810740901</v>
      </c>
      <c r="AE53" s="7">
        <f>(AE37*1000)/[1]Plan1!AE5</f>
        <v>6.477993058567912</v>
      </c>
      <c r="AF53" s="7">
        <f>(AF37*1000)/[1]Plan1!AF5</f>
        <v>7.0894098070547873</v>
      </c>
      <c r="AG53" s="7">
        <f>(AG37*1000)/[1]Plan1!AG5</f>
        <v>7.1620167527446599</v>
      </c>
      <c r="AH53" s="7">
        <f>(AH37*1000)/[1]Plan1!AH5</f>
        <v>7.5655818521222535</v>
      </c>
      <c r="AI53" s="7">
        <f>(AI37*1000)/[1]Plan1!AI5</f>
        <v>10.295151296141597</v>
      </c>
      <c r="AJ53" s="7">
        <f>(AJ37*1000)/[1]Plan1!AJ5</f>
        <v>10.748894512664743</v>
      </c>
      <c r="AK53" s="7">
        <f>(AK37*1000)/[1]Plan1!AK5</f>
        <v>8.7533448275196957</v>
      </c>
      <c r="AL53" s="7">
        <f>(AL37*1000)/[1]Plan1!AL5</f>
        <v>12.58500805166865</v>
      </c>
      <c r="AM53" s="7">
        <f>(AM37*1000)/[1]Plan1!AM5</f>
        <v>11.480518019263256</v>
      </c>
      <c r="AN53" s="7">
        <f>(AN37*1000)/[1]Plan1!AN5</f>
        <v>16.640426467578855</v>
      </c>
      <c r="AO53" s="7">
        <f>(AO37*1000)/[1]Plan1!AO5</f>
        <v>13.52227834746332</v>
      </c>
      <c r="AP53" s="7">
        <f>(AP37*1000)/[1]Plan1!AP5</f>
        <v>17.841527933671024</v>
      </c>
      <c r="AQ53" s="7">
        <f>(AQ37*1000)/[1]Plan1!AQ5</f>
        <v>15.228777241864055</v>
      </c>
      <c r="AR53" s="7">
        <f>(AR37*1000)/[1]Plan1!AR5</f>
        <v>17.967690598688861</v>
      </c>
      <c r="AS53" s="7">
        <f>(AS37*1000)/[1]Plan1!AS5</f>
        <v>20.99758366349619</v>
      </c>
      <c r="AT53" s="7">
        <f>(AT37*1000)/[1]Plan1!AT5</f>
        <v>19.523476512766432</v>
      </c>
      <c r="AU53" s="7">
        <f>(AU37*1000)/[1]Plan1!AU5</f>
        <v>16.777711478537945</v>
      </c>
      <c r="AV53" s="7">
        <f>(AV37*1000)/[1]Plan1!AV5</f>
        <v>18.971431368193407</v>
      </c>
      <c r="AW53" s="7">
        <f>(AW37*1000)/[1]Plan1!AW5</f>
        <v>22.400363474876603</v>
      </c>
      <c r="AX53" s="7">
        <f>(AX37*1000)/[1]Plan1!AX5</f>
        <v>18.946759160761989</v>
      </c>
      <c r="AY53" s="7">
        <f>(AY37*1000)/[1]Plan1!AY5</f>
        <v>17.5975954253414</v>
      </c>
      <c r="AZ53" s="7">
        <f>(AZ37*1000)/[1]Plan1!AZ5</f>
        <v>17.48594899563663</v>
      </c>
      <c r="BA53" s="7">
        <f>(BA37*1000)/[1]Plan1!BA5</f>
        <v>22.94933407118781</v>
      </c>
      <c r="BB53" s="7">
        <f>(BB37*1000)/[1]Plan1!BB5</f>
        <v>23.945231908786855</v>
      </c>
      <c r="BC53" s="7">
        <f>(BC37*1000)/[1]Plan1!BC5</f>
        <v>22.546477335407705</v>
      </c>
      <c r="BD53" s="7">
        <f>(BD37*1000)/[1]Plan1!BD5</f>
        <v>22.481681333273336</v>
      </c>
      <c r="BE53" s="7">
        <f>(BE37*1000)/[1]Plan1!BE5</f>
        <v>19.584502082920743</v>
      </c>
      <c r="BF53" s="7">
        <f>(BF37*1000)/[1]Plan1!BF5</f>
        <v>24.585531745455373</v>
      </c>
      <c r="BG53" s="70">
        <f t="shared" ref="BG53:BG62" si="110">AVERAGE(AP53:BF53)</f>
        <v>19.990095548874496</v>
      </c>
      <c r="BH53" s="62">
        <f t="shared" ref="BH53:BH61" si="111">SUM(I53:BF53)</f>
        <v>597.51063190585296</v>
      </c>
      <c r="BI53" s="61"/>
      <c r="BJ53" s="61"/>
    </row>
    <row r="54" spans="1:62" s="51" customFormat="1" x14ac:dyDescent="0.25">
      <c r="A54" s="6" t="s">
        <v>55</v>
      </c>
      <c r="B54" s="7">
        <f>(B38*1000)/[1]Plan1!B6</f>
        <v>3.511569252863239</v>
      </c>
      <c r="C54" s="7">
        <f>(C38*1000)/[1]Plan1!C6</f>
        <v>2.9214951131080662</v>
      </c>
      <c r="D54" s="7">
        <f>(D38*1000)/[1]Plan1!D6</f>
        <v>3.6348528589545945</v>
      </c>
      <c r="E54" s="7">
        <f>(E38*1000)/[1]Plan1!E6</f>
        <v>4.7667572790074386</v>
      </c>
      <c r="F54" s="7">
        <f>(F38*1000)/[1]Plan1!F6</f>
        <v>4.0498158875551598</v>
      </c>
      <c r="G54" s="7">
        <f>(G38*1000)/[1]Plan1!G6</f>
        <v>3.5550442733683094</v>
      </c>
      <c r="H54" s="7">
        <f>(H38*1000)/[1]Plan1!H6</f>
        <v>3.3644284815265393</v>
      </c>
      <c r="I54" s="7">
        <f>(I38*1000)/[1]Plan1!I6</f>
        <v>5.802328524943392</v>
      </c>
      <c r="J54" s="7">
        <f>(J38*1000)/[1]Plan1!J6</f>
        <v>7.6020726914649206</v>
      </c>
      <c r="K54" s="7">
        <f>(K38*1000)/[1]Plan1!K6</f>
        <v>7.2453006871271235</v>
      </c>
      <c r="L54" s="7">
        <f>(L38*1000)/[1]Plan1!L6</f>
        <v>11.058396884294645</v>
      </c>
      <c r="M54" s="7">
        <f>(M38*1000)/[1]Plan1!M6</f>
        <v>13.7964104292253</v>
      </c>
      <c r="N54" s="7">
        <f>(N38*1000)/[1]Plan1!N6</f>
        <v>21.617683313809895</v>
      </c>
      <c r="O54" s="7">
        <f>(O38*1000)/[1]Plan1!O6</f>
        <v>18.845957049441374</v>
      </c>
      <c r="P54" s="7">
        <f>(P38*1000)/[1]Plan1!P6</f>
        <v>21.147762236607406</v>
      </c>
      <c r="Q54" s="7">
        <f>(Q38*1000)/[1]Plan1!Q6</f>
        <v>22.062733261784732</v>
      </c>
      <c r="R54" s="7">
        <f>(R38*1000)/[1]Plan1!R6</f>
        <v>27.794661950951944</v>
      </c>
      <c r="S54" s="7">
        <f>(S38*1000)/[1]Plan1!S6</f>
        <v>31.345014971016305</v>
      </c>
      <c r="T54" s="7">
        <f>(T38*1000)/[1]Plan1!T6</f>
        <v>31.171629109503812</v>
      </c>
      <c r="U54" s="7">
        <f>(U38*1000)/[1]Plan1!U6</f>
        <v>33.510652883803516</v>
      </c>
      <c r="V54" s="7">
        <f>(V38*1000)/[1]Plan1!V6</f>
        <v>38.266507175018567</v>
      </c>
      <c r="W54" s="7">
        <f>(W38*1000)/[1]Plan1!W6</f>
        <v>25.96947792922775</v>
      </c>
      <c r="X54" s="7">
        <f>(X38*1000)/[1]Plan1!X6</f>
        <v>22.748235677501942</v>
      </c>
      <c r="Y54" s="7">
        <f>(Y38*1000)/[1]Plan1!Y6</f>
        <v>21.123650189055024</v>
      </c>
      <c r="Z54" s="7">
        <f>(Z38*1000)/[1]Plan1!Z6</f>
        <v>30.167268196549127</v>
      </c>
      <c r="AA54" s="7">
        <f>(AA38*1000)/[1]Plan1!AA6</f>
        <v>23.390092947262247</v>
      </c>
      <c r="AB54" s="7">
        <f>(AB38*1000)/[1]Plan1!AB6</f>
        <v>28.244259513504542</v>
      </c>
      <c r="AC54" s="7">
        <f>(AC38*1000)/[1]Plan1!AC6</f>
        <v>26.242267195500972</v>
      </c>
      <c r="AD54" s="7">
        <f>(AD38*1000)/[1]Plan1!AD6</f>
        <v>27.097435447368575</v>
      </c>
      <c r="AE54" s="7">
        <f>(AE38*1000)/[1]Plan1!AE6</f>
        <v>26.247140044189106</v>
      </c>
      <c r="AF54" s="7">
        <f>(AF38*1000)/[1]Plan1!AF6</f>
        <v>24.311507494929675</v>
      </c>
      <c r="AG54" s="7">
        <f>(AG38*1000)/[1]Plan1!AG6</f>
        <v>25.753636803599317</v>
      </c>
      <c r="AH54" s="7">
        <f>(AH38*1000)/[1]Plan1!AH6</f>
        <v>28.323323039403654</v>
      </c>
      <c r="AI54" s="7">
        <f>(AI38*1000)/[1]Plan1!AI6</f>
        <v>34.598248589239638</v>
      </c>
      <c r="AJ54" s="7">
        <f>(AJ38*1000)/[1]Plan1!AJ6</f>
        <v>30.854902336284638</v>
      </c>
      <c r="AK54" s="7">
        <f>(AK38*1000)/[1]Plan1!AK6</f>
        <v>25.28757929461392</v>
      </c>
      <c r="AL54" s="7">
        <f>(AL38*1000)/[1]Plan1!AL6</f>
        <v>26.845256374297332</v>
      </c>
      <c r="AM54" s="7">
        <f>(AM38*1000)/[1]Plan1!AM6</f>
        <v>26.045734950864276</v>
      </c>
      <c r="AN54" s="7">
        <f>(AN38*1000)/[1]Plan1!AN6</f>
        <v>24.236693822810647</v>
      </c>
      <c r="AO54" s="7">
        <f>(AO38*1000)/[1]Plan1!AO6</f>
        <v>17.936735107623768</v>
      </c>
      <c r="AP54" s="7">
        <f>(AP38*1000)/[1]Plan1!AP6</f>
        <v>25.92344576780966</v>
      </c>
      <c r="AQ54" s="7">
        <f>(AQ38*1000)/[1]Plan1!AQ6</f>
        <v>28.575239174274738</v>
      </c>
      <c r="AR54" s="7">
        <f>(AR38*1000)/[1]Plan1!AR6</f>
        <v>29.247171513894973</v>
      </c>
      <c r="AS54" s="7">
        <f>(AS38*1000)/[1]Plan1!AS6</f>
        <v>32.283954318387217</v>
      </c>
      <c r="AT54" s="7">
        <f>(AT38*1000)/[1]Plan1!AT6</f>
        <v>31.711710006475929</v>
      </c>
      <c r="AU54" s="7">
        <f>(AU38*1000)/[1]Plan1!AU6</f>
        <v>31.524282520007159</v>
      </c>
      <c r="AV54" s="7">
        <f>(AV38*1000)/[1]Plan1!AV6</f>
        <v>32.284325687183681</v>
      </c>
      <c r="AW54" s="7">
        <f>(AW38*1000)/[1]Plan1!AW6</f>
        <v>31.141538438236644</v>
      </c>
      <c r="AX54" s="7">
        <f>(AX38*1000)/[1]Plan1!AX6</f>
        <v>22.408291941569445</v>
      </c>
      <c r="AY54" s="7">
        <f>(AY38*1000)/[1]Plan1!AY6</f>
        <v>23.820243256416219</v>
      </c>
      <c r="AZ54" s="7">
        <f>(AZ38*1000)/[1]Plan1!AZ6</f>
        <v>24.425398550096521</v>
      </c>
      <c r="BA54" s="7">
        <f>(BA38*1000)/[1]Plan1!BA6</f>
        <v>26.330137847679072</v>
      </c>
      <c r="BB54" s="7">
        <f>(BB38*1000)/[1]Plan1!BB6</f>
        <v>27.2460794896365</v>
      </c>
      <c r="BC54" s="7">
        <f>(BC38*1000)/[1]Plan1!BC6</f>
        <v>30.014138681103709</v>
      </c>
      <c r="BD54" s="7">
        <f>(BD38*1000)/[1]Plan1!BD6</f>
        <v>27.303823416226379</v>
      </c>
      <c r="BE54" s="7">
        <f>(BE38*1000)/[1]Plan1!BE6</f>
        <v>24.707917897122456</v>
      </c>
      <c r="BF54" s="7">
        <f>(BF38*1000)/[1]Plan1!BF6</f>
        <v>27.593942836161936</v>
      </c>
      <c r="BG54" s="70">
        <f t="shared" si="110"/>
        <v>28.031861255428367</v>
      </c>
      <c r="BH54" s="62">
        <f t="shared" si="111"/>
        <v>1263.2321974651015</v>
      </c>
      <c r="BI54" s="61"/>
      <c r="BJ54" s="61"/>
    </row>
    <row r="55" spans="1:62" s="51" customFormat="1" x14ac:dyDescent="0.25">
      <c r="A55" s="6" t="s">
        <v>56</v>
      </c>
      <c r="B55" s="7">
        <f>(B39*1000)/[1]Plan1!B7</f>
        <v>2.2055365238596827</v>
      </c>
      <c r="C55" s="7">
        <f>(C39*1000)/[1]Plan1!C7</f>
        <v>1.8349244204663162</v>
      </c>
      <c r="D55" s="7">
        <f>(D39*1000)/[1]Plan1!D7</f>
        <v>2.2829681438699976</v>
      </c>
      <c r="E55" s="7">
        <f>(E39*1000)/[1]Plan1!E7</f>
        <v>2.9938914833169461</v>
      </c>
      <c r="F55" s="7">
        <f>(F39*1000)/[1]Plan1!F7</f>
        <v>2.5435969538767305</v>
      </c>
      <c r="G55" s="7">
        <f>(G39*1000)/[1]Plan1!G7</f>
        <v>2.2328421922645703</v>
      </c>
      <c r="H55" s="7">
        <f>(H39*1000)/[1]Plan1!H7</f>
        <v>2.1131207627103419</v>
      </c>
      <c r="I55" s="7">
        <f>(I39*1000)/[1]Plan1!I7</f>
        <v>3.6443101541457561</v>
      </c>
      <c r="J55" s="7">
        <f>(J39*1000)/[1]Plan1!J7</f>
        <v>4.7746884001763865</v>
      </c>
      <c r="K55" s="7">
        <f>(K39*1000)/[1]Plan1!K7</f>
        <v>4.5506080447580661</v>
      </c>
      <c r="L55" s="7">
        <f>(L39*1000)/[1]Plan1!L7</f>
        <v>6.9455267623616583</v>
      </c>
      <c r="M55" s="7">
        <f>(M39*1000)/[1]Plan1!M7</f>
        <v>8.6652105963749584</v>
      </c>
      <c r="N55" s="7">
        <f>(N39*1000)/[1]Plan1!N7</f>
        <v>13.577573636334778</v>
      </c>
      <c r="O55" s="7">
        <f>(O39*1000)/[1]Plan1!O7</f>
        <v>11.836715612469403</v>
      </c>
      <c r="P55" s="7">
        <f>(P39*1000)/[1]Plan1!P7</f>
        <v>13.282426929985048</v>
      </c>
      <c r="Q55" s="7">
        <f>(Q39*1000)/[1]Plan1!Q7</f>
        <v>13.857099353903928</v>
      </c>
      <c r="R55" s="7">
        <f>(R39*1000)/[1]Plan1!R7</f>
        <v>17.457192977519497</v>
      </c>
      <c r="S55" s="7">
        <f>(S39*1000)/[1]Plan1!S7</f>
        <v>19.687088700624699</v>
      </c>
      <c r="T55" s="7">
        <f>(T39*1000)/[1]Plan1!T7</f>
        <v>19.578188997173065</v>
      </c>
      <c r="U55" s="7">
        <f>(U39*1000)/[1]Plan1!U7</f>
        <v>21.04727646004676</v>
      </c>
      <c r="V55" s="7">
        <f>(V39*1000)/[1]Plan1!V7</f>
        <v>24.034320025505988</v>
      </c>
      <c r="W55" s="7">
        <f>(W39*1000)/[1]Plan1!W7</f>
        <v>16.310836538900062</v>
      </c>
      <c r="X55" s="7">
        <f>(X39*1000)/[1]Plan1!X7</f>
        <v>14.287647780031525</v>
      </c>
      <c r="Y55" s="7">
        <f>(Y39*1000)/[1]Plan1!Y7</f>
        <v>13.267282703084648</v>
      </c>
      <c r="Z55" s="7">
        <f>(Z39*1000)/[1]Plan1!Z7</f>
        <v>18.94737282436018</v>
      </c>
      <c r="AA55" s="7">
        <f>(AA39*1000)/[1]Plan1!AA7</f>
        <v>14.690783685839719</v>
      </c>
      <c r="AB55" s="7">
        <f>(AB39*1000)/[1]Plan1!AB7</f>
        <v>26.935190302499848</v>
      </c>
      <c r="AC55" s="7">
        <f>(AC39*1000)/[1]Plan1!AC7</f>
        <v>19.684823671035733</v>
      </c>
      <c r="AD55" s="7">
        <f>(AD39*1000)/[1]Plan1!AD7</f>
        <v>20.132493584011549</v>
      </c>
      <c r="AE55" s="7">
        <f>(AE39*1000)/[1]Plan1!AE7</f>
        <v>12.829673964641554</v>
      </c>
      <c r="AF55" s="7">
        <f>(AF39*1000)/[1]Plan1!AF7</f>
        <v>12.38924213263984</v>
      </c>
      <c r="AG55" s="7">
        <f>(AG39*1000)/[1]Plan1!AG7</f>
        <v>12.196304872835881</v>
      </c>
      <c r="AH55" s="7">
        <f>(AH39*1000)/[1]Plan1!AH7</f>
        <v>13.658955511156146</v>
      </c>
      <c r="AI55" s="7">
        <f>(AI39*1000)/[1]Plan1!AI7</f>
        <v>16.435207184977973</v>
      </c>
      <c r="AJ55" s="7">
        <f>(AJ39*1000)/[1]Plan1!AJ7</f>
        <v>19.283629143321853</v>
      </c>
      <c r="AK55" s="7">
        <f>(AK39*1000)/[1]Plan1!AK7</f>
        <v>19.933808157936365</v>
      </c>
      <c r="AL55" s="7">
        <f>(AL39*1000)/[1]Plan1!AL7</f>
        <v>25.67054711497407</v>
      </c>
      <c r="AM55" s="7">
        <f>(AM39*1000)/[1]Plan1!AM7</f>
        <v>32.002219424551299</v>
      </c>
      <c r="AN55" s="7">
        <f>(AN39*1000)/[1]Plan1!AN7</f>
        <v>34.435448961911227</v>
      </c>
      <c r="AO55" s="7">
        <f>(AO39*1000)/[1]Plan1!AO7</f>
        <v>36.901152652395083</v>
      </c>
      <c r="AP55" s="7">
        <f>(AP39*1000)/[1]Plan1!AP7</f>
        <v>39.387028715730594</v>
      </c>
      <c r="AQ55" s="7">
        <f>(AQ39*1000)/[1]Plan1!AQ7</f>
        <v>31.181891636790517</v>
      </c>
      <c r="AR55" s="7">
        <f>(AR39*1000)/[1]Plan1!AR7</f>
        <v>34.793765546167947</v>
      </c>
      <c r="AS55" s="7">
        <f>(AS39*1000)/[1]Plan1!AS7</f>
        <v>38.277409488630397</v>
      </c>
      <c r="AT55" s="7">
        <f>(AT39*1000)/[1]Plan1!AT7</f>
        <v>38.378239398912541</v>
      </c>
      <c r="AU55" s="7">
        <f>(AU39*1000)/[1]Plan1!AU7</f>
        <v>37.54673795041294</v>
      </c>
      <c r="AV55" s="7">
        <f>(AV39*1000)/[1]Plan1!AV7</f>
        <v>44.90582484244176</v>
      </c>
      <c r="AW55" s="7">
        <f>(AW39*1000)/[1]Plan1!AW7</f>
        <v>44.81498163899618</v>
      </c>
      <c r="AX55" s="7">
        <f>(AX39*1000)/[1]Plan1!AX7</f>
        <v>36.236838394808757</v>
      </c>
      <c r="AY55" s="7">
        <f>(AY39*1000)/[1]Plan1!AY7</f>
        <v>45.488796472451781</v>
      </c>
      <c r="AZ55" s="7">
        <f>(AZ39*1000)/[1]Plan1!AZ7</f>
        <v>41.060042841681444</v>
      </c>
      <c r="BA55" s="7">
        <f>(BA39*1000)/[1]Plan1!BA7</f>
        <v>47.060110769927363</v>
      </c>
      <c r="BB55" s="7">
        <f>(BB39*1000)/[1]Plan1!BB7</f>
        <v>53.454945014021874</v>
      </c>
      <c r="BC55" s="7">
        <f>(BC39*1000)/[1]Plan1!BC7</f>
        <v>56.358114759569538</v>
      </c>
      <c r="BD55" s="7">
        <f>(BD39*1000)/[1]Plan1!BD7</f>
        <v>56.192673711166229</v>
      </c>
      <c r="BE55" s="7">
        <f>(BE39*1000)/[1]Plan1!BE7</f>
        <v>53.833093161465015</v>
      </c>
      <c r="BF55" s="7">
        <f>(BF39*1000)/[1]Plan1!BF7</f>
        <v>60.984049902124724</v>
      </c>
      <c r="BG55" s="70">
        <f t="shared" si="110"/>
        <v>44.703208485017619</v>
      </c>
      <c r="BH55" s="62">
        <f t="shared" si="111"/>
        <v>1322.8853911077845</v>
      </c>
      <c r="BI55" s="61"/>
      <c r="BJ55" s="61"/>
    </row>
    <row r="56" spans="1:62" s="51" customFormat="1" x14ac:dyDescent="0.25">
      <c r="A56" s="6" t="s">
        <v>57</v>
      </c>
      <c r="B56" s="7">
        <f>(B40*1000)/[1]Plan1!B8</f>
        <v>1.3608750850474494</v>
      </c>
      <c r="C56" s="7">
        <f>(C40*1000)/[1]Plan1!C8</f>
        <v>1.1321974946884203</v>
      </c>
      <c r="D56" s="7">
        <f>(D40*1000)/[1]Plan1!D8</f>
        <v>1.4086524677055674</v>
      </c>
      <c r="E56" s="7">
        <f>(E40*1000)/[1]Plan1!E8</f>
        <v>1.8473112020161648</v>
      </c>
      <c r="F56" s="7">
        <f>(F40*1000)/[1]Plan1!F8</f>
        <v>1.5694674214126283</v>
      </c>
      <c r="G56" s="7">
        <f>(G40*1000)/[1]Plan1!G8</f>
        <v>1.3777234135202643</v>
      </c>
      <c r="H56" s="7">
        <f>(H40*1000)/[1]Plan1!H8</f>
        <v>1.3038520861293708</v>
      </c>
      <c r="I56" s="7">
        <f>(I40*1000)/[1]Plan1!I8</f>
        <v>2.248636935870536</v>
      </c>
      <c r="J56" s="7">
        <f>(J40*1000)/[1]Plan1!J8</f>
        <v>2.9461105777990277</v>
      </c>
      <c r="K56" s="7">
        <f>(K40*1000)/[1]Plan1!K8</f>
        <v>2.8078469991013075</v>
      </c>
      <c r="L56" s="7">
        <f>(L40*1000)/[1]Plan1!L8</f>
        <v>4.2855759681038039</v>
      </c>
      <c r="M56" s="7">
        <f>(M40*1000)/[1]Plan1!M8</f>
        <v>5.3466669355624177</v>
      </c>
      <c r="N56" s="7">
        <f>(N40*1000)/[1]Plan1!N8</f>
        <v>8.3777264521331674</v>
      </c>
      <c r="O56" s="7">
        <f>(O40*1000)/[1]Plan1!O8</f>
        <v>7.3035704426296713</v>
      </c>
      <c r="P56" s="7">
        <f>(P40*1000)/[1]Plan1!P8</f>
        <v>8.1956130322192404</v>
      </c>
      <c r="Q56" s="7">
        <f>(Q40*1000)/[1]Plan1!Q8</f>
        <v>8.5502013037416873</v>
      </c>
      <c r="R56" s="7">
        <f>(R40*1000)/[1]Plan1!R8</f>
        <v>10.771555456445943</v>
      </c>
      <c r="S56" s="7">
        <f>(S40*1000)/[1]Plan1!S8</f>
        <v>12.147460819607728</v>
      </c>
      <c r="T56" s="7">
        <f>(T40*1000)/[1]Plan1!T8</f>
        <v>12.080266786957097</v>
      </c>
      <c r="U56" s="7">
        <f>(U40*1000)/[1]Plan1!U8</f>
        <v>12.986733084092686</v>
      </c>
      <c r="V56" s="7">
        <f>(V40*1000)/[1]Plan1!V8</f>
        <v>14.829818937448241</v>
      </c>
      <c r="W56" s="7">
        <f>(W40*1000)/[1]Plan1!W8</f>
        <v>10.064222841898786</v>
      </c>
      <c r="X56" s="7">
        <f>(X40*1000)/[1]Plan1!X8</f>
        <v>8.8158612099299933</v>
      </c>
      <c r="Y56" s="7">
        <f>(Y40*1000)/[1]Plan1!Y8</f>
        <v>8.1862686387584631</v>
      </c>
      <c r="Z56" s="7">
        <f>(Z40*1000)/[1]Plan1!Z8</f>
        <v>11.691036319205093</v>
      </c>
      <c r="AA56" s="7">
        <f>(AA40*1000)/[1]Plan1!AA8</f>
        <v>9.0646068571534286</v>
      </c>
      <c r="AB56" s="7">
        <f>(AB40*1000)/[1]Plan1!AB8</f>
        <v>6.7619125465249681</v>
      </c>
      <c r="AC56" s="7">
        <f>(AC40*1000)/[1]Plan1!AC8</f>
        <v>10.742534093186267</v>
      </c>
      <c r="AD56" s="7">
        <f>(AD40*1000)/[1]Plan1!AD8</f>
        <v>7.3052504804743972</v>
      </c>
      <c r="AE56" s="7">
        <f>(AE40*1000)/[1]Plan1!AE8</f>
        <v>9.374307430648555</v>
      </c>
      <c r="AF56" s="7">
        <f>(AF40*1000)/[1]Plan1!AF8</f>
        <v>8.8678206476088466</v>
      </c>
      <c r="AG56" s="7">
        <f>(AG40*1000)/[1]Plan1!AG8</f>
        <v>10.449867792022447</v>
      </c>
      <c r="AH56" s="7">
        <f>(AH40*1000)/[1]Plan1!AH8</f>
        <v>9.0781463770189479</v>
      </c>
      <c r="AI56" s="7">
        <f>(AI40*1000)/[1]Plan1!AI8</f>
        <v>18.153562372365339</v>
      </c>
      <c r="AJ56" s="7">
        <f>(AJ40*1000)/[1]Plan1!AJ8</f>
        <v>17.213163905167868</v>
      </c>
      <c r="AK56" s="7">
        <f>(AK40*1000)/[1]Plan1!AK8</f>
        <v>13.094875641682551</v>
      </c>
      <c r="AL56" s="7">
        <f>(AL40*1000)/[1]Plan1!AL8</f>
        <v>14.684646699849516</v>
      </c>
      <c r="AM56" s="7">
        <f>(AM40*1000)/[1]Plan1!AM8</f>
        <v>36.34472205806216</v>
      </c>
      <c r="AN56" s="7">
        <f>(AN40*1000)/[1]Plan1!AN8</f>
        <v>25.431187730544789</v>
      </c>
      <c r="AO56" s="7">
        <f>(AO40*1000)/[1]Plan1!AO8</f>
        <v>38.073566318337093</v>
      </c>
      <c r="AP56" s="71">
        <f>(AP40*1000)/[1]Plan1!AP8</f>
        <v>46.959746709849924</v>
      </c>
      <c r="AQ56" s="71">
        <f>(AQ40*1000)/[1]Plan1!AQ8</f>
        <v>49.186330541664994</v>
      </c>
      <c r="AR56" s="71">
        <f>(AR40*1000)/[1]Plan1!AR8</f>
        <v>57.92158731397793</v>
      </c>
      <c r="AS56" s="71">
        <f>(AS40*1000)/[1]Plan1!AS8</f>
        <v>88.273408087457526</v>
      </c>
      <c r="AT56" s="71">
        <f>(AT40*1000)/[1]Plan1!AT8</f>
        <v>61.581064812855153</v>
      </c>
      <c r="AU56" s="71">
        <f>(AU40*1000)/[1]Plan1!AU8</f>
        <v>40.274506879626678</v>
      </c>
      <c r="AV56" s="71">
        <f>(AV40*1000)/[1]Plan1!AV8</f>
        <v>76.151912240385414</v>
      </c>
      <c r="AW56" s="71">
        <f>(AW40*1000)/[1]Plan1!AW8</f>
        <v>69.955114013068524</v>
      </c>
      <c r="AX56" s="71">
        <f>(AX40*1000)/[1]Plan1!AX8</f>
        <v>51.273067086071684</v>
      </c>
      <c r="AY56" s="71">
        <f>(AY40*1000)/[1]Plan1!AY8</f>
        <v>60.425158941068275</v>
      </c>
      <c r="AZ56" s="71">
        <f>(AZ40*1000)/[1]Plan1!AZ8</f>
        <v>89.02242587240822</v>
      </c>
      <c r="BA56" s="71">
        <f>(BA40*1000)/[1]Plan1!BA8</f>
        <v>71.947774307001751</v>
      </c>
      <c r="BB56" s="71">
        <f>(BB40*1000)/[1]Plan1!BB8</f>
        <v>64.168205798540214</v>
      </c>
      <c r="BC56" s="71">
        <f>(BC40*1000)/[1]Plan1!BC8</f>
        <v>93.403787513965455</v>
      </c>
      <c r="BD56" s="71">
        <f>(BD40*1000)/[1]Plan1!BD8</f>
        <v>66.879696664111705</v>
      </c>
      <c r="BE56" s="71">
        <f>(BE40*1000)/[1]Plan1!BE8</f>
        <v>61.210504945387839</v>
      </c>
      <c r="BF56" s="71">
        <f>(BF40*1000)/[1]Plan1!BF8</f>
        <v>61.05705166435061</v>
      </c>
      <c r="BG56" s="70">
        <f t="shared" si="110"/>
        <v>65.275961375987777</v>
      </c>
      <c r="BH56" s="62">
        <f t="shared" si="111"/>
        <v>1495.9666870839437</v>
      </c>
      <c r="BI56" s="61"/>
      <c r="BJ56" s="61"/>
    </row>
    <row r="57" spans="1:62" s="51" customFormat="1" x14ac:dyDescent="0.25">
      <c r="A57" s="6" t="s">
        <v>58</v>
      </c>
      <c r="B57" s="7">
        <f>(B41*1000)/[1]Plan1!B9</f>
        <v>1.5742831384683054</v>
      </c>
      <c r="C57" s="7">
        <f>(C41*1000)/[1]Plan1!C9</f>
        <v>1.3097450639577928</v>
      </c>
      <c r="D57" s="7">
        <f>(D41*1000)/[1]Plan1!D9</f>
        <v>1.6295528165932458</v>
      </c>
      <c r="E57" s="7">
        <f>(E41*1000)/[1]Plan1!E9</f>
        <v>2.1370006026205308</v>
      </c>
      <c r="F57" s="7">
        <f>(F41*1000)/[1]Plan1!F9</f>
        <v>1.8155862540602556</v>
      </c>
      <c r="G57" s="7">
        <f>(G41*1000)/[1]Plan1!G9</f>
        <v>1.5937735676175784</v>
      </c>
      <c r="H57" s="7">
        <f>(H41*1000)/[1]Plan1!H9</f>
        <v>1.5083179762811401</v>
      </c>
      <c r="I57" s="7">
        <f>(I41*1000)/[1]Plan1!I9</f>
        <v>2.601260947146073</v>
      </c>
      <c r="J57" s="7">
        <f>(J41*1000)/[1]Plan1!J9</f>
        <v>3.4081101620950114</v>
      </c>
      <c r="K57" s="7">
        <f>(K41*1000)/[1]Plan1!K9</f>
        <v>3.2481645337271323</v>
      </c>
      <c r="L57" s="7">
        <f>(L41*1000)/[1]Plan1!L9</f>
        <v>4.9576262063579222</v>
      </c>
      <c r="M57" s="7">
        <f>(M41*1000)/[1]Plan1!M9</f>
        <v>6.1851140462083167</v>
      </c>
      <c r="N57" s="7">
        <f>(N41*1000)/[1]Plan1!N9</f>
        <v>9.6914945664048897</v>
      </c>
      <c r="O57" s="7">
        <f>(O41*1000)/[1]Plan1!O9</f>
        <v>8.4488928666413905</v>
      </c>
      <c r="P57" s="7">
        <f>(P41*1000)/[1]Plan1!P9</f>
        <v>9.4808227057694943</v>
      </c>
      <c r="Q57" s="7">
        <f>(Q41*1000)/[1]Plan1!Q9</f>
        <v>9.8910163694568158</v>
      </c>
      <c r="R57" s="7">
        <f>(R41*1000)/[1]Plan1!R9</f>
        <v>12.460716135138785</v>
      </c>
      <c r="S57" s="7">
        <f>(S41*1000)/[1]Plan1!S9</f>
        <v>14.05238655158864</v>
      </c>
      <c r="T57" s="7">
        <f>(T41*1000)/[1]Plan1!T9</f>
        <v>13.974655366875322</v>
      </c>
      <c r="U57" s="7">
        <f>(U41*1000)/[1]Plan1!U9</f>
        <v>15.023270792971246</v>
      </c>
      <c r="V57" s="7">
        <f>(V41*1000)/[1]Plan1!V9</f>
        <v>17.155383441345542</v>
      </c>
      <c r="W57" s="7">
        <f>(W41*1000)/[1]Plan1!W9</f>
        <v>11.642461895197677</v>
      </c>
      <c r="X57" s="7">
        <f>(X41*1000)/[1]Plan1!X9</f>
        <v>10.198336207606941</v>
      </c>
      <c r="Y57" s="7">
        <f>(Y41*1000)/[1]Plan1!Y9</f>
        <v>9.4700129545835505</v>
      </c>
      <c r="Z57" s="7">
        <f>(Z41*1000)/[1]Plan1!Z9</f>
        <v>13.524387029176459</v>
      </c>
      <c r="AA57" s="7">
        <f>(AA41*1000)/[1]Plan1!AA9</f>
        <v>10.486089347108051</v>
      </c>
      <c r="AB57" s="7">
        <f>(AB41*1000)/[1]Plan1!AB9</f>
        <v>14.535506250861699</v>
      </c>
      <c r="AC57" s="7">
        <f>(AC41*1000)/[1]Plan1!AC9</f>
        <v>15.163555013206699</v>
      </c>
      <c r="AD57" s="7">
        <f>(AD41*1000)/[1]Plan1!AD9</f>
        <v>13.287811773205117</v>
      </c>
      <c r="AE57" s="7">
        <f>(AE41*1000)/[1]Plan1!AE9</f>
        <v>12.074633388910931</v>
      </c>
      <c r="AF57" s="7">
        <f>(AF41*1000)/[1]Plan1!AF9</f>
        <v>11.781706588200151</v>
      </c>
      <c r="AG57" s="7">
        <f>(AG41*1000)/[1]Plan1!AG9</f>
        <v>9.4676479950147456</v>
      </c>
      <c r="AH57" s="7">
        <f>(AH41*1000)/[1]Plan1!AH9</f>
        <v>11.722427691353355</v>
      </c>
      <c r="AI57" s="7">
        <f>(AI41*1000)/[1]Plan1!AI9</f>
        <v>13.801277355129649</v>
      </c>
      <c r="AJ57" s="7">
        <f>(AJ41*1000)/[1]Plan1!AJ9</f>
        <v>13.610676018097823</v>
      </c>
      <c r="AK57" s="7">
        <f>(AK41*1000)/[1]Plan1!AK9</f>
        <v>12.469202997658158</v>
      </c>
      <c r="AL57" s="7">
        <f>(AL41*1000)/[1]Plan1!AL9</f>
        <v>10.297605667231183</v>
      </c>
      <c r="AM57" s="7">
        <f>(AM41*1000)/[1]Plan1!AM9</f>
        <v>14.385029317118068</v>
      </c>
      <c r="AN57" s="7">
        <f>(AN41*1000)/[1]Plan1!AN9</f>
        <v>15.636858481216029</v>
      </c>
      <c r="AO57" s="7">
        <f>(AO41*1000)/[1]Plan1!AO9</f>
        <v>14.157956725286505</v>
      </c>
      <c r="AP57" s="7">
        <f>(AP41*1000)/[1]Plan1!AP9</f>
        <v>21.965637447217944</v>
      </c>
      <c r="AQ57" s="7">
        <f>(AQ41*1000)/[1]Plan1!AQ9</f>
        <v>15.740485886038815</v>
      </c>
      <c r="AR57" s="7">
        <f>(AR41*1000)/[1]Plan1!AR9</f>
        <v>17.295078003382571</v>
      </c>
      <c r="AS57" s="7">
        <f>(AS41*1000)/[1]Plan1!AS9</f>
        <v>19.334044364743363</v>
      </c>
      <c r="AT57" s="7">
        <f>(AT41*1000)/[1]Plan1!AT9</f>
        <v>17.907903924157644</v>
      </c>
      <c r="AU57" s="7">
        <f>(AU41*1000)/[1]Plan1!AU9</f>
        <v>14.314925467987583</v>
      </c>
      <c r="AV57" s="7">
        <f>(AV41*1000)/[1]Plan1!AV9</f>
        <v>17.188333830259076</v>
      </c>
      <c r="AW57" s="7">
        <f>(AW41*1000)/[1]Plan1!AW9</f>
        <v>18.193037067167374</v>
      </c>
      <c r="AX57" s="7">
        <f>(AX41*1000)/[1]Plan1!AX9</f>
        <v>17.947670538003074</v>
      </c>
      <c r="AY57" s="7">
        <f>(AY41*1000)/[1]Plan1!AY9</f>
        <v>17.303044698724626</v>
      </c>
      <c r="AZ57" s="7">
        <f>(AZ41*1000)/[1]Plan1!AZ9</f>
        <v>20.325038064111933</v>
      </c>
      <c r="BA57" s="7">
        <f>(BA41*1000)/[1]Plan1!BA9</f>
        <v>20.43943468046227</v>
      </c>
      <c r="BB57" s="7">
        <f>(BB41*1000)/[1]Plan1!BB9</f>
        <v>23.226129745439003</v>
      </c>
      <c r="BC57" s="7">
        <f>(BC41*1000)/[1]Plan1!BC9</f>
        <v>20.484296597885514</v>
      </c>
      <c r="BD57" s="7">
        <f>(BD41*1000)/[1]Plan1!BD9</f>
        <v>21.154049437016489</v>
      </c>
      <c r="BE57" s="7">
        <f>(BE41*1000)/[1]Plan1!BE9</f>
        <v>18.497849075282964</v>
      </c>
      <c r="BF57" s="7">
        <f>(BF41*1000)/[1]Plan1!BF9</f>
        <v>20.557979468037814</v>
      </c>
      <c r="BG57" s="70">
        <f t="shared" si="110"/>
        <v>18.933819899759882</v>
      </c>
      <c r="BH57" s="62">
        <f t="shared" si="111"/>
        <v>690.16703568380751</v>
      </c>
      <c r="BI57" s="61"/>
      <c r="BJ57" s="61"/>
    </row>
    <row r="58" spans="1:62" s="51" customFormat="1" x14ac:dyDescent="0.25">
      <c r="A58" s="6" t="s">
        <v>59</v>
      </c>
      <c r="B58" s="7">
        <f>(B42*1000)/[1]Plan1!B10</f>
        <v>0.90882176891543909</v>
      </c>
      <c r="C58" s="7">
        <f>(C42*1000)/[1]Plan1!C10</f>
        <v>0.756105935945239</v>
      </c>
      <c r="D58" s="7">
        <f>(D42*1000)/[1]Plan1!D10</f>
        <v>0.94072853677281865</v>
      </c>
      <c r="E58" s="7">
        <f>(E42*1000)/[1]Plan1!E10</f>
        <v>1.233674312065975</v>
      </c>
      <c r="F58" s="7">
        <f>(F42*1000)/[1]Plan1!F10</f>
        <v>1.0481242355419012</v>
      </c>
      <c r="G58" s="7">
        <f>(G42*1000)/[1]Plan1!G10</f>
        <v>0.92007344649714595</v>
      </c>
      <c r="H58" s="7">
        <f>(H42*1000)/[1]Plan1!H10</f>
        <v>0.87074057886721046</v>
      </c>
      <c r="I58" s="7">
        <f>(I42*1000)/[1]Plan1!I10</f>
        <v>1.5016883034751125</v>
      </c>
      <c r="J58" s="7">
        <f>(J42*1000)/[1]Plan1!J10</f>
        <v>1.9674762629976752</v>
      </c>
      <c r="K58" s="7">
        <f>(K42*1000)/[1]Plan1!K10</f>
        <v>1.8751408594405883</v>
      </c>
      <c r="L58" s="7">
        <f>(L42*1000)/[1]Plan1!L10</f>
        <v>2.8620001754369651</v>
      </c>
      <c r="M58" s="7">
        <f>(M42*1000)/[1]Plan1!M10</f>
        <v>3.5706196370037171</v>
      </c>
      <c r="N58" s="7">
        <f>(N42*1000)/[1]Plan1!N10</f>
        <v>5.5948266357245133</v>
      </c>
      <c r="O58" s="7">
        <f>(O42*1000)/[1]Plan1!O10</f>
        <v>4.877482056949983</v>
      </c>
      <c r="P58" s="7">
        <f>(P42*1000)/[1]Plan1!P10</f>
        <v>5.4732073612973933</v>
      </c>
      <c r="Q58" s="7">
        <f>(Q42*1000)/[1]Plan1!Q10</f>
        <v>5.7100090660993139</v>
      </c>
      <c r="R58" s="7">
        <f>(R42*1000)/[1]Plan1!R10</f>
        <v>7.1934773378238654</v>
      </c>
      <c r="S58" s="7">
        <f>(S42*1000)/[1]Plan1!S10</f>
        <v>8.1123366510321251</v>
      </c>
      <c r="T58" s="7">
        <f>(T42*1000)/[1]Plan1!T10</f>
        <v>8.0674630250211266</v>
      </c>
      <c r="U58" s="7">
        <f>(U42*1000)/[1]Plan1!U10</f>
        <v>8.6728207927373813</v>
      </c>
      <c r="V58" s="7">
        <f>(V42*1000)/[1]Plan1!V10</f>
        <v>9.9036733257244283</v>
      </c>
      <c r="W58" s="7">
        <f>(W42*1000)/[1]Plan1!W10</f>
        <v>6.7211053434891221</v>
      </c>
      <c r="X58" s="7">
        <f>(X42*1000)/[1]Plan1!X10</f>
        <v>5.887422488186874</v>
      </c>
      <c r="Y58" s="7">
        <f>(Y42*1000)/[1]Plan1!Y10</f>
        <v>5.4669669735588151</v>
      </c>
      <c r="Z58" s="7">
        <f>(Z42*1000)/[1]Plan1!Z10</f>
        <v>7.8075265135037375</v>
      </c>
      <c r="AA58" s="7">
        <f>(AA42*1000)/[1]Plan1!AA10</f>
        <v>6.0535402028864107</v>
      </c>
      <c r="AB58" s="7">
        <f>(AB42*1000)/[1]Plan1!AB10</f>
        <v>5.5757557714768247</v>
      </c>
      <c r="AC58" s="7">
        <f>(AC42*1000)/[1]Plan1!AC10</f>
        <v>5.845033736738535</v>
      </c>
      <c r="AD58" s="7">
        <f>(AD42*1000)/[1]Plan1!AD10</f>
        <v>5.7042038456464441</v>
      </c>
      <c r="AE58" s="7">
        <f>(AE42*1000)/[1]Plan1!AE10</f>
        <v>6.8718380660149121</v>
      </c>
      <c r="AF58" s="7">
        <f>(AF42*1000)/[1]Plan1!AF10</f>
        <v>7.0146835198769741</v>
      </c>
      <c r="AG58" s="7">
        <f>(AG42*1000)/[1]Plan1!AG10</f>
        <v>6.3201937679510092</v>
      </c>
      <c r="AH58" s="7">
        <f>(AH42*1000)/[1]Plan1!AH10</f>
        <v>7.2610151776515357</v>
      </c>
      <c r="AI58" s="7">
        <f>(AI42*1000)/[1]Plan1!AI10</f>
        <v>9.5595596575199373</v>
      </c>
      <c r="AJ58" s="7">
        <f>(AJ42*1000)/[1]Plan1!AJ10</f>
        <v>9.5512259014817129</v>
      </c>
      <c r="AK58" s="7">
        <f>(AK42*1000)/[1]Plan1!AK10</f>
        <v>8.0715492247178489</v>
      </c>
      <c r="AL58" s="7">
        <f>(AL42*1000)/[1]Plan1!AL10</f>
        <v>8.1155452930695695</v>
      </c>
      <c r="AM58" s="7">
        <f>(AM42*1000)/[1]Plan1!AM10</f>
        <v>6.3793509405352049</v>
      </c>
      <c r="AN58" s="7">
        <f>(AN42*1000)/[1]Plan1!AN10</f>
        <v>10.35118486306005</v>
      </c>
      <c r="AO58" s="7">
        <f>(AO42*1000)/[1]Plan1!AO10</f>
        <v>7.8983788200382881</v>
      </c>
      <c r="AP58" s="7">
        <f>(AP42*1000)/[1]Plan1!AP10</f>
        <v>6.8569659993049159</v>
      </c>
      <c r="AQ58" s="7">
        <f>(AQ42*1000)/[1]Plan1!AQ10</f>
        <v>9.3933434298475191</v>
      </c>
      <c r="AR58" s="7">
        <f>(AR42*1000)/[1]Plan1!AR10</f>
        <v>8.2297572765312097</v>
      </c>
      <c r="AS58" s="7">
        <f>(AS42*1000)/[1]Plan1!AS10</f>
        <v>10.606525766306708</v>
      </c>
      <c r="AT58" s="7">
        <f>(AT42*1000)/[1]Plan1!AT10</f>
        <v>9.8274428464504417</v>
      </c>
      <c r="AU58" s="7">
        <f>(AU42*1000)/[1]Plan1!AU10</f>
        <v>8.7108796037041163</v>
      </c>
      <c r="AV58" s="7">
        <f>(AV42*1000)/[1]Plan1!AV10</f>
        <v>8.8627542249126936</v>
      </c>
      <c r="AW58" s="7">
        <f>(AW42*1000)/[1]Plan1!AW10</f>
        <v>9.3640059902948813</v>
      </c>
      <c r="AX58" s="7">
        <f>(AX42*1000)/[1]Plan1!AX10</f>
        <v>9.7790627695131711</v>
      </c>
      <c r="AY58" s="7">
        <f>(AY42*1000)/[1]Plan1!AY10</f>
        <v>8.2193420386238589</v>
      </c>
      <c r="AZ58" s="7">
        <f>(AZ42*1000)/[1]Plan1!AZ10</f>
        <v>9.2817159908844271</v>
      </c>
      <c r="BA58" s="7">
        <f>(BA42*1000)/[1]Plan1!BA10</f>
        <v>9.2683819748804215</v>
      </c>
      <c r="BB58" s="7">
        <f>(BB42*1000)/[1]Plan1!BB10</f>
        <v>12.896559412388696</v>
      </c>
      <c r="BC58" s="7">
        <f>(BC42*1000)/[1]Plan1!BC10</f>
        <v>11.884456834765491</v>
      </c>
      <c r="BD58" s="7">
        <f>(BD42*1000)/[1]Plan1!BD10</f>
        <v>10.421957129837415</v>
      </c>
      <c r="BE58" s="7">
        <f>(BE42*1000)/[1]Plan1!BE10</f>
        <v>11.069071402618693</v>
      </c>
      <c r="BF58" s="7">
        <f>(BF42*1000)/[1]Plan1!BF10</f>
        <v>13.449867502835918</v>
      </c>
      <c r="BG58" s="70">
        <f t="shared" si="110"/>
        <v>9.889534717276506</v>
      </c>
      <c r="BH58" s="62">
        <f t="shared" si="111"/>
        <v>379.96039179186852</v>
      </c>
      <c r="BI58" s="61"/>
      <c r="BJ58" s="61"/>
    </row>
    <row r="59" spans="1:62" s="51" customFormat="1" x14ac:dyDescent="0.25">
      <c r="A59" s="6" t="s">
        <v>60</v>
      </c>
      <c r="B59" s="7">
        <f>(B43*1000)/[1]Plan1!B11</f>
        <v>3.0850380625461833</v>
      </c>
      <c r="C59" s="7">
        <f>(C43*1000)/[1]Plan1!C11</f>
        <v>2.56663701452909</v>
      </c>
      <c r="D59" s="7">
        <f>(D43*1000)/[1]Plan1!D11</f>
        <v>3.1933470805072179</v>
      </c>
      <c r="E59" s="7">
        <f>(E43*1000)/[1]Plan1!E11</f>
        <v>4.1877652359173769</v>
      </c>
      <c r="F59" s="7">
        <f>(F43*1000)/[1]Plan1!F11</f>
        <v>3.5579068102458122</v>
      </c>
      <c r="G59" s="7">
        <f>(G43*1000)/[1]Plan1!G11</f>
        <v>3.123232409110404</v>
      </c>
      <c r="H59" s="7">
        <f>(H43*1000)/[1]Plan1!H11</f>
        <v>2.955769679256862</v>
      </c>
      <c r="I59" s="7">
        <f>(I43*1000)/[1]Plan1!I11</f>
        <v>5.097551283162737</v>
      </c>
      <c r="J59" s="7">
        <f>(J43*1000)/[1]Plan1!J11</f>
        <v>6.6786903286300019</v>
      </c>
      <c r="K59" s="7">
        <f>(K43*1000)/[1]Plan1!K11</f>
        <v>6.3652534763920583</v>
      </c>
      <c r="L59" s="7">
        <f>(L43*1000)/[1]Plan1!L11</f>
        <v>9.7151936476759442</v>
      </c>
      <c r="M59" s="7">
        <f>(M43*1000)/[1]Plan1!M11</f>
        <v>12.120635600726061</v>
      </c>
      <c r="N59" s="7">
        <f>(N43*1000)/[1]Plan1!N11</f>
        <v>18.991901068957901</v>
      </c>
      <c r="O59" s="7">
        <f>(O43*1000)/[1]Plan1!O11</f>
        <v>16.556841296873483</v>
      </c>
      <c r="P59" s="7">
        <f>(P43*1000)/[1]Plan1!P11</f>
        <v>18.579058745435358</v>
      </c>
      <c r="Q59" s="7">
        <f>(Q43*1000)/[1]Plan1!Q11</f>
        <v>19.382893223851912</v>
      </c>
      <c r="R59" s="7">
        <f>(R43*1000)/[1]Plan1!R11</f>
        <v>24.418595755836126</v>
      </c>
      <c r="S59" s="7">
        <f>(S43*1000)/[1]Plan1!S11</f>
        <v>27.537706732629065</v>
      </c>
      <c r="T59" s="7">
        <f>(T43*1000)/[1]Plan1!T11</f>
        <v>27.385381107315759</v>
      </c>
      <c r="U59" s="7">
        <f>(U43*1000)/[1]Plan1!U11</f>
        <v>29.440296403954516</v>
      </c>
      <c r="V59" s="7">
        <f>(V43*1000)/[1]Plan1!V11</f>
        <v>33.618482978620214</v>
      </c>
      <c r="W59" s="7">
        <f>(W43*1000)/[1]Plan1!W11</f>
        <v>22.815106895811763</v>
      </c>
      <c r="X59" s="7">
        <f>(X43*1000)/[1]Plan1!X11</f>
        <v>19.985131394929024</v>
      </c>
      <c r="Y59" s="7">
        <f>(Y43*1000)/[1]Plan1!Y11</f>
        <v>18.557875456965569</v>
      </c>
      <c r="Z59" s="7">
        <f>(Z43*1000)/[1]Plan1!Z11</f>
        <v>26.503014443900994</v>
      </c>
      <c r="AA59" s="7">
        <f>(AA43*1000)/[1]Plan1!AA11</f>
        <v>20.549025758202067</v>
      </c>
      <c r="AB59" s="7">
        <f>(AB43*1000)/[1]Plan1!AB11</f>
        <v>25.371235920846015</v>
      </c>
      <c r="AC59" s="7">
        <f>(AC43*1000)/[1]Plan1!AC11</f>
        <v>27.966883763446322</v>
      </c>
      <c r="AD59" s="7">
        <f>(AD43*1000)/[1]Plan1!AD11</f>
        <v>27.77721988401866</v>
      </c>
      <c r="AE59" s="7">
        <f>(AE43*1000)/[1]Plan1!AE11</f>
        <v>28.024570992332936</v>
      </c>
      <c r="AF59" s="7">
        <f>(AF43*1000)/[1]Plan1!AF11</f>
        <v>25.0684103113391</v>
      </c>
      <c r="AG59" s="7">
        <f>(AG43*1000)/[1]Plan1!AG11</f>
        <v>18.379534942071079</v>
      </c>
      <c r="AH59" s="7">
        <f>(AH43*1000)/[1]Plan1!AH11</f>
        <v>20.511170823173149</v>
      </c>
      <c r="AI59" s="7">
        <f>(AI43*1000)/[1]Plan1!AI11</f>
        <v>23.952278813955022</v>
      </c>
      <c r="AJ59" s="7">
        <f>(AJ43*1000)/[1]Plan1!AJ11</f>
        <v>25.025352856357465</v>
      </c>
      <c r="AK59" s="7">
        <f>(AK43*1000)/[1]Plan1!AK11</f>
        <v>24.544920776571068</v>
      </c>
      <c r="AL59" s="7">
        <f>(AL43*1000)/[1]Plan1!AL11</f>
        <v>23.585599208503535</v>
      </c>
      <c r="AM59" s="7">
        <f>(AM43*1000)/[1]Plan1!AM11</f>
        <v>25.480132072451703</v>
      </c>
      <c r="AN59" s="7">
        <f>(AN43*1000)/[1]Plan1!AN11</f>
        <v>25.369849415253512</v>
      </c>
      <c r="AO59" s="7">
        <f>(AO43*1000)/[1]Plan1!AO11</f>
        <v>24.085186237507713</v>
      </c>
      <c r="AP59" s="7">
        <f>(AP43*1000)/[1]Plan1!AP11</f>
        <v>24.556218810587385</v>
      </c>
      <c r="AQ59" s="7">
        <f>(AQ43*1000)/[1]Plan1!AQ11</f>
        <v>25.893198727273376</v>
      </c>
      <c r="AR59" s="7">
        <f>(AR43*1000)/[1]Plan1!AR11</f>
        <v>27.95036519761247</v>
      </c>
      <c r="AS59" s="7">
        <f>(AS43*1000)/[1]Plan1!AS11</f>
        <v>32.456941360280652</v>
      </c>
      <c r="AT59" s="7">
        <f>(AT43*1000)/[1]Plan1!AT11</f>
        <v>32.458985638353347</v>
      </c>
      <c r="AU59" s="7">
        <f>(AU43*1000)/[1]Plan1!AU11</f>
        <v>32.990028552452685</v>
      </c>
      <c r="AV59" s="7">
        <f>(AV43*1000)/[1]Plan1!AV11</f>
        <v>37.029636131347786</v>
      </c>
      <c r="AW59" s="7">
        <f>(AW43*1000)/[1]Plan1!AW11</f>
        <v>35.411950076206679</v>
      </c>
      <c r="AX59" s="7">
        <f>(AX43*1000)/[1]Plan1!AX11</f>
        <v>28.359093375114881</v>
      </c>
      <c r="AY59" s="7">
        <f>(AY43*1000)/[1]Plan1!AY11</f>
        <v>29.778268002179942</v>
      </c>
      <c r="AZ59" s="7">
        <f>(AZ43*1000)/[1]Plan1!AZ11</f>
        <v>37.28814423863043</v>
      </c>
      <c r="BA59" s="7">
        <f>(BA43*1000)/[1]Plan1!BA11</f>
        <v>38.314317960514913</v>
      </c>
      <c r="BB59" s="7">
        <f>(BB43*1000)/[1]Plan1!BB11</f>
        <v>38.936957772977294</v>
      </c>
      <c r="BC59" s="7">
        <f>(BC43*1000)/[1]Plan1!BC11</f>
        <v>33.187936790050976</v>
      </c>
      <c r="BD59" s="7">
        <f>(BD43*1000)/[1]Plan1!BD11</f>
        <v>16.470935926265188</v>
      </c>
      <c r="BE59" s="7">
        <f>(BE43*1000)/[1]Plan1!BE11</f>
        <v>25.763328814255452</v>
      </c>
      <c r="BF59" s="7">
        <f>(BF43*1000)/[1]Plan1!BF11</f>
        <v>30.98830275906495</v>
      </c>
      <c r="BG59" s="70">
        <f t="shared" si="110"/>
        <v>31.049094713715785</v>
      </c>
      <c r="BH59" s="62">
        <f t="shared" si="111"/>
        <v>1237.2755917508664</v>
      </c>
      <c r="BI59" s="61"/>
      <c r="BJ59" s="61"/>
    </row>
    <row r="60" spans="1:62" s="51" customFormat="1" x14ac:dyDescent="0.25">
      <c r="A60" s="6" t="s">
        <v>61</v>
      </c>
      <c r="B60" s="7">
        <f>(B44*1000)/[1]Plan1!B12</f>
        <v>1.1411200711307579</v>
      </c>
      <c r="C60" s="7">
        <f>(C44*1000)/[1]Plan1!C12</f>
        <v>0.94936949016732786</v>
      </c>
      <c r="D60" s="7">
        <f>(D44*1000)/[1]Plan1!D12</f>
        <v>1.1811823302582163</v>
      </c>
      <c r="E60" s="7">
        <f>(E44*1000)/[1]Plan1!E12</f>
        <v>1.5490061603793948</v>
      </c>
      <c r="F60" s="7">
        <f>(F44*1000)/[1]Plan1!F12</f>
        <v>1.3160287782749298</v>
      </c>
      <c r="G60" s="7">
        <f>(G44*1000)/[1]Plan1!G12</f>
        <v>1.1552477203151521</v>
      </c>
      <c r="H60" s="7">
        <f>(H44*1000)/[1]Plan1!H12</f>
        <v>1.0933051840066992</v>
      </c>
      <c r="I60" s="7">
        <f>(I44*1000)/[1]Plan1!I12</f>
        <v>1.8855255477899859</v>
      </c>
      <c r="J60" s="7">
        <f>(J44*1000)/[1]Plan1!J12</f>
        <v>2.4703706820967239</v>
      </c>
      <c r="K60" s="7">
        <f>(K44*1000)/[1]Plan1!K12</f>
        <v>2.3544339980528428</v>
      </c>
      <c r="L60" s="7">
        <f>(L44*1000)/[1]Plan1!L12</f>
        <v>3.5935383102324692</v>
      </c>
      <c r="M60" s="7">
        <f>(M44*1000)/[1]Plan1!M12</f>
        <v>4.4832836024834188</v>
      </c>
      <c r="N60" s="7">
        <f>(N44*1000)/[1]Plan1!N12</f>
        <v>7.0248856122153986</v>
      </c>
      <c r="O60" s="7">
        <f>(O44*1000)/[1]Plan1!O12</f>
        <v>6.1241850295991602</v>
      </c>
      <c r="P60" s="7">
        <f>(P44*1000)/[1]Plan1!P12</f>
        <v>6.8721799884815313</v>
      </c>
      <c r="Q60" s="7">
        <f>(Q44*1000)/[1]Plan1!Q12</f>
        <v>7.1695091100648831</v>
      </c>
      <c r="R60" s="7">
        <f>(R44*1000)/[1]Plan1!R12</f>
        <v>9.0321575166613677</v>
      </c>
      <c r="S60" s="7">
        <f>(S44*1000)/[1]Plan1!S12</f>
        <v>10.185880766599199</v>
      </c>
      <c r="T60" s="7">
        <f>(T44*1000)/[1]Plan1!T12</f>
        <v>10.129537271034964</v>
      </c>
      <c r="U60" s="7">
        <f>(U44*1000)/[1]Plan1!U12</f>
        <v>10.889626787574926</v>
      </c>
      <c r="V60" s="7">
        <f>(V44*1000)/[1]Plan1!V12</f>
        <v>12.435089911405905</v>
      </c>
      <c r="W60" s="7">
        <f>(W44*1000)/[1]Plan1!W12</f>
        <v>8.4390454431921018</v>
      </c>
      <c r="X60" s="7">
        <f>(X44*1000)/[1]Plan1!X12</f>
        <v>7.3922700778987691</v>
      </c>
      <c r="Y60" s="7">
        <f>(Y44*1000)/[1]Plan1!Y12</f>
        <v>6.8643445338922051</v>
      </c>
      <c r="Z60" s="7">
        <f>(Z44*1000)/[1]Plan1!Z12</f>
        <v>9.8031599981113864</v>
      </c>
      <c r="AA60" s="7">
        <f>(AA44*1000)/[1]Plan1!AA12</f>
        <v>7.6008481125559157</v>
      </c>
      <c r="AB60" s="7">
        <f>(AB44*1000)/[1]Plan1!AB12</f>
        <v>10.585225416136502</v>
      </c>
      <c r="AC60" s="7">
        <f>(AC44*1000)/[1]Plan1!AC12</f>
        <v>9.9385134883925161</v>
      </c>
      <c r="AD60" s="7">
        <f>(AD44*1000)/[1]Plan1!AD12</f>
        <v>8.7262033428892547</v>
      </c>
      <c r="AE60" s="7">
        <f>(AE44*1000)/[1]Plan1!AE12</f>
        <v>6.7382263131461588</v>
      </c>
      <c r="AF60" s="7">
        <f>(AF44*1000)/[1]Plan1!AF12</f>
        <v>7.5572320554082566</v>
      </c>
      <c r="AG60" s="7">
        <f>(AG44*1000)/[1]Plan1!AG12</f>
        <v>8.177350803944373</v>
      </c>
      <c r="AH60" s="7">
        <f>(AH44*1000)/[1]Plan1!AH12</f>
        <v>7.5623707968392795</v>
      </c>
      <c r="AI60" s="7">
        <f>(AI44*1000)/[1]Plan1!AI12</f>
        <v>8.7236720801356071</v>
      </c>
      <c r="AJ60" s="7">
        <f>(AJ44*1000)/[1]Plan1!AJ12</f>
        <v>11.267540512994271</v>
      </c>
      <c r="AK60" s="7">
        <f>(AK44*1000)/[1]Plan1!AK12</f>
        <v>8.7021728859167649</v>
      </c>
      <c r="AL60" s="7">
        <f>(AL44*1000)/[1]Plan1!AL12</f>
        <v>11.36211453275544</v>
      </c>
      <c r="AM60" s="7">
        <f>(AM44*1000)/[1]Plan1!AM12</f>
        <v>8.9325653296850653</v>
      </c>
      <c r="AN60" s="7">
        <f>(AN44*1000)/[1]Plan1!AN12</f>
        <v>12.779556585872546</v>
      </c>
      <c r="AO60" s="7">
        <f>(AO44*1000)/[1]Plan1!AO12</f>
        <v>8.8748391655381109</v>
      </c>
      <c r="AP60" s="7">
        <f>(AP44*1000)/[1]Plan1!AP12</f>
        <v>9.1648895272780315</v>
      </c>
      <c r="AQ60" s="7">
        <f>(AQ44*1000)/[1]Plan1!AQ12</f>
        <v>11.105735375252364</v>
      </c>
      <c r="AR60" s="7">
        <f>(AR44*1000)/[1]Plan1!AR12</f>
        <v>12.444441475220923</v>
      </c>
      <c r="AS60" s="7">
        <f>(AS44*1000)/[1]Plan1!AS12</f>
        <v>18.280327316653228</v>
      </c>
      <c r="AT60" s="7">
        <f>(AT44*1000)/[1]Plan1!AT12</f>
        <v>14.962498044721244</v>
      </c>
      <c r="AU60" s="7">
        <f>(AU44*1000)/[1]Plan1!AU12</f>
        <v>10.439839316547618</v>
      </c>
      <c r="AV60" s="7">
        <f>(AV44*1000)/[1]Plan1!AV12</f>
        <v>13.886828522685816</v>
      </c>
      <c r="AW60" s="7">
        <f>(AW44*1000)/[1]Plan1!AW12</f>
        <v>17.024109592578618</v>
      </c>
      <c r="AX60" s="7">
        <f>(AX44*1000)/[1]Plan1!AX12</f>
        <v>16.400570772359981</v>
      </c>
      <c r="AY60" s="7">
        <f>(AY44*1000)/[1]Plan1!AY12</f>
        <v>16.835118644831425</v>
      </c>
      <c r="AZ60" s="7">
        <f>(AZ44*1000)/[1]Plan1!AZ12</f>
        <v>16.2869054462934</v>
      </c>
      <c r="BA60" s="7">
        <f>(BA44*1000)/[1]Plan1!BA12</f>
        <v>19.260268606640615</v>
      </c>
      <c r="BB60" s="7">
        <f>(BB44*1000)/[1]Plan1!BB12</f>
        <v>20.686017873978063</v>
      </c>
      <c r="BC60" s="7">
        <f>(BC44*1000)/[1]Plan1!BC12</f>
        <v>18.429223263429659</v>
      </c>
      <c r="BD60" s="7">
        <f>(BD44*1000)/[1]Plan1!BD12</f>
        <v>20.654631486739099</v>
      </c>
      <c r="BE60" s="7">
        <f>(BE44*1000)/[1]Plan1!BE12</f>
        <v>20.041009047643705</v>
      </c>
      <c r="BF60" s="7">
        <f>(BF44*1000)/[1]Plan1!BF12</f>
        <v>23.802156030449346</v>
      </c>
      <c r="BG60" s="70">
        <f t="shared" si="110"/>
        <v>16.453210020194302</v>
      </c>
      <c r="BH60" s="62">
        <f t="shared" si="111"/>
        <v>544.38202595290045</v>
      </c>
      <c r="BI60" s="61"/>
      <c r="BJ60" s="61"/>
    </row>
    <row r="61" spans="1:62" s="51" customFormat="1" x14ac:dyDescent="0.25">
      <c r="A61" s="6" t="s">
        <v>62</v>
      </c>
      <c r="B61" s="7">
        <f>(B45*1000)/[1]Plan1!B13</f>
        <v>2.5008957591663781</v>
      </c>
      <c r="C61" s="7">
        <f>(C45*1000)/[1]Plan1!C13</f>
        <v>2.0855863973228495</v>
      </c>
      <c r="D61" s="7">
        <f>(D45*1000)/[1]Plan1!D13</f>
        <v>2.5998232138074995</v>
      </c>
      <c r="E61" s="7">
        <f>(E45*1000)/[1]Plan1!E13</f>
        <v>3.4137816060422761</v>
      </c>
      <c r="F61" s="7">
        <f>(F45*1000)/[1]Plan1!F13</f>
        <v>2.9047294977955813</v>
      </c>
      <c r="G61" s="7">
        <f>(G45*1000)/[1]Plan1!G13</f>
        <v>2.47594049937481</v>
      </c>
      <c r="H61" s="7">
        <f>(H45*1000)/[1]Plan1!H13</f>
        <v>2.4203255595541515</v>
      </c>
      <c r="I61" s="7">
        <f>(I45*1000)/[1]Plan1!I13</f>
        <v>4.184960317719737</v>
      </c>
      <c r="J61" s="7">
        <f>(J45*1000)/[1]Plan1!J13</f>
        <v>5.4971829677532238</v>
      </c>
      <c r="K61" s="7">
        <f>(K45*1000)/[1]Plan1!K13</f>
        <v>5.2607504421186357</v>
      </c>
      <c r="L61" s="7">
        <f>(L45*1000)/[1]Plan1!L13</f>
        <v>7.9371866898678425</v>
      </c>
      <c r="M61" s="7">
        <f>(M45*1000)/[1]Plan1!M13</f>
        <v>10.051971395616249</v>
      </c>
      <c r="N61" s="7">
        <f>(N45*1000)/[1]Plan1!N13</f>
        <v>15.875558488422184</v>
      </c>
      <c r="O61" s="7">
        <f>(O45*1000)/[1]Plan1!O13</f>
        <v>13.88306654595412</v>
      </c>
      <c r="P61" s="7">
        <f>(P45*1000)/[1]Plan1!P13</f>
        <v>15.90921549397957</v>
      </c>
      <c r="Q61" s="7">
        <f>(Q45*1000)/[1]Plan1!Q13</f>
        <v>17.263876430587381</v>
      </c>
      <c r="R61" s="7">
        <f>(R45*1000)/[1]Plan1!R13</f>
        <v>24.5384641705541</v>
      </c>
      <c r="S61" s="7">
        <f>(S45*1000)/[1]Plan1!S13</f>
        <v>25.698362686452512</v>
      </c>
      <c r="T61" s="7">
        <f>(T45*1000)/[1]Plan1!T13</f>
        <v>24.157894798651892</v>
      </c>
      <c r="U61" s="7">
        <f>(U45*1000)/[1]Plan1!U13</f>
        <v>24.756136948444134</v>
      </c>
      <c r="V61" s="7">
        <f>(V45*1000)/[1]Plan1!V13</f>
        <v>29.094600415699166</v>
      </c>
      <c r="W61" s="7">
        <f>(W45*1000)/[1]Plan1!W13</f>
        <v>19.033212943831398</v>
      </c>
      <c r="X61" s="7">
        <f>(X45*1000)/[1]Plan1!X13</f>
        <v>17.558302290801006</v>
      </c>
      <c r="Y61" s="7">
        <f>(Y45*1000)/[1]Plan1!Y13</f>
        <v>12.734827308382679</v>
      </c>
      <c r="Z61" s="7">
        <f>(Z45*1000)/[1]Plan1!Z13</f>
        <v>20.120472712728603</v>
      </c>
      <c r="AA61" s="7">
        <f>(AA45*1000)/[1]Plan1!AA13</f>
        <v>14.538215637574464</v>
      </c>
      <c r="AB61" s="7">
        <f>(AB45*1000)/[1]Plan1!AB13</f>
        <v>13.535466939687668</v>
      </c>
      <c r="AC61" s="7">
        <f>(AC45*1000)/[1]Plan1!AC13</f>
        <v>14.106563250065348</v>
      </c>
      <c r="AD61" s="7">
        <f>(AD45*1000)/[1]Plan1!AD13</f>
        <v>14.630908888422908</v>
      </c>
      <c r="AE61" s="7">
        <f>(AE45*1000)/[1]Plan1!AE13</f>
        <v>12.52027550810223</v>
      </c>
      <c r="AF61" s="7">
        <f>(AF45*1000)/[1]Plan1!AF13</f>
        <v>12.316890569583279</v>
      </c>
      <c r="AG61" s="7">
        <f>(AG45*1000)/[1]Plan1!AG13</f>
        <v>12.226780606207234</v>
      </c>
      <c r="AH61" s="7">
        <f>(AH45*1000)/[1]Plan1!AH13</f>
        <v>12.835332298453652</v>
      </c>
      <c r="AI61" s="7">
        <f>(AI45*1000)/[1]Plan1!AI13</f>
        <v>14.408982995480528</v>
      </c>
      <c r="AJ61" s="7">
        <f>(AJ45*1000)/[1]Plan1!AJ13</f>
        <v>17.193923162572133</v>
      </c>
      <c r="AK61" s="7">
        <f>(AK45*1000)/[1]Plan1!AK13</f>
        <v>16.020726930102487</v>
      </c>
      <c r="AL61" s="7">
        <f>(AL45*1000)/[1]Plan1!AL13</f>
        <v>22.268168552965644</v>
      </c>
      <c r="AM61" s="7">
        <f>(AM45*1000)/[1]Plan1!AM13</f>
        <v>22.09160125781241</v>
      </c>
      <c r="AN61" s="7">
        <f>(AN45*1000)/[1]Plan1!AN13</f>
        <v>24.907383776579561</v>
      </c>
      <c r="AO61" s="7">
        <f>(AO45*1000)/[1]Plan1!AO13</f>
        <v>23.244942655839548</v>
      </c>
      <c r="AP61" s="7">
        <f>(AP45*1000)/[1]Plan1!AP13</f>
        <v>23.448785279470304</v>
      </c>
      <c r="AQ61" s="7">
        <f>(AQ45*1000)/[1]Plan1!AQ13</f>
        <v>25.047769339653438</v>
      </c>
      <c r="AR61" s="7">
        <f>(AR45*1000)/[1]Plan1!AR13</f>
        <v>26.59096562576747</v>
      </c>
      <c r="AS61" s="7">
        <f>(AS45*1000)/[1]Plan1!AS13</f>
        <v>21.374138615819444</v>
      </c>
      <c r="AT61" s="7">
        <f>(AT45*1000)/[1]Plan1!AT13</f>
        <v>20.775469431841579</v>
      </c>
      <c r="AU61" s="7">
        <f>(AU45*1000)/[1]Plan1!AU13</f>
        <v>18.899292373122055</v>
      </c>
      <c r="AV61" s="7">
        <f>(AV45*1000)/[1]Plan1!AV13</f>
        <v>20.546694529504141</v>
      </c>
      <c r="AW61" s="7">
        <f>(AW45*1000)/[1]Plan1!AW13</f>
        <v>26.578822790895121</v>
      </c>
      <c r="AX61" s="7">
        <f>(AX45*1000)/[1]Plan1!AX13</f>
        <v>24.84996051006846</v>
      </c>
      <c r="AY61" s="7">
        <f>(AY45*1000)/[1]Plan1!AY13</f>
        <v>28.722115258875025</v>
      </c>
      <c r="AZ61" s="7">
        <f>(AZ45*1000)/[1]Plan1!AZ13</f>
        <v>25.814196323517994</v>
      </c>
      <c r="BA61" s="7">
        <f>(BA45*1000)/[1]Plan1!BA13</f>
        <v>25.418736542139975</v>
      </c>
      <c r="BB61" s="7">
        <f>(BB45*1000)/[1]Plan1!BB13</f>
        <v>33.962030949566994</v>
      </c>
      <c r="BC61" s="7">
        <f>(BC45*1000)/[1]Plan1!BC13</f>
        <v>37.444401473888988</v>
      </c>
      <c r="BD61" s="7">
        <f>(BD45*1000)/[1]Plan1!BD13</f>
        <v>37.2715624081806</v>
      </c>
      <c r="BE61" s="7">
        <f>(BE45*1000)/[1]Plan1!BE13</f>
        <v>35.180294988056062</v>
      </c>
      <c r="BF61" s="7">
        <f>(BF45*1000)/[1]Plan1!BF13</f>
        <v>42.449283726222504</v>
      </c>
      <c r="BG61" s="70">
        <f t="shared" si="110"/>
        <v>27.904383539211189</v>
      </c>
      <c r="BH61" s="62">
        <f t="shared" si="111"/>
        <v>1014.7767262436037</v>
      </c>
      <c r="BI61" s="61"/>
      <c r="BJ61" s="61"/>
    </row>
    <row r="62" spans="1:62" s="125" customFormat="1" x14ac:dyDescent="0.25">
      <c r="A62" s="126" t="s">
        <v>71</v>
      </c>
      <c r="B62" s="127">
        <f>B52*(B15/100)+B53*(B16/100)+B54*(B17/100)+B55*(B18/100)+B56*(B19/100)+B57*(B20/100)+B58*(B21/100)+B59*(B22/100)+B60*(B23/100)+B61*(B24/100)</f>
        <v>1.9182221536914494</v>
      </c>
      <c r="C62" s="127">
        <f>C52*(C15/100)+C53*(C16/100)+C54*(C17/100)+C55*(C18/100)+C56*(C19/100)+C57*(C20/100)+C58*(C21/100)+C59*(C22/100)+C60*(C23/100)+C61*(C24/100)</f>
        <v>1.5974900327303954</v>
      </c>
      <c r="D62" s="127">
        <f t="shared" ref="D62:E62" si="112">D52*(D15/100)+D53*(D16/100)+D54*(D17/100)+D55*(D18/100)+D56*(D19/100)+D57*(D20/100)+D58*(D21/100)+D59*(D22/100)+D60*(D23/100)+D61*(D24/100)</f>
        <v>1.9892938221204117</v>
      </c>
      <c r="E62" s="127">
        <f t="shared" si="112"/>
        <v>2.6107646156546531</v>
      </c>
      <c r="F62" s="127">
        <f>F52*(F15/100)+F53*(F16/100)+F54*(F17/100)+F55*(F18/100)+F56*(F19/100)+F57*(F20/100)+F58*(F21/100)+F59*(F22/100)+F60*(F23/100)+F61*(F24/100)</f>
        <v>2.2208606890711855</v>
      </c>
      <c r="G62" s="127">
        <f t="shared" ref="G62" si="113">G52*(G15/100)+G53*(G16/100)+G54*(G17/100)+G55*(G18/100)+G56*(G19/100)+G57*(G20/100)+G58*(G21/100)+G59*(G22/100)+G60*(G23/100)+G61*(G24/100)</f>
        <v>1.946593894163382</v>
      </c>
      <c r="H62" s="127">
        <f>H52*(H15/100)+H53*(H16/100)+H54*(H17/100)+H55*(H18/100)+H56*(H19/100)+H57*(H20/100)+H58*(H21/100)+H59*(H22/100)+H60*(H23/100)+H61*(H24/100)</f>
        <v>1.8459919621830834</v>
      </c>
      <c r="I62" s="127">
        <f t="shared" ref="I62" si="114">I52*(I15/100)+I53*(I16/100)+I54*(I17/100)+I55*(I18/100)+I56*(I19/100)+I57*(I20/100)+I58*(I21/100)+I59*(I22/100)+I60*(I23/100)+I61*(I24/100)</f>
        <v>3.1860266358015172</v>
      </c>
      <c r="J62" s="127">
        <f t="shared" ref="J62" si="115">J52*(J15/100)+J53*(J16/100)+J54*(J17/100)+J55*(J18/100)+J56*(J19/100)+J57*(J20/100)+J58*(J21/100)+J59*(J22/100)+J60*(J23/100)+J61*(J24/100)</f>
        <v>4.1759868806260725</v>
      </c>
      <c r="K62" s="127">
        <f>K52*(K15/100)+K53*(K16/100)+K54*(K17/100)+K55*(K18/100)+K56*(K19/100)+K57*(K20/100)+K58*(K21/100)+K59*(K22/100)+K60*(K23/100)+K61*(K24/100)</f>
        <v>3.9812631644674505</v>
      </c>
      <c r="L62" s="127">
        <f t="shared" ref="L62" si="116">L52*(L15/100)+L53*(L16/100)+L54*(L17/100)+L55*(L18/100)+L56*(L19/100)+L57*(L20/100)+L58*(L21/100)+L59*(L22/100)+L60*(L23/100)+L61*(L24/100)</f>
        <v>6.0560743109615913</v>
      </c>
      <c r="M62" s="127">
        <f t="shared" ref="M62" si="117">M52*(M15/100)+M53*(M16/100)+M54*(M17/100)+M55*(M18/100)+M56*(M19/100)+M57*(M20/100)+M58*(M21/100)+M59*(M22/100)+M60*(M23/100)+M61*(M24/100)</f>
        <v>7.5687255554552006</v>
      </c>
      <c r="N62" s="127">
        <f>N52*(N15/100)+N53*(N16/100)+N54*(N17/100)+N55*(N18/100)+N56*(N19/100)+N57*(N20/100)+N58*(N21/100)+N59*(N22/100)+N60*(N23/100)+N61*(N24/100)</f>
        <v>11.83776303219526</v>
      </c>
      <c r="O62" s="127">
        <f t="shared" ref="O62" si="118">O52*(O15/100)+O53*(O16/100)+O54*(O17/100)+O55*(O18/100)+O56*(O19/100)+O57*(O20/100)+O58*(O21/100)+O59*(O22/100)+O60*(O23/100)+O61*(O24/100)</f>
        <v>10.285460307032562</v>
      </c>
      <c r="P62" s="127">
        <f t="shared" ref="P62" si="119">P52*(P15/100)+P53*(P16/100)+P54*(P17/100)+P55*(P18/100)+P56*(P19/100)+P57*(P20/100)+P58*(P21/100)+P59*(P22/100)+P60*(P23/100)+P61*(P24/100)</f>
        <v>11.590091596329199</v>
      </c>
      <c r="Q62" s="127">
        <f t="shared" ref="Q62:R62" si="120">Q52*(Q15/100)+Q53*(Q16/100)+Q54*(Q17/100)+Q55*(Q18/100)+Q56*(Q19/100)+Q57*(Q20/100)+Q58*(Q21/100)+Q59*(Q22/100)+Q60*(Q23/100)+Q61*(Q24/100)</f>
        <v>12.109620637162548</v>
      </c>
      <c r="R62" s="127">
        <f t="shared" si="120"/>
        <v>15.605347412590982</v>
      </c>
      <c r="S62" s="127">
        <f t="shared" ref="S62:T62" si="121">S52*(S15/100)+S53*(S16/100)+S54*(S17/100)+S55*(S18/100)+S56*(S19/100)+S57*(S20/100)+S58*(S21/100)+S59*(S22/100)+S60*(S23/100)+S61*(S24/100)</f>
        <v>17.391438175175789</v>
      </c>
      <c r="T62" s="127">
        <f t="shared" si="121"/>
        <v>17.098720204290771</v>
      </c>
      <c r="U62" s="127">
        <f t="shared" ref="U62" si="122">U52*(U15/100)+U53*(U16/100)+U54*(U17/100)+U55*(U18/100)+U56*(U19/100)+U57*(U20/100)+U58*(U21/100)+U59*(U22/100)+U60*(U23/100)+U61*(U24/100)</f>
        <v>18.16520298312204</v>
      </c>
      <c r="V62" s="127">
        <f t="shared" ref="V62:W62" si="123">V52*(V15/100)+V53*(V16/100)+V54*(V17/100)+V55*(V18/100)+V56*(V19/100)+V57*(V20/100)+V58*(V21/100)+V59*(V22/100)+V60*(V23/100)+V61*(V24/100)</f>
        <v>20.901336282613457</v>
      </c>
      <c r="W62" s="127">
        <f t="shared" si="123"/>
        <v>14.225632149708552</v>
      </c>
      <c r="X62" s="127">
        <f t="shared" ref="X62" si="124">X52*(X15/100)+X53*(X16/100)+X54*(X17/100)+X55*(X18/100)+X56*(X19/100)+X57*(X20/100)+X58*(X21/100)+X59*(X22/100)+X60*(X23/100)+X61*(X24/100)</f>
        <v>12.638133002419822</v>
      </c>
      <c r="Y62" s="127">
        <f t="shared" ref="Y62:AA62" si="125">Y52*(Y15/100)+Y53*(Y16/100)+Y54*(Y17/100)+Y55*(Y18/100)+Y56*(Y19/100)+Y57*(Y20/100)+Y58*(Y21/100)+Y59*(Y22/100)+Y60*(Y23/100)+Y61*(Y24/100)</f>
        <v>11.491117956890102</v>
      </c>
      <c r="Z62" s="127">
        <f t="shared" si="125"/>
        <v>16.543595382197374</v>
      </c>
      <c r="AA62" s="127">
        <f t="shared" si="125"/>
        <v>12.716254238969873</v>
      </c>
      <c r="AB62" s="127">
        <f t="shared" ref="AB62" si="126">AB52*(AB15/100)+AB53*(AB16/100)+AB54*(AB17/100)+AB55*(AB18/100)+AB56*(AB19/100)+AB57*(AB20/100)+AB58*(AB21/100)+AB59*(AB22/100)+AB60*(AB23/100)+AB61*(AB24/100)</f>
        <v>15.800384153143824</v>
      </c>
      <c r="AC62" s="127">
        <f t="shared" ref="AC62:AD62" si="127">AC52*(AC15/100)+AC53*(AC16/100)+AC54*(AC17/100)+AC55*(AC18/100)+AC56*(AC19/100)+AC57*(AC20/100)+AC58*(AC21/100)+AC59*(AC22/100)+AC60*(AC23/100)+AC61*(AC24/100)</f>
        <v>15.102298708461069</v>
      </c>
      <c r="AD62" s="127">
        <f t="shared" si="127"/>
        <v>15.044308190375929</v>
      </c>
      <c r="AE62" s="127">
        <f t="shared" ref="AE62:AF62" si="128">AE52*(AE15/100)+AE53*(AE16/100)+AE54*(AE17/100)+AE55*(AE18/100)+AE56*(AE19/100)+AE57*(AE20/100)+AE58*(AE21/100)+AE59*(AE22/100)+AE60*(AE23/100)+AE61*(AE24/100)</f>
        <v>13.312963049457839</v>
      </c>
      <c r="AF62" s="127">
        <f t="shared" si="128"/>
        <v>12.914441692743743</v>
      </c>
      <c r="AG62" s="127">
        <f t="shared" ref="AG62" si="129">AG52*(AG15/100)+AG53*(AG16/100)+AG54*(AG17/100)+AG55*(AG18/100)+AG56*(AG19/100)+AG57*(AG20/100)+AG58*(AG21/100)+AG59*(AG22/100)+AG60*(AG23/100)+AG61*(AG24/100)</f>
        <v>13.024798117612169</v>
      </c>
      <c r="AH62" s="127">
        <f t="shared" ref="AH62:AI62" si="130">AH52*(AH15/100)+AH53*(AH16/100)+AH54*(AH17/100)+AH55*(AH18/100)+AH56*(AH19/100)+AH57*(AH20/100)+AH58*(AH21/100)+AH59*(AH22/100)+AH60*(AH23/100)+AH61*(AH24/100)</f>
        <v>14.452477827306616</v>
      </c>
      <c r="AI62" s="127">
        <f t="shared" si="130"/>
        <v>17.600769550629423</v>
      </c>
      <c r="AJ62" s="127">
        <f t="shared" ref="AJ62" si="131">AJ52*(AJ15/100)+AJ53*(AJ16/100)+AJ54*(AJ17/100)+AJ55*(AJ18/100)+AJ56*(AJ19/100)+AJ57*(AJ20/100)+AJ58*(AJ21/100)+AJ59*(AJ22/100)+AJ60*(AJ23/100)+AJ61*(AJ24/100)</f>
        <v>17.109137893068961</v>
      </c>
      <c r="AK62" s="127">
        <f t="shared" ref="AK62:AM62" si="132">AK52*(AK15/100)+AK53*(AK16/100)+AK54*(AK17/100)+AK55*(AK18/100)+AK56*(AK19/100)+AK57*(AK20/100)+AK58*(AK21/100)+AK59*(AK22/100)+AK60*(AK23/100)+AK61*(AK24/100)</f>
        <v>15.006454598672061</v>
      </c>
      <c r="AL62" s="127">
        <f t="shared" si="132"/>
        <v>18.385996632019744</v>
      </c>
      <c r="AM62" s="127">
        <f t="shared" si="132"/>
        <v>20.959036523691609</v>
      </c>
      <c r="AN62" s="127">
        <f t="shared" ref="AN62" si="133">AN52*(AN15/100)+AN53*(AN16/100)+AN54*(AN17/100)+AN55*(AN18/100)+AN56*(AN19/100)+AN57*(AN20/100)+AN58*(AN21/100)+AN59*(AN22/100)+AN60*(AN23/100)+AN61*(AN24/100)</f>
        <v>21.303590621255182</v>
      </c>
      <c r="AO62" s="127">
        <f t="shared" ref="AO62:AP62" si="134">AO52*(AO15/100)+AO53*(AO16/100)+AO54*(AO17/100)+AO55*(AO18/100)+AO56*(AO19/100)+AO57*(AO20/100)+AO58*(AO21/100)+AO59*(AO22/100)+AO60*(AO23/100)+AO61*(AO24/100)</f>
        <v>20.182336966921227</v>
      </c>
      <c r="AP62" s="127">
        <f t="shared" si="134"/>
        <v>23.238905932790388</v>
      </c>
      <c r="AQ62" s="127">
        <f t="shared" ref="AQ62:AR62" si="135">AQ52*(AQ15/100)+AQ53*(AQ16/100)+AQ54*(AQ17/100)+AQ55*(AQ18/100)+AQ56*(AQ19/100)+AQ57*(AQ20/100)+AQ58*(AQ21/100)+AQ59*(AQ22/100)+AQ60*(AQ23/100)+AQ61*(AQ24/100)</f>
        <v>24.160885169849525</v>
      </c>
      <c r="AR62" s="127">
        <f t="shared" si="135"/>
        <v>25.807481024396704</v>
      </c>
      <c r="AS62" s="127">
        <f t="shared" ref="AS62" si="136">AS52*(AS15/100)+AS53*(AS16/100)+AS54*(AS17/100)+AS55*(AS18/100)+AS56*(AS19/100)+AS57*(AS20/100)+AS58*(AS21/100)+AS59*(AS22/100)+AS60*(AS23/100)+AS61*(AS24/100)</f>
        <v>29.538038788180547</v>
      </c>
      <c r="AT62" s="127">
        <f t="shared" ref="AT62:AU62" si="137">AT52*(AT15/100)+AT53*(AT16/100)+AT54*(AT17/100)+AT55*(AT18/100)+AT56*(AT19/100)+AT57*(AT20/100)+AT58*(AT21/100)+AT59*(AT22/100)+AT60*(AT23/100)+AT61*(AT24/100)</f>
        <v>27.230718425069213</v>
      </c>
      <c r="AU62" s="127">
        <f t="shared" si="137"/>
        <v>22.719041152297081</v>
      </c>
      <c r="AV62" s="127">
        <f t="shared" ref="AV62" si="138">AV52*(AV15/100)+AV53*(AV16/100)+AV54*(AV17/100)+AV55*(AV18/100)+AV56*(AV19/100)+AV57*(AV20/100)+AV58*(AV21/100)+AV59*(AV22/100)+AV60*(AV23/100)+AV61*(AV24/100)</f>
        <v>26.612823901821685</v>
      </c>
      <c r="AW62" s="127">
        <f t="shared" ref="AW62:AY62" si="139">AW52*(AW15/100)+AW53*(AW16/100)+AW54*(AW17/100)+AW55*(AW18/100)+AW56*(AW19/100)+AW57*(AW20/100)+AW58*(AW21/100)+AW59*(AW22/100)+AW60*(AW23/100)+AW61*(AW24/100)</f>
        <v>28.924889685832284</v>
      </c>
      <c r="AX62" s="127">
        <f t="shared" si="139"/>
        <v>23.23026412293417</v>
      </c>
      <c r="AY62" s="127">
        <f t="shared" si="139"/>
        <v>25.409228073610386</v>
      </c>
      <c r="AZ62" s="127">
        <f t="shared" ref="AZ62" si="140">AZ52*(AZ15/100)+AZ53*(AZ16/100)+AZ54*(AZ17/100)+AZ55*(AZ18/100)+AZ56*(AZ19/100)+AZ57*(AZ20/100)+AZ58*(AZ21/100)+AZ59*(AZ22/100)+AZ60*(AZ23/100)+AZ61*(AZ24/100)</f>
        <v>26.773667284263659</v>
      </c>
      <c r="BA62" s="127">
        <f t="shared" ref="BA62:BB62" si="141">BA52*(BA15/100)+BA53*(BA16/100)+BA54*(BA17/100)+BA55*(BA18/100)+BA56*(BA19/100)+BA57*(BA20/100)+BA58*(BA21/100)+BA59*(BA22/100)+BA60*(BA23/100)+BA61*(BA24/100)</f>
        <v>28.27769268796985</v>
      </c>
      <c r="BB62" s="127">
        <f t="shared" si="141"/>
        <v>30.463220787541246</v>
      </c>
      <c r="BC62" s="127">
        <f t="shared" ref="BC62:BD62" si="142">BC52*(BC15/100)+BC53*(BC16/100)+BC54*(BC17/100)+BC55*(BC18/100)+BC56*(BC19/100)+BC57*(BC20/100)+BC58*(BC21/100)+BC59*(BC22/100)+BC60*(BC23/100)+BC61*(BC24/100)</f>
        <v>32.324816368898013</v>
      </c>
      <c r="BD62" s="127">
        <f t="shared" si="142"/>
        <v>30.277552357347577</v>
      </c>
      <c r="BE62" s="127">
        <f t="shared" ref="BE62" si="143">BE52*(BE15/100)+BE53*(BE16/100)+BE54*(BE17/100)+BE55*(BE18/100)+BE56*(BE19/100)+BE57*(BE20/100)+BE58*(BE21/100)+BE59*(BE22/100)+BE60*(BE23/100)+BE61*(BE24/100)</f>
        <v>27.879859715420075</v>
      </c>
      <c r="BF62" s="127">
        <f t="shared" ref="BF62" si="144">BF52*(BF15/100)+BF53*(BF16/100)+BF54*(BF17/100)+BF55*(BF18/100)+BF56*(BF19/100)+BF57*(BF20/100)+BF58*(BF21/100)+BF59*(BF22/100)+BF60*(BF23/100)+BF61*(BF24/100)</f>
        <v>31.296475854129277</v>
      </c>
      <c r="BG62" s="130">
        <f t="shared" si="110"/>
        <v>27.303856548961868</v>
      </c>
      <c r="BH62" s="131">
        <f>SUM(I62:BF62)</f>
        <v>921.93234576572127</v>
      </c>
      <c r="BI62" s="128"/>
      <c r="BJ62" s="128"/>
    </row>
    <row r="65" spans="1:62" s="51" customFormat="1" x14ac:dyDescent="0.25">
      <c r="BH65" s="61"/>
      <c r="BI65" s="61"/>
      <c r="BJ65" s="61"/>
    </row>
    <row r="66" spans="1:62" s="51" customFormat="1" x14ac:dyDescent="0.25">
      <c r="A66" s="65" t="s">
        <v>72</v>
      </c>
      <c r="B66" s="65"/>
      <c r="C66" s="65"/>
      <c r="D66" s="65"/>
      <c r="BH66" s="61"/>
      <c r="BI66" s="61"/>
      <c r="BJ66" s="61"/>
    </row>
    <row r="67" spans="1:62" s="51" customFormat="1" x14ac:dyDescent="0.25">
      <c r="A67" s="5" t="s">
        <v>51</v>
      </c>
      <c r="B67" s="5">
        <v>1960</v>
      </c>
      <c r="C67" s="5">
        <v>1961</v>
      </c>
      <c r="D67" s="5">
        <v>1962</v>
      </c>
      <c r="E67" s="5">
        <v>1963</v>
      </c>
      <c r="F67" s="5">
        <v>1964</v>
      </c>
      <c r="G67" s="5">
        <v>1965</v>
      </c>
      <c r="H67" s="5">
        <v>1966</v>
      </c>
      <c r="I67" s="5">
        <v>1967</v>
      </c>
      <c r="J67" s="5">
        <v>1968</v>
      </c>
      <c r="K67" s="5">
        <v>1969</v>
      </c>
      <c r="L67" s="5">
        <v>1970</v>
      </c>
      <c r="M67" s="5">
        <v>1971</v>
      </c>
      <c r="N67" s="5">
        <v>1972</v>
      </c>
      <c r="O67" s="5">
        <v>1973</v>
      </c>
      <c r="P67" s="5">
        <v>1974</v>
      </c>
      <c r="Q67" s="5">
        <v>1975</v>
      </c>
      <c r="R67" s="5">
        <v>1976</v>
      </c>
      <c r="S67" s="5">
        <v>1977</v>
      </c>
      <c r="T67" s="5">
        <v>1978</v>
      </c>
      <c r="U67" s="5">
        <v>1979</v>
      </c>
      <c r="V67" s="5">
        <v>1980</v>
      </c>
      <c r="W67" s="5">
        <v>1981</v>
      </c>
      <c r="X67" s="5">
        <v>1982</v>
      </c>
      <c r="Y67" s="5">
        <v>1983</v>
      </c>
      <c r="Z67" s="5">
        <v>1984</v>
      </c>
      <c r="AA67" s="5">
        <v>1985</v>
      </c>
      <c r="AB67" s="5">
        <v>1986</v>
      </c>
      <c r="AC67" s="5">
        <v>1987</v>
      </c>
      <c r="AD67" s="5">
        <v>1988</v>
      </c>
      <c r="AE67" s="5">
        <v>1989</v>
      </c>
      <c r="AF67" s="5">
        <v>1990</v>
      </c>
      <c r="AG67" s="5">
        <v>1991</v>
      </c>
      <c r="AH67" s="5">
        <v>1992</v>
      </c>
      <c r="AI67" s="5">
        <v>1993</v>
      </c>
      <c r="AJ67" s="5">
        <v>1994</v>
      </c>
      <c r="AK67" s="5">
        <v>1995</v>
      </c>
      <c r="AL67" s="5">
        <v>1996</v>
      </c>
      <c r="AM67" s="5">
        <v>1997</v>
      </c>
      <c r="AN67" s="5">
        <v>1998</v>
      </c>
      <c r="AO67" s="5">
        <v>1999</v>
      </c>
      <c r="AP67" s="5">
        <v>2000</v>
      </c>
      <c r="AQ67" s="5">
        <v>2001</v>
      </c>
      <c r="AR67" s="5">
        <v>2002</v>
      </c>
      <c r="AS67" s="5">
        <v>2003</v>
      </c>
      <c r="AT67" s="5">
        <v>2004</v>
      </c>
      <c r="AU67" s="5">
        <v>2005</v>
      </c>
      <c r="AV67" s="5">
        <v>2006</v>
      </c>
      <c r="AW67" s="5">
        <v>2007</v>
      </c>
      <c r="AX67" s="5">
        <v>2008</v>
      </c>
      <c r="AY67" s="5">
        <v>2009</v>
      </c>
      <c r="AZ67" s="5">
        <v>2010</v>
      </c>
      <c r="BA67" s="5">
        <v>2011</v>
      </c>
      <c r="BB67" s="5">
        <v>2012</v>
      </c>
      <c r="BC67" s="5">
        <v>2013</v>
      </c>
      <c r="BD67" s="5">
        <v>2014</v>
      </c>
      <c r="BE67" s="5">
        <v>2015</v>
      </c>
      <c r="BF67" s="5">
        <v>2016</v>
      </c>
      <c r="BG67" s="52"/>
      <c r="BH67" s="35" t="s">
        <v>49</v>
      </c>
      <c r="BI67" s="61"/>
      <c r="BJ67" s="61"/>
    </row>
    <row r="68" spans="1:62" s="51" customFormat="1" x14ac:dyDescent="0.25">
      <c r="A68" s="6" t="s">
        <v>52</v>
      </c>
      <c r="B68" s="27">
        <f t="shared" ref="B68:N76" si="145">AVERAGE($P68:$AF68)</f>
        <v>7.6415412396888769</v>
      </c>
      <c r="C68" s="27">
        <f t="shared" si="145"/>
        <v>7.6415412396888769</v>
      </c>
      <c r="D68" s="27">
        <f t="shared" si="145"/>
        <v>7.6415412396888769</v>
      </c>
      <c r="E68" s="27">
        <f t="shared" si="145"/>
        <v>7.6415412396888769</v>
      </c>
      <c r="F68" s="27">
        <f t="shared" si="145"/>
        <v>7.6415412396888769</v>
      </c>
      <c r="G68" s="27">
        <f t="shared" si="145"/>
        <v>7.6415412396888769</v>
      </c>
      <c r="H68" s="27">
        <f t="shared" si="145"/>
        <v>7.6415412396888769</v>
      </c>
      <c r="I68" s="27">
        <f t="shared" si="145"/>
        <v>7.6415412396888769</v>
      </c>
      <c r="J68" s="27">
        <f t="shared" si="145"/>
        <v>7.6415412396888769</v>
      </c>
      <c r="K68" s="27">
        <f t="shared" si="145"/>
        <v>7.6415412396888769</v>
      </c>
      <c r="L68" s="27">
        <f t="shared" si="145"/>
        <v>7.6415412396888769</v>
      </c>
      <c r="M68" s="27">
        <f t="shared" si="145"/>
        <v>7.6415412396888769</v>
      </c>
      <c r="N68" s="27">
        <f t="shared" si="145"/>
        <v>7.6415412396888769</v>
      </c>
      <c r="O68" s="27">
        <f>AVERAGE($P68:$AF68)</f>
        <v>7.6415412396888769</v>
      </c>
      <c r="P68" s="7">
        <v>7.0444174409487017</v>
      </c>
      <c r="Q68" s="7">
        <v>7.8131855619339836</v>
      </c>
      <c r="R68" s="7">
        <v>8.0481168458781376</v>
      </c>
      <c r="S68" s="7">
        <v>8.1413757310018031</v>
      </c>
      <c r="T68" s="7">
        <v>5.6393728652369832</v>
      </c>
      <c r="U68" s="7">
        <v>5.705530507397202</v>
      </c>
      <c r="V68" s="7">
        <v>7.9458075731052915</v>
      </c>
      <c r="W68" s="7">
        <v>8.1205170959429225</v>
      </c>
      <c r="X68" s="7">
        <v>7.1978327929192201</v>
      </c>
      <c r="Y68" s="7">
        <v>8.2435630970791589</v>
      </c>
      <c r="Z68" s="7">
        <v>7.587953554121861</v>
      </c>
      <c r="AA68" s="7">
        <v>8.2811126907672836</v>
      </c>
      <c r="AB68" s="7">
        <v>6.6784788947705875</v>
      </c>
      <c r="AC68" s="7">
        <v>8.5454475010704165</v>
      </c>
      <c r="AD68" s="7">
        <v>7.8778139333450694</v>
      </c>
      <c r="AE68" s="7">
        <v>9.0677561138914342</v>
      </c>
      <c r="AF68" s="7">
        <v>7.9679188753008408</v>
      </c>
      <c r="AG68" s="7">
        <v>7.1453075541498459</v>
      </c>
      <c r="AH68" s="7">
        <v>9.3617183103633774</v>
      </c>
      <c r="AI68" s="7">
        <v>9.7710648188631648</v>
      </c>
      <c r="AJ68" s="7">
        <v>9.9507459778003557</v>
      </c>
      <c r="AK68" s="7">
        <v>10.119064634233562</v>
      </c>
      <c r="AL68" s="7">
        <v>10.346903326093477</v>
      </c>
      <c r="AM68" s="7">
        <v>10.569482272982196</v>
      </c>
      <c r="AN68" s="7">
        <v>10.825161444342818</v>
      </c>
      <c r="AO68" s="7">
        <v>10.913246701542942</v>
      </c>
      <c r="AP68" s="7">
        <v>11.05501436613384</v>
      </c>
      <c r="AQ68" s="7">
        <v>12.468513193935916</v>
      </c>
      <c r="AR68" s="7">
        <v>11.839954849313004</v>
      </c>
      <c r="AS68" s="7">
        <v>12.892437363186554</v>
      </c>
      <c r="AT68" s="7">
        <v>10.582192043359507</v>
      </c>
      <c r="AU68" s="7">
        <v>10.259219707250125</v>
      </c>
      <c r="AV68" s="7">
        <v>10.946320303633783</v>
      </c>
      <c r="AW68" s="7">
        <v>12.941375179009242</v>
      </c>
      <c r="AX68" s="7">
        <v>12.954361799055667</v>
      </c>
      <c r="AY68" s="7">
        <v>12.127957761644485</v>
      </c>
      <c r="AZ68" s="7">
        <v>13.558330026763496</v>
      </c>
      <c r="BA68" s="7">
        <v>14.358375191807736</v>
      </c>
      <c r="BB68" s="7">
        <v>12.128192717768924</v>
      </c>
      <c r="BC68" s="7">
        <v>13.471063614708665</v>
      </c>
      <c r="BD68" s="7">
        <v>13.182979334283615</v>
      </c>
      <c r="BE68" s="7">
        <v>13.931677704307443</v>
      </c>
      <c r="BF68" s="7">
        <v>13.360957147470723</v>
      </c>
      <c r="BG68" s="63"/>
      <c r="BH68" s="62">
        <f>SUM(I68:BF68)</f>
        <v>484.45860709653749</v>
      </c>
      <c r="BI68" s="61"/>
      <c r="BJ68" s="61"/>
    </row>
    <row r="69" spans="1:62" s="51" customFormat="1" x14ac:dyDescent="0.25">
      <c r="A69" s="6" t="s">
        <v>53</v>
      </c>
      <c r="B69" s="27">
        <f t="shared" si="145"/>
        <v>6.1576374908743974</v>
      </c>
      <c r="C69" s="27">
        <f t="shared" si="145"/>
        <v>6.1576374908743974</v>
      </c>
      <c r="D69" s="27">
        <f t="shared" si="145"/>
        <v>6.1576374908743974</v>
      </c>
      <c r="E69" s="27">
        <f t="shared" si="145"/>
        <v>6.1576374908743974</v>
      </c>
      <c r="F69" s="27">
        <f t="shared" si="145"/>
        <v>6.1576374908743974</v>
      </c>
      <c r="G69" s="27">
        <f t="shared" si="145"/>
        <v>6.1576374908743974</v>
      </c>
      <c r="H69" s="27">
        <f t="shared" si="145"/>
        <v>6.1576374908743974</v>
      </c>
      <c r="I69" s="27">
        <f t="shared" si="145"/>
        <v>6.1576374908743974</v>
      </c>
      <c r="J69" s="27">
        <f t="shared" si="145"/>
        <v>6.1576374908743974</v>
      </c>
      <c r="K69" s="27">
        <f t="shared" si="145"/>
        <v>6.1576374908743974</v>
      </c>
      <c r="L69" s="27">
        <f t="shared" si="145"/>
        <v>6.1576374908743974</v>
      </c>
      <c r="M69" s="27">
        <f t="shared" si="145"/>
        <v>6.1576374908743974</v>
      </c>
      <c r="N69" s="27">
        <f t="shared" si="145"/>
        <v>6.1576374908743974</v>
      </c>
      <c r="O69" s="27">
        <f t="shared" ref="O69:O76" si="146">AVERAGE($P69:$AF69)</f>
        <v>6.1576374908743974</v>
      </c>
      <c r="P69" s="27">
        <v>5.4881001457022514</v>
      </c>
      <c r="Q69" s="27">
        <v>5.4174070242651853</v>
      </c>
      <c r="R69" s="27">
        <v>5.7480076311640049</v>
      </c>
      <c r="S69" s="27">
        <v>5.8759815691764921</v>
      </c>
      <c r="T69" s="27">
        <v>4.391065461062901</v>
      </c>
      <c r="U69" s="27">
        <v>5.1862853982525667</v>
      </c>
      <c r="V69" s="27">
        <v>6.4044674764788665</v>
      </c>
      <c r="W69" s="27">
        <v>6.5988412837958901</v>
      </c>
      <c r="X69" s="27">
        <v>6.2310490936628327</v>
      </c>
      <c r="Y69" s="27">
        <v>6.2985718167390399</v>
      </c>
      <c r="Z69" s="27">
        <v>6.3394965372395067</v>
      </c>
      <c r="AA69" s="27">
        <v>6.718350847224472</v>
      </c>
      <c r="AB69" s="27">
        <v>5.9291214805007852</v>
      </c>
      <c r="AC69" s="27">
        <v>7.1455890284476586</v>
      </c>
      <c r="AD69" s="27">
        <v>6.7653511507287245</v>
      </c>
      <c r="AE69" s="27">
        <v>7.3973808408801141</v>
      </c>
      <c r="AF69" s="27">
        <v>6.7447705595434622</v>
      </c>
      <c r="AG69" s="27">
        <v>6.5102243231072112</v>
      </c>
      <c r="AH69" s="27">
        <v>8.2179938967085917</v>
      </c>
      <c r="AI69" s="27">
        <v>9.1156993083965379</v>
      </c>
      <c r="AJ69" s="27">
        <v>8.5065852593965747</v>
      </c>
      <c r="AK69" s="27">
        <v>9.3616827664932387</v>
      </c>
      <c r="AL69" s="27">
        <v>8.9138053030396023</v>
      </c>
      <c r="AM69" s="27">
        <v>9.4421056301757762</v>
      </c>
      <c r="AN69" s="27">
        <v>10.067198614557389</v>
      </c>
      <c r="AO69" s="27">
        <v>9.9954609071037694</v>
      </c>
      <c r="AP69" s="27">
        <v>9.7856955911234422</v>
      </c>
      <c r="AQ69" s="27">
        <v>12.246677489374898</v>
      </c>
      <c r="AR69" s="27">
        <v>11.001392759862817</v>
      </c>
      <c r="AS69" s="27">
        <v>13.418377565754758</v>
      </c>
      <c r="AT69" s="27">
        <v>12.121434535763035</v>
      </c>
      <c r="AU69" s="27">
        <v>10.944953813718</v>
      </c>
      <c r="AV69" s="27">
        <v>12.176396782581655</v>
      </c>
      <c r="AW69" s="27">
        <v>13.626651275753625</v>
      </c>
      <c r="AX69" s="27">
        <v>14.687863532499591</v>
      </c>
      <c r="AY69" s="27">
        <v>13.372037365847623</v>
      </c>
      <c r="AZ69" s="27">
        <v>15.719957456793287</v>
      </c>
      <c r="BA69" s="27">
        <v>15.158369249101968</v>
      </c>
      <c r="BB69" s="27">
        <v>18.020367509347469</v>
      </c>
      <c r="BC69" s="27">
        <v>18.912958174701885</v>
      </c>
      <c r="BD69" s="27">
        <v>18.633804579551402</v>
      </c>
      <c r="BE69" s="27">
        <v>19.928895385631968</v>
      </c>
      <c r="BF69" s="27">
        <v>15.436755175627665</v>
      </c>
      <c r="BG69" s="63"/>
      <c r="BH69" s="62">
        <f t="shared" ref="BH69:BH77" si="147">SUM(I69:BF69)</f>
        <v>473.10664403299927</v>
      </c>
      <c r="BI69" s="61"/>
      <c r="BJ69" s="61"/>
    </row>
    <row r="70" spans="1:62" s="51" customFormat="1" x14ac:dyDescent="0.25">
      <c r="A70" s="6" t="s">
        <v>55</v>
      </c>
      <c r="B70" s="27">
        <f t="shared" si="145"/>
        <v>7.4307695043148589</v>
      </c>
      <c r="C70" s="27">
        <f t="shared" si="145"/>
        <v>7.4307695043148589</v>
      </c>
      <c r="D70" s="27">
        <f t="shared" si="145"/>
        <v>7.4307695043148589</v>
      </c>
      <c r="E70" s="27">
        <f t="shared" si="145"/>
        <v>7.4307695043148589</v>
      </c>
      <c r="F70" s="27">
        <f t="shared" si="145"/>
        <v>7.4307695043148589</v>
      </c>
      <c r="G70" s="27">
        <f t="shared" si="145"/>
        <v>7.4307695043148589</v>
      </c>
      <c r="H70" s="27">
        <f t="shared" si="145"/>
        <v>7.4307695043148589</v>
      </c>
      <c r="I70" s="27">
        <f t="shared" si="145"/>
        <v>7.4307695043148589</v>
      </c>
      <c r="J70" s="27">
        <f t="shared" si="145"/>
        <v>7.4307695043148589</v>
      </c>
      <c r="K70" s="27">
        <f t="shared" si="145"/>
        <v>7.4307695043148589</v>
      </c>
      <c r="L70" s="27">
        <f t="shared" si="145"/>
        <v>7.4307695043148589</v>
      </c>
      <c r="M70" s="27">
        <f t="shared" si="145"/>
        <v>7.4307695043148589</v>
      </c>
      <c r="N70" s="27">
        <f t="shared" si="145"/>
        <v>7.4307695043148589</v>
      </c>
      <c r="O70" s="27">
        <f t="shared" si="146"/>
        <v>7.4307695043148589</v>
      </c>
      <c r="P70" s="27">
        <v>6.0395270120791116</v>
      </c>
      <c r="Q70" s="27">
        <v>6.0420625301196864</v>
      </c>
      <c r="R70" s="27">
        <v>6.406810263087876</v>
      </c>
      <c r="S70" s="27">
        <v>6.8768164910160019</v>
      </c>
      <c r="T70" s="27">
        <v>7.0203468181504585</v>
      </c>
      <c r="U70" s="27">
        <v>7.1179062314231256</v>
      </c>
      <c r="V70" s="27">
        <v>7.4107860438682192</v>
      </c>
      <c r="W70" s="27">
        <v>7.1730368391569499</v>
      </c>
      <c r="X70" s="27">
        <v>7.8669657656185539</v>
      </c>
      <c r="Y70" s="27">
        <v>8.0731647802321778</v>
      </c>
      <c r="Z70" s="27">
        <v>7.9055859330763907</v>
      </c>
      <c r="AA70" s="27">
        <v>8.2146182530760168</v>
      </c>
      <c r="AB70" s="27">
        <v>7.8680224234673357</v>
      </c>
      <c r="AC70" s="27">
        <v>8.0980891629536895</v>
      </c>
      <c r="AD70" s="27">
        <v>8.1590023862290906</v>
      </c>
      <c r="AE70" s="27">
        <v>8.0581055802253214</v>
      </c>
      <c r="AF70" s="27">
        <v>7.9922350595725975</v>
      </c>
      <c r="AG70" s="27">
        <v>8.054095601614268</v>
      </c>
      <c r="AH70" s="27">
        <v>8.3975872459075358</v>
      </c>
      <c r="AI70" s="27">
        <v>8.2275993438417352</v>
      </c>
      <c r="AJ70" s="27">
        <v>8.7390026258497784</v>
      </c>
      <c r="AK70" s="27">
        <v>8.6598810478997663</v>
      </c>
      <c r="AL70" s="27">
        <v>8.6781492205959356</v>
      </c>
      <c r="AM70" s="27">
        <v>8.9549017653202547</v>
      </c>
      <c r="AN70" s="27">
        <v>9.0021612015999768</v>
      </c>
      <c r="AO70" s="27">
        <v>8.8592744737329863</v>
      </c>
      <c r="AP70" s="27">
        <v>8.8241511841683788</v>
      </c>
      <c r="AQ70" s="27">
        <v>9.0276340674281865</v>
      </c>
      <c r="AR70" s="27">
        <v>9.2876201164417331</v>
      </c>
      <c r="AS70" s="27">
        <v>9.5850658794791297</v>
      </c>
      <c r="AT70" s="27">
        <v>9.5843822629627322</v>
      </c>
      <c r="AU70" s="27">
        <v>9.4710521920696831</v>
      </c>
      <c r="AV70" s="27">
        <v>9.7653063772500612</v>
      </c>
      <c r="AW70" s="27">
        <v>10.09218446473057</v>
      </c>
      <c r="AX70" s="27">
        <v>10.305664183769981</v>
      </c>
      <c r="AY70" s="27">
        <v>10.433214422188199</v>
      </c>
      <c r="AZ70" s="27">
        <v>10.275786512199469</v>
      </c>
      <c r="BA70" s="27">
        <v>9.9383030065878479</v>
      </c>
      <c r="BB70" s="27">
        <v>9.6585574229489826</v>
      </c>
      <c r="BC70" s="27">
        <v>9.7940296136423868</v>
      </c>
      <c r="BD70" s="27">
        <v>9.1839789396562921</v>
      </c>
      <c r="BE70" s="27">
        <v>9.6463365628970763</v>
      </c>
      <c r="BF70" s="27">
        <v>9.771776495777269</v>
      </c>
      <c r="BG70" s="63"/>
      <c r="BH70" s="62">
        <f t="shared" si="147"/>
        <v>420.556164334117</v>
      </c>
      <c r="BI70" s="61"/>
      <c r="BJ70" s="61"/>
    </row>
    <row r="71" spans="1:62" s="51" customFormat="1" x14ac:dyDescent="0.25">
      <c r="A71" s="6" t="s">
        <v>56</v>
      </c>
      <c r="B71" s="27">
        <f t="shared" si="145"/>
        <v>1.1392734526138781</v>
      </c>
      <c r="C71" s="27">
        <f t="shared" si="145"/>
        <v>1.1392734526138781</v>
      </c>
      <c r="D71" s="27">
        <f t="shared" si="145"/>
        <v>1.1392734526138781</v>
      </c>
      <c r="E71" s="27">
        <f t="shared" si="145"/>
        <v>1.1392734526138781</v>
      </c>
      <c r="F71" s="27">
        <f t="shared" si="145"/>
        <v>1.1392734526138781</v>
      </c>
      <c r="G71" s="27">
        <f t="shared" si="145"/>
        <v>1.1392734526138781</v>
      </c>
      <c r="H71" s="27">
        <f t="shared" si="145"/>
        <v>1.1392734526138781</v>
      </c>
      <c r="I71" s="27">
        <f t="shared" si="145"/>
        <v>1.1392734526138781</v>
      </c>
      <c r="J71" s="27">
        <f t="shared" si="145"/>
        <v>1.1392734526138781</v>
      </c>
      <c r="K71" s="27">
        <f t="shared" si="145"/>
        <v>1.1392734526138781</v>
      </c>
      <c r="L71" s="27">
        <f t="shared" si="145"/>
        <v>1.1392734526138781</v>
      </c>
      <c r="M71" s="27">
        <f t="shared" si="145"/>
        <v>1.1392734526138781</v>
      </c>
      <c r="N71" s="27">
        <f t="shared" si="145"/>
        <v>1.1392734526138781</v>
      </c>
      <c r="O71" s="27">
        <f t="shared" si="146"/>
        <v>1.1392734526138781</v>
      </c>
      <c r="P71" s="27">
        <v>1.4991148561705081</v>
      </c>
      <c r="Q71" s="27">
        <v>1.1478063494368993</v>
      </c>
      <c r="R71" s="27">
        <v>0.67079298671293419</v>
      </c>
      <c r="S71" s="27">
        <v>1.0047891472093611</v>
      </c>
      <c r="T71" s="27">
        <v>1.1610360159236297</v>
      </c>
      <c r="U71" s="27">
        <v>1.1077640251030756</v>
      </c>
      <c r="V71" s="27">
        <v>0.87211847120566843</v>
      </c>
      <c r="W71" s="27">
        <v>1.5525880918437978</v>
      </c>
      <c r="X71" s="27">
        <v>1.01074922209924</v>
      </c>
      <c r="Y71" s="27">
        <v>1.4250494563741711</v>
      </c>
      <c r="Z71" s="27">
        <v>1.1337604048797914</v>
      </c>
      <c r="AA71" s="27">
        <v>1.5081495420643296</v>
      </c>
      <c r="AB71" s="27">
        <v>0.80372075829040079</v>
      </c>
      <c r="AC71" s="27">
        <v>1.5319770444224432</v>
      </c>
      <c r="AD71" s="27">
        <v>0.92014607200415433</v>
      </c>
      <c r="AE71" s="27">
        <v>1.0109531196566368</v>
      </c>
      <c r="AF71" s="27">
        <v>1.0071331310388829</v>
      </c>
      <c r="AG71" s="27">
        <v>1.1003546667757096</v>
      </c>
      <c r="AH71" s="27">
        <v>1.0353638168493364</v>
      </c>
      <c r="AI71" s="27">
        <v>1.131979717898919</v>
      </c>
      <c r="AJ71" s="27">
        <v>1.2464319595738091</v>
      </c>
      <c r="AK71" s="27">
        <v>0.9948047683830451</v>
      </c>
      <c r="AL71" s="27">
        <v>1.4260573997280566</v>
      </c>
      <c r="AM71" s="27">
        <v>1.2358124441073419</v>
      </c>
      <c r="AN71" s="27">
        <v>1.6319147569393293</v>
      </c>
      <c r="AO71" s="27">
        <v>1.4682024809653944</v>
      </c>
      <c r="AP71" s="27">
        <v>1.6786497869458477</v>
      </c>
      <c r="AQ71" s="27">
        <v>1.5578294979818332</v>
      </c>
      <c r="AR71" s="27">
        <v>1.1010729721442276</v>
      </c>
      <c r="AS71" s="27">
        <v>0.8295024715080479</v>
      </c>
      <c r="AT71" s="27">
        <v>1.0412450803195894</v>
      </c>
      <c r="AU71" s="27">
        <v>0.92013869780559954</v>
      </c>
      <c r="AV71" s="27">
        <v>1.1129743088046906</v>
      </c>
      <c r="AW71" s="27">
        <v>0.99332281862031735</v>
      </c>
      <c r="AX71" s="27">
        <v>1.2586161431070855</v>
      </c>
      <c r="AY71" s="27">
        <v>1.1426115004017778</v>
      </c>
      <c r="AZ71" s="27">
        <v>1.3460900043291348</v>
      </c>
      <c r="BA71" s="27">
        <v>1.2567811892822656</v>
      </c>
      <c r="BB71" s="27">
        <v>1.4327449907550653</v>
      </c>
      <c r="BC71" s="27">
        <v>1.4214848848393828</v>
      </c>
      <c r="BD71" s="27">
        <v>1.4035599679051292</v>
      </c>
      <c r="BE71" s="27">
        <v>1.3386687862855806</v>
      </c>
      <c r="BF71" s="27">
        <v>1.5134900872836397</v>
      </c>
      <c r="BG71" s="63"/>
      <c r="BH71" s="62">
        <f t="shared" si="147"/>
        <v>59.962268062273232</v>
      </c>
      <c r="BI71" s="61"/>
      <c r="BJ71" s="61"/>
    </row>
    <row r="72" spans="1:62" s="51" customFormat="1" x14ac:dyDescent="0.25">
      <c r="A72" s="6" t="s">
        <v>57</v>
      </c>
      <c r="B72" s="27">
        <f t="shared" ref="B72:N73" si="148">AVERAGE($P72:$Z72)</f>
        <v>1.9445299217046745</v>
      </c>
      <c r="C72" s="27">
        <f t="shared" si="148"/>
        <v>1.9445299217046745</v>
      </c>
      <c r="D72" s="27">
        <f t="shared" si="148"/>
        <v>1.9445299217046745</v>
      </c>
      <c r="E72" s="27">
        <f t="shared" si="148"/>
        <v>1.9445299217046745</v>
      </c>
      <c r="F72" s="27">
        <f t="shared" si="148"/>
        <v>1.9445299217046745</v>
      </c>
      <c r="G72" s="27">
        <f t="shared" si="148"/>
        <v>1.9445299217046745</v>
      </c>
      <c r="H72" s="27">
        <f t="shared" si="148"/>
        <v>1.9445299217046745</v>
      </c>
      <c r="I72" s="27">
        <f t="shared" si="148"/>
        <v>1.9445299217046745</v>
      </c>
      <c r="J72" s="27">
        <f t="shared" si="148"/>
        <v>1.9445299217046745</v>
      </c>
      <c r="K72" s="27">
        <f t="shared" si="148"/>
        <v>1.9445299217046745</v>
      </c>
      <c r="L72" s="27">
        <f t="shared" si="148"/>
        <v>1.9445299217046745</v>
      </c>
      <c r="M72" s="27">
        <f t="shared" si="148"/>
        <v>1.9445299217046745</v>
      </c>
      <c r="N72" s="27">
        <f t="shared" si="148"/>
        <v>1.9445299217046745</v>
      </c>
      <c r="O72" s="27">
        <f>AVERAGE($P72:$Z72)</f>
        <v>1.9445299217046745</v>
      </c>
      <c r="P72" s="27">
        <v>1.9924896275920616</v>
      </c>
      <c r="Q72" s="27">
        <v>1.8038891349655566</v>
      </c>
      <c r="R72" s="27">
        <v>1.4809064336490982</v>
      </c>
      <c r="S72" s="27">
        <v>1.8552422888134401</v>
      </c>
      <c r="T72" s="27">
        <v>1.5896341216489835</v>
      </c>
      <c r="U72" s="27">
        <v>1.7950564226052448</v>
      </c>
      <c r="V72" s="27">
        <v>1.8120138018837708</v>
      </c>
      <c r="W72" s="27">
        <v>1.9728644945046556</v>
      </c>
      <c r="X72" s="27">
        <v>2.1285888786460632</v>
      </c>
      <c r="Y72" s="27">
        <v>2.1847150995593361</v>
      </c>
      <c r="Z72" s="27">
        <v>2.7744288348832105</v>
      </c>
      <c r="AA72" s="27">
        <v>3.1826459954654083</v>
      </c>
      <c r="AB72" s="27">
        <v>2.9294397856084475</v>
      </c>
      <c r="AC72" s="27">
        <v>3.4005535527765018</v>
      </c>
      <c r="AD72" s="27">
        <v>3.9659516864716502</v>
      </c>
      <c r="AE72" s="27">
        <v>3.5014905429566201</v>
      </c>
      <c r="AF72" s="27">
        <v>3.8273076230055474</v>
      </c>
      <c r="AG72" s="27">
        <v>4.5424560265459721</v>
      </c>
      <c r="AH72" s="27">
        <v>4.0163471979541505</v>
      </c>
      <c r="AI72" s="27">
        <v>4.2844689157544957</v>
      </c>
      <c r="AJ72" s="27">
        <v>4.6292852185981959</v>
      </c>
      <c r="AK72" s="27">
        <v>4.8717692627267652</v>
      </c>
      <c r="AL72" s="27">
        <v>5.0114379406718355</v>
      </c>
      <c r="AM72" s="27">
        <v>5.2037947208420343</v>
      </c>
      <c r="AN72" s="27">
        <v>5.6301544103177017</v>
      </c>
      <c r="AO72" s="27">
        <v>8.7374135266357165</v>
      </c>
      <c r="AP72" s="27">
        <v>9.8865468497774902</v>
      </c>
      <c r="AQ72" s="27">
        <v>11.978020038157144</v>
      </c>
      <c r="AR72" s="27">
        <v>11.300025254431892</v>
      </c>
      <c r="AS72" s="27">
        <v>12.268564232299479</v>
      </c>
      <c r="AT72" s="27">
        <v>13.141021031817367</v>
      </c>
      <c r="AU72" s="27">
        <v>11.614729748021286</v>
      </c>
      <c r="AV72" s="27">
        <v>12.895747297444549</v>
      </c>
      <c r="AW72" s="27">
        <v>14.602802763157543</v>
      </c>
      <c r="AX72" s="27">
        <v>14.97131259601697</v>
      </c>
      <c r="AY72" s="27">
        <v>14.269768128966334</v>
      </c>
      <c r="AZ72" s="27">
        <v>14.214600981044068</v>
      </c>
      <c r="BA72" s="27">
        <v>14.431924615399943</v>
      </c>
      <c r="BB72" s="27">
        <v>14.382476271518806</v>
      </c>
      <c r="BC72" s="27">
        <v>14.483141090981528</v>
      </c>
      <c r="BD72" s="27">
        <v>15.005371883630144</v>
      </c>
      <c r="BE72" s="27">
        <v>15.518211697735095</v>
      </c>
      <c r="BF72" s="27">
        <v>13.90943476532542</v>
      </c>
      <c r="BG72" s="63"/>
      <c r="BH72" s="62">
        <f t="shared" si="147"/>
        <v>331.60975424274017</v>
      </c>
      <c r="BI72" s="61"/>
      <c r="BJ72" s="61"/>
    </row>
    <row r="73" spans="1:62" s="51" customFormat="1" x14ac:dyDescent="0.25">
      <c r="A73" s="6" t="s">
        <v>58</v>
      </c>
      <c r="B73" s="27">
        <f t="shared" si="148"/>
        <v>3.9896997335312916</v>
      </c>
      <c r="C73" s="27">
        <f t="shared" si="148"/>
        <v>3.9896997335312916</v>
      </c>
      <c r="D73" s="27">
        <f t="shared" si="148"/>
        <v>3.9896997335312916</v>
      </c>
      <c r="E73" s="27">
        <f t="shared" si="148"/>
        <v>3.9896997335312916</v>
      </c>
      <c r="F73" s="27">
        <f t="shared" si="148"/>
        <v>3.9896997335312916</v>
      </c>
      <c r="G73" s="27">
        <f t="shared" si="148"/>
        <v>3.9896997335312916</v>
      </c>
      <c r="H73" s="27">
        <f t="shared" si="148"/>
        <v>3.9896997335312916</v>
      </c>
      <c r="I73" s="27">
        <f t="shared" si="148"/>
        <v>3.9896997335312916</v>
      </c>
      <c r="J73" s="27">
        <f t="shared" si="148"/>
        <v>3.9896997335312916</v>
      </c>
      <c r="K73" s="27">
        <f t="shared" si="148"/>
        <v>3.9896997335312916</v>
      </c>
      <c r="L73" s="27">
        <f t="shared" si="148"/>
        <v>3.9896997335312916</v>
      </c>
      <c r="M73" s="27">
        <f t="shared" si="148"/>
        <v>3.9896997335312916</v>
      </c>
      <c r="N73" s="27">
        <f t="shared" si="148"/>
        <v>3.9896997335312916</v>
      </c>
      <c r="O73" s="27">
        <f>AVERAGE($P73:$Z73)</f>
        <v>3.9896997335312916</v>
      </c>
      <c r="P73" s="27">
        <v>5.055045666997148</v>
      </c>
      <c r="Q73" s="27">
        <v>2.665640550870064</v>
      </c>
      <c r="R73" s="27">
        <v>3.969841345397358</v>
      </c>
      <c r="S73" s="27">
        <v>2.8631896567853761</v>
      </c>
      <c r="T73" s="27">
        <v>4.182991808804033</v>
      </c>
      <c r="U73" s="27">
        <v>3.3389405473478435</v>
      </c>
      <c r="V73" s="27">
        <v>3.7814363216891675</v>
      </c>
      <c r="W73" s="27">
        <v>5.028840299311196</v>
      </c>
      <c r="X73" s="27">
        <v>2.8231789588776808</v>
      </c>
      <c r="Y73" s="27">
        <v>5.2016888069574545</v>
      </c>
      <c r="Z73" s="27">
        <v>4.9759031058068883</v>
      </c>
      <c r="AA73" s="27">
        <v>7.0532336306493937</v>
      </c>
      <c r="AB73" s="27">
        <v>6.4343325168758279</v>
      </c>
      <c r="AC73" s="27">
        <v>7.6307658532647231</v>
      </c>
      <c r="AD73" s="27">
        <v>7.2312987216356417</v>
      </c>
      <c r="AE73" s="27">
        <v>7.3949524138359788</v>
      </c>
      <c r="AF73" s="27">
        <v>5.0428654015365231</v>
      </c>
      <c r="AG73" s="27">
        <v>6.2194481915001063</v>
      </c>
      <c r="AH73" s="27">
        <v>6.2469994237124675</v>
      </c>
      <c r="AI73" s="27">
        <v>6.4783673934764536</v>
      </c>
      <c r="AJ73" s="27">
        <v>6.7914382293696942</v>
      </c>
      <c r="AK73" s="27">
        <v>6.7385012174108851</v>
      </c>
      <c r="AL73" s="27">
        <v>8.0119128231825627</v>
      </c>
      <c r="AM73" s="27">
        <v>7.1488098610294157</v>
      </c>
      <c r="AN73" s="27">
        <v>7.0406482653962223</v>
      </c>
      <c r="AO73" s="27">
        <v>8.6082738180968565</v>
      </c>
      <c r="AP73" s="27">
        <v>6.6231642584836745</v>
      </c>
      <c r="AQ73" s="27">
        <v>8.5114872559433312</v>
      </c>
      <c r="AR73" s="27">
        <v>6.4476756922650065</v>
      </c>
      <c r="AS73" s="27">
        <v>10.503269040957633</v>
      </c>
      <c r="AT73" s="27">
        <v>9.0581859587977309</v>
      </c>
      <c r="AU73" s="27">
        <v>8.6241143713548887</v>
      </c>
      <c r="AV73" s="27">
        <v>6.9599793356514494</v>
      </c>
      <c r="AW73" s="27">
        <v>9.7011635344674989</v>
      </c>
      <c r="AX73" s="27">
        <v>11.14202820093803</v>
      </c>
      <c r="AY73" s="27">
        <v>9.0906766702890582</v>
      </c>
      <c r="AZ73" s="27">
        <v>12.361922645511232</v>
      </c>
      <c r="BA73" s="27">
        <v>11.625275564818814</v>
      </c>
      <c r="BB73" s="27">
        <v>10.094758465863375</v>
      </c>
      <c r="BC73" s="27">
        <v>12.013599251698889</v>
      </c>
      <c r="BD73" s="27">
        <v>9.6525615664501423</v>
      </c>
      <c r="BE73" s="27">
        <v>9.7353628892012871</v>
      </c>
      <c r="BF73" s="27">
        <v>13.787661988671251</v>
      </c>
      <c r="BG73" s="63"/>
      <c r="BH73" s="62">
        <f t="shared" si="147"/>
        <v>341.81932965589925</v>
      </c>
      <c r="BI73" s="61"/>
      <c r="BJ73" s="61"/>
    </row>
    <row r="74" spans="1:62" s="51" customFormat="1" x14ac:dyDescent="0.25">
      <c r="A74" s="6" t="s">
        <v>59</v>
      </c>
      <c r="B74" s="27">
        <f t="shared" si="145"/>
        <v>1.8735854009989044</v>
      </c>
      <c r="C74" s="27">
        <f t="shared" si="145"/>
        <v>1.8735854009989044</v>
      </c>
      <c r="D74" s="27">
        <f t="shared" si="145"/>
        <v>1.8735854009989044</v>
      </c>
      <c r="E74" s="27">
        <f t="shared" si="145"/>
        <v>1.8735854009989044</v>
      </c>
      <c r="F74" s="27">
        <f t="shared" si="145"/>
        <v>1.8735854009989044</v>
      </c>
      <c r="G74" s="27">
        <f t="shared" si="145"/>
        <v>1.8735854009989044</v>
      </c>
      <c r="H74" s="27">
        <f t="shared" si="145"/>
        <v>1.8735854009989044</v>
      </c>
      <c r="I74" s="27">
        <f t="shared" si="145"/>
        <v>1.8735854009989044</v>
      </c>
      <c r="J74" s="27">
        <f t="shared" si="145"/>
        <v>1.8735854009989044</v>
      </c>
      <c r="K74" s="27">
        <f t="shared" si="145"/>
        <v>1.8735854009989044</v>
      </c>
      <c r="L74" s="27">
        <f t="shared" si="145"/>
        <v>1.8735854009989044</v>
      </c>
      <c r="M74" s="27">
        <f t="shared" si="145"/>
        <v>1.8735854009989044</v>
      </c>
      <c r="N74" s="27">
        <f t="shared" si="145"/>
        <v>1.8735854009989044</v>
      </c>
      <c r="O74" s="27">
        <f t="shared" si="146"/>
        <v>1.8735854009989044</v>
      </c>
      <c r="P74" s="27">
        <v>2.0872139916591959</v>
      </c>
      <c r="Q74" s="27">
        <v>2.2021343413614742</v>
      </c>
      <c r="R74" s="27">
        <v>1.8134862839157502</v>
      </c>
      <c r="S74" s="27">
        <v>2.0127364518641047</v>
      </c>
      <c r="T74" s="27">
        <v>1.900674837603868</v>
      </c>
      <c r="U74" s="27">
        <v>2.0760901561666159</v>
      </c>
      <c r="V74" s="27">
        <v>1.6954483225578452</v>
      </c>
      <c r="W74" s="27">
        <v>1.8627268160953259</v>
      </c>
      <c r="X74" s="27">
        <v>1.9592217062598722</v>
      </c>
      <c r="Y74" s="27">
        <v>1.5556447937858695</v>
      </c>
      <c r="Z74" s="27">
        <v>1.9741368194505791</v>
      </c>
      <c r="AA74" s="27">
        <v>1.9178259896273253</v>
      </c>
      <c r="AB74" s="27">
        <v>1.6132266021723034</v>
      </c>
      <c r="AC74" s="27">
        <v>1.5434914628442393</v>
      </c>
      <c r="AD74" s="27">
        <v>1.9432752236195365</v>
      </c>
      <c r="AE74" s="27">
        <v>1.7838555217741083</v>
      </c>
      <c r="AF74" s="27">
        <v>1.9097624962233657</v>
      </c>
      <c r="AG74" s="27">
        <v>2.0205313489552683</v>
      </c>
      <c r="AH74" s="27">
        <v>2.1730837582627682</v>
      </c>
      <c r="AI74" s="27">
        <v>2.5521188793671823</v>
      </c>
      <c r="AJ74" s="27">
        <v>2.4635245375797656</v>
      </c>
      <c r="AK74" s="27">
        <v>2.3539199700863072</v>
      </c>
      <c r="AL74" s="27">
        <v>2.2806916291149451</v>
      </c>
      <c r="AM74" s="27">
        <v>2.5810008246682576</v>
      </c>
      <c r="AN74" s="27">
        <v>2.6450254872237955</v>
      </c>
      <c r="AO74" s="27">
        <v>2.7258380326003069</v>
      </c>
      <c r="AP74" s="27">
        <v>2.8217031790783476</v>
      </c>
      <c r="AQ74" s="27">
        <v>2.8445614310676577</v>
      </c>
      <c r="AR74" s="27">
        <v>2.9602292268039245</v>
      </c>
      <c r="AS74" s="27">
        <v>3.2289285986689382</v>
      </c>
      <c r="AT74" s="27">
        <v>2.9829208829103266</v>
      </c>
      <c r="AU74" s="27">
        <v>3.2242393006987031</v>
      </c>
      <c r="AV74" s="27">
        <v>3.4282754017157018</v>
      </c>
      <c r="AW74" s="27">
        <v>3.3464863596371863</v>
      </c>
      <c r="AX74" s="27">
        <v>3.6607913254367896</v>
      </c>
      <c r="AY74" s="27">
        <v>3.4017274672066358</v>
      </c>
      <c r="AZ74" s="27">
        <v>3.6906911520642023</v>
      </c>
      <c r="BA74" s="27">
        <v>3.7410449089912179</v>
      </c>
      <c r="BB74" s="27">
        <v>4.1260298543819216</v>
      </c>
      <c r="BC74" s="27">
        <v>4.1124476009647752</v>
      </c>
      <c r="BD74" s="27">
        <v>4.1366600277172214</v>
      </c>
      <c r="BE74" s="27">
        <v>4.3147537000668139</v>
      </c>
      <c r="BF74" s="27">
        <v>4.0490091596141129</v>
      </c>
      <c r="BG74" s="63"/>
      <c r="BH74" s="62">
        <f t="shared" si="147"/>
        <v>126.83228366885679</v>
      </c>
      <c r="BI74" s="61"/>
      <c r="BJ74" s="61"/>
    </row>
    <row r="75" spans="1:62" s="51" customFormat="1" x14ac:dyDescent="0.25">
      <c r="A75" s="6" t="s">
        <v>60</v>
      </c>
      <c r="B75" s="27">
        <f t="shared" ref="B75:N75" si="149">AVERAGE($P75:$Z75)</f>
        <v>4.0135798793740545</v>
      </c>
      <c r="C75" s="27">
        <f t="shared" si="149"/>
        <v>4.0135798793740545</v>
      </c>
      <c r="D75" s="27">
        <f t="shared" si="149"/>
        <v>4.0135798793740545</v>
      </c>
      <c r="E75" s="27">
        <f t="shared" si="149"/>
        <v>4.0135798793740545</v>
      </c>
      <c r="F75" s="27">
        <f t="shared" si="149"/>
        <v>4.0135798793740545</v>
      </c>
      <c r="G75" s="27">
        <f t="shared" si="149"/>
        <v>4.0135798793740545</v>
      </c>
      <c r="H75" s="27">
        <f t="shared" si="149"/>
        <v>4.0135798793740545</v>
      </c>
      <c r="I75" s="27">
        <f t="shared" si="149"/>
        <v>4.0135798793740545</v>
      </c>
      <c r="J75" s="27">
        <f t="shared" si="149"/>
        <v>4.0135798793740545</v>
      </c>
      <c r="K75" s="27">
        <f t="shared" si="149"/>
        <v>4.0135798793740545</v>
      </c>
      <c r="L75" s="27">
        <f t="shared" si="149"/>
        <v>4.0135798793740545</v>
      </c>
      <c r="M75" s="27">
        <f t="shared" si="149"/>
        <v>4.0135798793740545</v>
      </c>
      <c r="N75" s="27">
        <f t="shared" si="149"/>
        <v>4.0135798793740545</v>
      </c>
      <c r="O75" s="27">
        <f>AVERAGE($P75:$Z75)</f>
        <v>4.0135798793740545</v>
      </c>
      <c r="P75" s="27">
        <v>3.4868889529519262</v>
      </c>
      <c r="Q75" s="27">
        <v>3.4865939238078503</v>
      </c>
      <c r="R75" s="27">
        <v>3.8583060149707666</v>
      </c>
      <c r="S75" s="27">
        <v>3.7831395954838607</v>
      </c>
      <c r="T75" s="27">
        <v>3.8343123936034731</v>
      </c>
      <c r="U75" s="27">
        <v>3.9588822832648298</v>
      </c>
      <c r="V75" s="27">
        <v>4.2160921646442366</v>
      </c>
      <c r="W75" s="27">
        <v>4.4102390123435722</v>
      </c>
      <c r="X75" s="27">
        <v>4.3775263310033896</v>
      </c>
      <c r="Y75" s="27">
        <v>4.1775442281302819</v>
      </c>
      <c r="Z75" s="27">
        <v>4.5598537729104134</v>
      </c>
      <c r="AA75" s="27">
        <v>4.7734966360662554</v>
      </c>
      <c r="AB75" s="27">
        <v>4.2074346912877534</v>
      </c>
      <c r="AC75" s="27">
        <v>4.5156072383458996</v>
      </c>
      <c r="AD75" s="27">
        <v>4.1768460721802425</v>
      </c>
      <c r="AE75" s="27">
        <v>4.4914343419605904</v>
      </c>
      <c r="AF75" s="27">
        <v>4.2731081802257194</v>
      </c>
      <c r="AG75" s="27">
        <v>4.2877411735024511</v>
      </c>
      <c r="AH75" s="27">
        <v>4.4327689344012153</v>
      </c>
      <c r="AI75" s="27">
        <v>5.2287104291731632</v>
      </c>
      <c r="AJ75" s="27">
        <v>4.3260519013114802</v>
      </c>
      <c r="AK75" s="27">
        <v>5.1577471871351639</v>
      </c>
      <c r="AL75" s="27">
        <v>4.8671146784549846</v>
      </c>
      <c r="AM75" s="27">
        <v>5.2072748984366504</v>
      </c>
      <c r="AN75" s="27">
        <v>4.5581524483780376</v>
      </c>
      <c r="AO75" s="27">
        <v>4.9632997691148919</v>
      </c>
      <c r="AP75" s="27">
        <v>5.5459254276031027</v>
      </c>
      <c r="AQ75" s="27">
        <v>4.5306021998489143</v>
      </c>
      <c r="AR75" s="27">
        <v>4.9185769078100448</v>
      </c>
      <c r="AS75" s="27">
        <v>4.4517706189050532</v>
      </c>
      <c r="AT75" s="27">
        <v>4.8942175117222613</v>
      </c>
      <c r="AU75" s="27">
        <v>4.8751744956030114</v>
      </c>
      <c r="AV75" s="27">
        <v>4.9225637080393048</v>
      </c>
      <c r="AW75" s="27">
        <v>5.0054511204952492</v>
      </c>
      <c r="AX75" s="27">
        <v>4.8749327398213254</v>
      </c>
      <c r="AY75" s="27">
        <v>4.9235427119720541</v>
      </c>
      <c r="AZ75" s="27">
        <v>5.1348788084056451</v>
      </c>
      <c r="BA75" s="27">
        <v>5.3327746753914145</v>
      </c>
      <c r="BB75" s="27">
        <v>5.4315454170395965</v>
      </c>
      <c r="BC75" s="27">
        <v>5.4982881230418679</v>
      </c>
      <c r="BD75" s="27">
        <v>5.4742454183594882</v>
      </c>
      <c r="BE75" s="27">
        <v>5.490126266755647</v>
      </c>
      <c r="BF75" s="27">
        <v>5.7596370258519309</v>
      </c>
      <c r="BG75" s="63"/>
      <c r="BH75" s="62">
        <f t="shared" si="147"/>
        <v>228.77547958537335</v>
      </c>
      <c r="BI75" s="61"/>
      <c r="BJ75" s="61"/>
    </row>
    <row r="76" spans="1:62" s="51" customFormat="1" x14ac:dyDescent="0.25">
      <c r="A76" s="6" t="s">
        <v>61</v>
      </c>
      <c r="B76" s="27">
        <f t="shared" si="145"/>
        <v>3.8550452918126172</v>
      </c>
      <c r="C76" s="27">
        <f t="shared" si="145"/>
        <v>3.8550452918126172</v>
      </c>
      <c r="D76" s="27">
        <f t="shared" si="145"/>
        <v>3.8550452918126172</v>
      </c>
      <c r="E76" s="27">
        <f t="shared" si="145"/>
        <v>3.8550452918126172</v>
      </c>
      <c r="F76" s="27">
        <f t="shared" si="145"/>
        <v>3.8550452918126172</v>
      </c>
      <c r="G76" s="27">
        <f t="shared" si="145"/>
        <v>3.8550452918126172</v>
      </c>
      <c r="H76" s="27">
        <f t="shared" si="145"/>
        <v>3.8550452918126172</v>
      </c>
      <c r="I76" s="27">
        <f t="shared" si="145"/>
        <v>3.8550452918126172</v>
      </c>
      <c r="J76" s="27">
        <f t="shared" si="145"/>
        <v>3.8550452918126172</v>
      </c>
      <c r="K76" s="27">
        <f t="shared" si="145"/>
        <v>3.8550452918126172</v>
      </c>
      <c r="L76" s="27">
        <f t="shared" si="145"/>
        <v>3.8550452918126172</v>
      </c>
      <c r="M76" s="27">
        <f t="shared" si="145"/>
        <v>3.8550452918126172</v>
      </c>
      <c r="N76" s="27">
        <f t="shared" si="145"/>
        <v>3.8550452918126172</v>
      </c>
      <c r="O76" s="27">
        <f t="shared" si="146"/>
        <v>3.8550452918126172</v>
      </c>
      <c r="P76" s="27">
        <v>3.4208590011796653</v>
      </c>
      <c r="Q76" s="27">
        <v>3.4608924310297056</v>
      </c>
      <c r="R76" s="27">
        <v>3.4592917638151093</v>
      </c>
      <c r="S76" s="27">
        <v>3.542190214098921</v>
      </c>
      <c r="T76" s="27">
        <v>3.0619452637718574</v>
      </c>
      <c r="U76" s="27">
        <v>3.2876783381626775</v>
      </c>
      <c r="V76" s="27">
        <v>3.6953690916330855</v>
      </c>
      <c r="W76" s="27">
        <v>3.1824934396106572</v>
      </c>
      <c r="X76" s="27">
        <v>3.8132536142721483</v>
      </c>
      <c r="Y76" s="27">
        <v>3.576672457299467</v>
      </c>
      <c r="Z76" s="27">
        <v>3.981067769565501</v>
      </c>
      <c r="AA76" s="27">
        <v>4.4793542462897697</v>
      </c>
      <c r="AB76" s="27">
        <v>4.3836710576709423</v>
      </c>
      <c r="AC76" s="27">
        <v>4.1120006247708938</v>
      </c>
      <c r="AD76" s="27">
        <v>4.6769381483781105</v>
      </c>
      <c r="AE76" s="27">
        <v>4.9646036864858498</v>
      </c>
      <c r="AF76" s="27">
        <v>4.4374888127801233</v>
      </c>
      <c r="AG76" s="27">
        <v>5.4327719376736727</v>
      </c>
      <c r="AH76" s="27">
        <v>5.0383482560995008</v>
      </c>
      <c r="AI76" s="27">
        <v>5.4072882122451009</v>
      </c>
      <c r="AJ76" s="27">
        <v>5.634738863772629</v>
      </c>
      <c r="AK76" s="27">
        <v>6.0576839711922021</v>
      </c>
      <c r="AL76" s="27">
        <v>6.2723508966581543</v>
      </c>
      <c r="AM76" s="27">
        <v>6.4450983886542312</v>
      </c>
      <c r="AN76" s="27">
        <v>5.9467056800758931</v>
      </c>
      <c r="AO76" s="27">
        <v>7.2470364878820401</v>
      </c>
      <c r="AP76" s="27">
        <v>7.1702682271684912</v>
      </c>
      <c r="AQ76" s="27">
        <v>7.6474728795039875</v>
      </c>
      <c r="AR76" s="27">
        <v>7.8459983494857344</v>
      </c>
      <c r="AS76" s="27">
        <v>7.6676341453676509</v>
      </c>
      <c r="AT76" s="27">
        <v>8.3933824429141293</v>
      </c>
      <c r="AU76" s="27">
        <v>7.9510494336485893</v>
      </c>
      <c r="AV76" s="27">
        <v>9.156421213914351</v>
      </c>
      <c r="AW76" s="27">
        <v>9.0294074493778123</v>
      </c>
      <c r="AX76" s="27">
        <v>9.9853639730618458</v>
      </c>
      <c r="AY76" s="27">
        <v>10.395656544695122</v>
      </c>
      <c r="AZ76" s="27">
        <v>9.7400647576327124</v>
      </c>
      <c r="BA76" s="27">
        <v>11.55356526647804</v>
      </c>
      <c r="BB76" s="27">
        <v>11.294847179449778</v>
      </c>
      <c r="BC76" s="27">
        <v>11.816837858327892</v>
      </c>
      <c r="BD76" s="27">
        <v>12.275061203531324</v>
      </c>
      <c r="BE76" s="27">
        <v>13.575979745575772</v>
      </c>
      <c r="BF76" s="27">
        <v>12.895661301955101</v>
      </c>
      <c r="BG76" s="63"/>
      <c r="BH76" s="62">
        <f t="shared" si="147"/>
        <v>314.39778166984456</v>
      </c>
      <c r="BI76" s="61"/>
      <c r="BJ76" s="61"/>
    </row>
    <row r="77" spans="1:62" s="51" customFormat="1" x14ac:dyDescent="0.25">
      <c r="A77" s="6" t="s">
        <v>62</v>
      </c>
      <c r="B77" s="27">
        <f>AVERAGE(B68,B69,B70,B73,B75,B76,A77)</f>
        <v>5.5147121899326832</v>
      </c>
      <c r="C77" s="27">
        <f t="shared" ref="C77:BF77" si="150">AVERAGE(C68,C69,C70,C73,C75,C76,B77)</f>
        <v>5.5147121899326823</v>
      </c>
      <c r="D77" s="27">
        <f t="shared" si="150"/>
        <v>5.5147121899326823</v>
      </c>
      <c r="E77" s="27">
        <f t="shared" si="150"/>
        <v>5.5147121899326823</v>
      </c>
      <c r="F77" s="27">
        <f t="shared" si="150"/>
        <v>5.5147121899326823</v>
      </c>
      <c r="G77" s="27">
        <f t="shared" si="150"/>
        <v>5.5147121899326823</v>
      </c>
      <c r="H77" s="27">
        <f t="shared" si="150"/>
        <v>5.5147121899326823</v>
      </c>
      <c r="I77" s="27">
        <f t="shared" si="150"/>
        <v>5.5147121899326823</v>
      </c>
      <c r="J77" s="27">
        <f t="shared" si="150"/>
        <v>5.5147121899326823</v>
      </c>
      <c r="K77" s="27">
        <f t="shared" si="150"/>
        <v>5.5147121899326823</v>
      </c>
      <c r="L77" s="27">
        <f t="shared" si="150"/>
        <v>5.5147121899326823</v>
      </c>
      <c r="M77" s="27">
        <f t="shared" si="150"/>
        <v>5.5147121899326823</v>
      </c>
      <c r="N77" s="27">
        <f t="shared" si="150"/>
        <v>5.5147121899326823</v>
      </c>
      <c r="O77" s="27">
        <f t="shared" si="150"/>
        <v>5.5147121899326823</v>
      </c>
      <c r="P77" s="27">
        <f t="shared" si="150"/>
        <v>5.1499357728273552</v>
      </c>
      <c r="Q77" s="27">
        <f t="shared" si="150"/>
        <v>4.8622453992648316</v>
      </c>
      <c r="R77" s="27">
        <f t="shared" si="150"/>
        <v>5.1932313233682974</v>
      </c>
      <c r="S77" s="27">
        <f t="shared" si="150"/>
        <v>5.182274940132964</v>
      </c>
      <c r="T77" s="27">
        <f t="shared" si="150"/>
        <v>4.7589013643946672</v>
      </c>
      <c r="U77" s="27">
        <f t="shared" si="150"/>
        <v>4.7648749528918444</v>
      </c>
      <c r="V77" s="27">
        <f t="shared" si="150"/>
        <v>5.45983337490153</v>
      </c>
      <c r="W77" s="27">
        <f t="shared" si="150"/>
        <v>5.7105430492946736</v>
      </c>
      <c r="X77" s="27">
        <f t="shared" si="150"/>
        <v>5.4314785150926426</v>
      </c>
      <c r="Y77" s="27">
        <f t="shared" si="150"/>
        <v>5.8575262430757462</v>
      </c>
      <c r="Z77" s="27">
        <f t="shared" si="150"/>
        <v>5.8867695593994727</v>
      </c>
      <c r="AA77" s="27">
        <f t="shared" si="150"/>
        <v>6.4867051233532376</v>
      </c>
      <c r="AB77" s="27">
        <f t="shared" si="150"/>
        <v>5.9982523125609246</v>
      </c>
      <c r="AC77" s="27">
        <f t="shared" si="150"/>
        <v>6.5779645316305997</v>
      </c>
      <c r="AD77" s="27">
        <f t="shared" si="150"/>
        <v>6.4950307063039263</v>
      </c>
      <c r="AE77" s="27">
        <f t="shared" si="150"/>
        <v>6.838466240511889</v>
      </c>
      <c r="AF77" s="27">
        <f t="shared" si="150"/>
        <v>6.1852647327815946</v>
      </c>
      <c r="AG77" s="27">
        <f t="shared" si="150"/>
        <v>6.2621219306184503</v>
      </c>
      <c r="AH77" s="27">
        <f t="shared" si="150"/>
        <v>6.8510768568301632</v>
      </c>
      <c r="AI77" s="27">
        <f t="shared" si="150"/>
        <v>7.2971151946894732</v>
      </c>
      <c r="AJ77" s="27">
        <f t="shared" si="150"/>
        <v>7.3208111503128563</v>
      </c>
      <c r="AK77" s="27">
        <f t="shared" si="150"/>
        <v>7.6307674249539534</v>
      </c>
      <c r="AL77" s="27">
        <f t="shared" si="150"/>
        <v>7.8172862389969513</v>
      </c>
      <c r="AM77" s="27">
        <f t="shared" si="150"/>
        <v>7.9407084365136393</v>
      </c>
      <c r="AN77" s="27">
        <f t="shared" si="150"/>
        <v>7.9115337272662822</v>
      </c>
      <c r="AO77" s="27">
        <f t="shared" si="150"/>
        <v>8.3568751263913956</v>
      </c>
      <c r="AP77" s="27">
        <f t="shared" si="150"/>
        <v>8.1944420258674757</v>
      </c>
      <c r="AQ77" s="27">
        <f t="shared" si="150"/>
        <v>8.9466898731289586</v>
      </c>
      <c r="AR77" s="27">
        <f t="shared" si="150"/>
        <v>8.6125583640439007</v>
      </c>
      <c r="AS77" s="27">
        <f t="shared" si="150"/>
        <v>9.5901589968135266</v>
      </c>
      <c r="AT77" s="27">
        <f t="shared" si="150"/>
        <v>9.1748505360475594</v>
      </c>
      <c r="AU77" s="27">
        <f t="shared" si="150"/>
        <v>8.7572020785274081</v>
      </c>
      <c r="AV77" s="27">
        <f t="shared" si="150"/>
        <v>8.9548842570854301</v>
      </c>
      <c r="AW77" s="27">
        <f t="shared" si="150"/>
        <v>9.9073024687027758</v>
      </c>
      <c r="AX77" s="27">
        <f t="shared" si="150"/>
        <v>10.551073842549888</v>
      </c>
      <c r="AY77" s="27">
        <f t="shared" si="150"/>
        <v>10.127737045598062</v>
      </c>
      <c r="AZ77" s="27">
        <f t="shared" si="150"/>
        <v>10.988382464700559</v>
      </c>
      <c r="BA77" s="27">
        <f t="shared" si="150"/>
        <v>11.279292202698056</v>
      </c>
      <c r="BB77" s="27">
        <f t="shared" si="150"/>
        <v>11.129651559302312</v>
      </c>
      <c r="BC77" s="27">
        <f t="shared" si="150"/>
        <v>11.8052040279177</v>
      </c>
      <c r="BD77" s="27">
        <f t="shared" si="150"/>
        <v>11.458262152821423</v>
      </c>
      <c r="BE77" s="27">
        <f t="shared" si="150"/>
        <v>11.966662958170087</v>
      </c>
      <c r="BF77" s="27">
        <f t="shared" si="150"/>
        <v>11.854158870503431</v>
      </c>
      <c r="BG77" s="63"/>
      <c r="BH77" s="62">
        <f t="shared" si="147"/>
        <v>376.12909328236674</v>
      </c>
      <c r="BI77" s="61"/>
      <c r="BJ77" s="61"/>
    </row>
    <row r="78" spans="1:62" s="51" customFormat="1" x14ac:dyDescent="0.25">
      <c r="A78" s="10" t="s">
        <v>74</v>
      </c>
      <c r="B78" s="48">
        <f>AVERAGE(B68:B77)</f>
        <v>4.3560374104846229</v>
      </c>
      <c r="C78" s="48">
        <f t="shared" ref="C78:BF78" si="151">AVERAGE(C68:C77)</f>
        <v>4.3560374104846229</v>
      </c>
      <c r="D78" s="48">
        <f t="shared" si="151"/>
        <v>4.3560374104846229</v>
      </c>
      <c r="E78" s="48">
        <f t="shared" si="151"/>
        <v>4.3560374104846229</v>
      </c>
      <c r="F78" s="48">
        <f t="shared" si="151"/>
        <v>4.3560374104846229</v>
      </c>
      <c r="G78" s="48">
        <f t="shared" si="151"/>
        <v>4.3560374104846229</v>
      </c>
      <c r="H78" s="48">
        <f t="shared" si="151"/>
        <v>4.3560374104846229</v>
      </c>
      <c r="I78" s="48">
        <f t="shared" si="151"/>
        <v>4.3560374104846229</v>
      </c>
      <c r="J78" s="48">
        <f t="shared" si="151"/>
        <v>4.3560374104846229</v>
      </c>
      <c r="K78" s="48">
        <f t="shared" si="151"/>
        <v>4.3560374104846229</v>
      </c>
      <c r="L78" s="48">
        <f t="shared" si="151"/>
        <v>4.3560374104846229</v>
      </c>
      <c r="M78" s="48">
        <f t="shared" si="151"/>
        <v>4.3560374104846229</v>
      </c>
      <c r="N78" s="48">
        <f t="shared" si="151"/>
        <v>4.3560374104846229</v>
      </c>
      <c r="O78" s="48">
        <f t="shared" si="151"/>
        <v>4.3560374104846229</v>
      </c>
      <c r="P78" s="48">
        <f t="shared" si="151"/>
        <v>4.126359246810793</v>
      </c>
      <c r="Q78" s="48">
        <f t="shared" si="151"/>
        <v>3.8901857247055234</v>
      </c>
      <c r="R78" s="48">
        <f t="shared" si="151"/>
        <v>4.0648790891959337</v>
      </c>
      <c r="S78" s="48">
        <f t="shared" si="151"/>
        <v>4.1137736085582324</v>
      </c>
      <c r="T78" s="48">
        <f t="shared" si="151"/>
        <v>3.7540280950200859</v>
      </c>
      <c r="U78" s="48">
        <f t="shared" si="151"/>
        <v>3.8339008862615023</v>
      </c>
      <c r="V78" s="48">
        <f t="shared" si="151"/>
        <v>4.3293372641967673</v>
      </c>
      <c r="W78" s="48">
        <f t="shared" si="151"/>
        <v>4.5612690421899647</v>
      </c>
      <c r="X78" s="48">
        <f t="shared" si="151"/>
        <v>4.2839844878451645</v>
      </c>
      <c r="Y78" s="48">
        <f t="shared" si="151"/>
        <v>4.6594140779232704</v>
      </c>
      <c r="Z78" s="48">
        <f t="shared" si="151"/>
        <v>4.7118956291333616</v>
      </c>
      <c r="AA78" s="48">
        <f t="shared" si="151"/>
        <v>5.2615492954583498</v>
      </c>
      <c r="AB78" s="48">
        <f t="shared" si="151"/>
        <v>4.68457005232053</v>
      </c>
      <c r="AC78" s="48">
        <f t="shared" si="151"/>
        <v>5.3101486000527061</v>
      </c>
      <c r="AD78" s="48">
        <f t="shared" si="151"/>
        <v>5.2211654100896148</v>
      </c>
      <c r="AE78" s="48">
        <f t="shared" si="151"/>
        <v>5.450899840217855</v>
      </c>
      <c r="AF78" s="48">
        <f t="shared" si="151"/>
        <v>4.9387854872008656</v>
      </c>
      <c r="AG78" s="48">
        <f t="shared" si="151"/>
        <v>5.1575052754442954</v>
      </c>
      <c r="AH78" s="48">
        <f t="shared" si="151"/>
        <v>5.5771287697089118</v>
      </c>
      <c r="AI78" s="48">
        <f t="shared" si="151"/>
        <v>5.9494412213706225</v>
      </c>
      <c r="AJ78" s="48">
        <f t="shared" si="151"/>
        <v>5.9608615723565146</v>
      </c>
      <c r="AK78" s="48">
        <f t="shared" si="151"/>
        <v>6.194582225051489</v>
      </c>
      <c r="AL78" s="48">
        <f t="shared" si="151"/>
        <v>6.3625709456536494</v>
      </c>
      <c r="AM78" s="48">
        <f t="shared" si="151"/>
        <v>6.4728989242729797</v>
      </c>
      <c r="AN78" s="48">
        <f t="shared" si="151"/>
        <v>6.5258656036097449</v>
      </c>
      <c r="AO78" s="48">
        <f t="shared" si="151"/>
        <v>7.1874921324066303</v>
      </c>
      <c r="AP78" s="48">
        <f t="shared" si="151"/>
        <v>7.1585560896350087</v>
      </c>
      <c r="AQ78" s="48">
        <f t="shared" si="151"/>
        <v>7.9759487926370838</v>
      </c>
      <c r="AR78" s="48">
        <f t="shared" si="151"/>
        <v>7.5315104492602298</v>
      </c>
      <c r="AS78" s="48">
        <f t="shared" si="151"/>
        <v>8.4435708912940779</v>
      </c>
      <c r="AT78" s="48">
        <f t="shared" si="151"/>
        <v>8.0973832286614247</v>
      </c>
      <c r="AU78" s="48">
        <f t="shared" si="151"/>
        <v>7.6641873838697308</v>
      </c>
      <c r="AV78" s="48">
        <f t="shared" si="151"/>
        <v>8.0318868986120968</v>
      </c>
      <c r="AW78" s="48">
        <f t="shared" si="151"/>
        <v>8.9246147433951819</v>
      </c>
      <c r="AX78" s="48">
        <f t="shared" si="151"/>
        <v>9.4392008336257174</v>
      </c>
      <c r="AY78" s="48">
        <f t="shared" si="151"/>
        <v>8.9284929618809361</v>
      </c>
      <c r="AZ78" s="48">
        <f t="shared" si="151"/>
        <v>9.7030704809443797</v>
      </c>
      <c r="BA78" s="48">
        <f t="shared" si="151"/>
        <v>9.8675705870557309</v>
      </c>
      <c r="BB78" s="48">
        <f t="shared" si="151"/>
        <v>9.7699171388376236</v>
      </c>
      <c r="BC78" s="48">
        <f t="shared" si="151"/>
        <v>10.332905424082496</v>
      </c>
      <c r="BD78" s="48">
        <f t="shared" si="151"/>
        <v>10.040648507390618</v>
      </c>
      <c r="BE78" s="48">
        <f t="shared" si="151"/>
        <v>10.544667569662677</v>
      </c>
      <c r="BF78" s="48">
        <f t="shared" si="151"/>
        <v>10.233854201808054</v>
      </c>
      <c r="BG78" s="70"/>
      <c r="BH78" s="131">
        <f>SUM(I78:BF78)</f>
        <v>315.76474056310076</v>
      </c>
      <c r="BI78" s="62"/>
      <c r="BJ78" s="61"/>
    </row>
    <row r="79" spans="1:62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 t="s">
        <v>84</v>
      </c>
      <c r="BH79" s="70"/>
      <c r="BI79" s="70"/>
    </row>
    <row r="80" spans="1:62" s="102" customFormat="1" x14ac:dyDescent="0.25">
      <c r="A80" s="102" t="s">
        <v>73</v>
      </c>
      <c r="B80" s="103">
        <f>(B78/B62)*100</f>
        <v>227.08722251496329</v>
      </c>
      <c r="C80" s="103">
        <f t="shared" ref="C80:BF80" si="152">(C78/C62)*100</f>
        <v>272.68009948327364</v>
      </c>
      <c r="D80" s="103">
        <f t="shared" si="152"/>
        <v>218.97405813292434</v>
      </c>
      <c r="E80" s="103">
        <f t="shared" si="152"/>
        <v>166.84910559783805</v>
      </c>
      <c r="F80" s="103">
        <f t="shared" si="152"/>
        <v>196.14185761045718</v>
      </c>
      <c r="G80" s="103">
        <f t="shared" si="152"/>
        <v>223.77741056034623</v>
      </c>
      <c r="H80" s="103">
        <f t="shared" si="152"/>
        <v>235.97271817658088</v>
      </c>
      <c r="I80" s="103">
        <f t="shared" si="152"/>
        <v>136.72319501461928</v>
      </c>
      <c r="J80" s="103">
        <f t="shared" si="152"/>
        <v>104.31156837905479</v>
      </c>
      <c r="K80" s="103">
        <f t="shared" si="152"/>
        <v>109.4134507199125</v>
      </c>
      <c r="L80" s="103">
        <f>(L78/L62)*100</f>
        <v>71.928400921371221</v>
      </c>
      <c r="M80" s="103">
        <f t="shared" si="152"/>
        <v>57.553116156325487</v>
      </c>
      <c r="N80" s="103">
        <f t="shared" si="152"/>
        <v>36.797808831258685</v>
      </c>
      <c r="O80" s="103">
        <f t="shared" si="152"/>
        <v>42.351409469795279</v>
      </c>
      <c r="P80" s="103">
        <f t="shared" si="152"/>
        <v>35.602473134187214</v>
      </c>
      <c r="Q80" s="103">
        <f t="shared" si="152"/>
        <v>32.124753047730877</v>
      </c>
      <c r="R80" s="103">
        <f t="shared" si="152"/>
        <v>26.047988434504422</v>
      </c>
      <c r="S80" s="103">
        <f t="shared" si="152"/>
        <v>23.654016229837481</v>
      </c>
      <c r="T80" s="103">
        <f t="shared" si="152"/>
        <v>21.955023827327416</v>
      </c>
      <c r="U80" s="103">
        <f t="shared" si="152"/>
        <v>21.105742059825708</v>
      </c>
      <c r="V80" s="103">
        <f t="shared" si="152"/>
        <v>20.713208024876756</v>
      </c>
      <c r="W80" s="103">
        <f t="shared" si="152"/>
        <v>32.063735334836515</v>
      </c>
      <c r="X80" s="103">
        <f t="shared" si="152"/>
        <v>33.897289156752116</v>
      </c>
      <c r="Y80" s="103">
        <f t="shared" si="152"/>
        <v>40.547961437724815</v>
      </c>
      <c r="Z80" s="103">
        <f t="shared" si="152"/>
        <v>28.481690468589736</v>
      </c>
      <c r="AA80" s="103">
        <f t="shared" si="152"/>
        <v>41.37656574476118</v>
      </c>
      <c r="AB80" s="103">
        <f t="shared" si="152"/>
        <v>29.648456688873825</v>
      </c>
      <c r="AC80" s="103">
        <f t="shared" si="152"/>
        <v>35.161194349027767</v>
      </c>
      <c r="AD80" s="103">
        <f t="shared" si="152"/>
        <v>34.705254266392075</v>
      </c>
      <c r="AE80" s="103">
        <f t="shared" si="152"/>
        <v>40.944302331251784</v>
      </c>
      <c r="AF80" s="103">
        <f t="shared" si="152"/>
        <v>38.242346085900323</v>
      </c>
      <c r="AG80" s="103">
        <f t="shared" si="152"/>
        <v>39.597583232175417</v>
      </c>
      <c r="AH80" s="103">
        <f t="shared" si="152"/>
        <v>38.589429690536832</v>
      </c>
      <c r="AI80" s="103">
        <f t="shared" si="152"/>
        <v>33.802165321560409</v>
      </c>
      <c r="AJ80" s="103">
        <f t="shared" si="152"/>
        <v>34.84022169680042</v>
      </c>
      <c r="AK80" s="103">
        <f t="shared" si="152"/>
        <v>41.279452013933096</v>
      </c>
      <c r="AL80" s="103">
        <f t="shared" si="152"/>
        <v>34.605526548248399</v>
      </c>
      <c r="AM80" s="103">
        <f t="shared" si="152"/>
        <v>30.883570993142577</v>
      </c>
      <c r="AN80" s="103">
        <f t="shared" si="152"/>
        <v>30.63270281348116</v>
      </c>
      <c r="AO80" s="103">
        <f t="shared" si="152"/>
        <v>35.612784308313266</v>
      </c>
      <c r="AP80" s="103">
        <f t="shared" si="152"/>
        <v>30.804187212334277</v>
      </c>
      <c r="AQ80" s="103">
        <f t="shared" si="152"/>
        <v>33.011823600694498</v>
      </c>
      <c r="AR80" s="103">
        <f t="shared" si="152"/>
        <v>29.183438872396856</v>
      </c>
      <c r="AS80" s="103">
        <f t="shared" si="152"/>
        <v>28.585414731978474</v>
      </c>
      <c r="AT80" s="103">
        <f t="shared" si="152"/>
        <v>29.736208579817681</v>
      </c>
      <c r="AU80" s="103">
        <f t="shared" si="152"/>
        <v>33.734642815657821</v>
      </c>
      <c r="AV80" s="103">
        <f t="shared" si="152"/>
        <v>30.180513455628819</v>
      </c>
      <c r="AW80" s="103">
        <f t="shared" si="152"/>
        <v>30.854446949771958</v>
      </c>
      <c r="AX80" s="103">
        <f t="shared" si="152"/>
        <v>40.633204959158554</v>
      </c>
      <c r="AY80" s="103">
        <f t="shared" si="152"/>
        <v>35.138780824097225</v>
      </c>
      <c r="AZ80" s="103">
        <f t="shared" si="152"/>
        <v>36.241096066235954</v>
      </c>
      <c r="BA80" s="103">
        <f t="shared" si="152"/>
        <v>34.895246567460156</v>
      </c>
      <c r="BB80" s="103">
        <f t="shared" si="152"/>
        <v>32.071189080680838</v>
      </c>
      <c r="BC80" s="103">
        <f t="shared" si="152"/>
        <v>31.965859623643567</v>
      </c>
      <c r="BD80" s="103">
        <f t="shared" si="152"/>
        <v>33.162021780647713</v>
      </c>
      <c r="BE80" s="103">
        <f t="shared" si="152"/>
        <v>37.821809999390084</v>
      </c>
      <c r="BF80" s="103">
        <f t="shared" si="152"/>
        <v>32.699701555879152</v>
      </c>
      <c r="BG80" s="129">
        <f>AVERAGE(L80:BF80)</f>
        <v>34.584377857336499</v>
      </c>
      <c r="BH80" s="102" t="s">
        <v>85</v>
      </c>
    </row>
    <row r="81" spans="1:62" s="51" customFormat="1" x14ac:dyDescent="0.25">
      <c r="AO81" s="51" t="s">
        <v>52</v>
      </c>
      <c r="AP81" s="103">
        <f>(AP68/AP52)*100</f>
        <v>52.330283997439395</v>
      </c>
      <c r="AQ81" s="103">
        <f t="shared" ref="AQ81:BF82" si="153">(AQ68/AQ52)*100</f>
        <v>49.134863349029665</v>
      </c>
      <c r="AR81" s="103">
        <f t="shared" si="153"/>
        <v>44.995185051447024</v>
      </c>
      <c r="AS81" s="103">
        <f t="shared" si="153"/>
        <v>42.489605816142181</v>
      </c>
      <c r="AT81" s="103">
        <f t="shared" si="153"/>
        <v>38.126610443739388</v>
      </c>
      <c r="AU81" s="103">
        <f t="shared" si="153"/>
        <v>50.411712634486641</v>
      </c>
      <c r="AV81" s="103">
        <f t="shared" si="153"/>
        <v>51.843387702171064</v>
      </c>
      <c r="AW81" s="103">
        <f t="shared" si="153"/>
        <v>49.13202571866379</v>
      </c>
      <c r="AX81" s="103">
        <f t="shared" si="153"/>
        <v>59.312387116729823</v>
      </c>
      <c r="AY81" s="103">
        <f t="shared" si="153"/>
        <v>51.439426331030447</v>
      </c>
      <c r="AZ81" s="103">
        <f t="shared" si="153"/>
        <v>59.441455065457717</v>
      </c>
      <c r="BA81" s="103">
        <f t="shared" si="153"/>
        <v>60.058924724091469</v>
      </c>
      <c r="BB81" s="103">
        <f t="shared" si="153"/>
        <v>44.546612684909533</v>
      </c>
      <c r="BC81" s="103">
        <f t="shared" si="153"/>
        <v>48.947163866434238</v>
      </c>
      <c r="BD81" s="103">
        <f t="shared" si="153"/>
        <v>47.546783448783955</v>
      </c>
      <c r="BE81" s="103">
        <f t="shared" si="153"/>
        <v>54.866836474164096</v>
      </c>
      <c r="BF81" s="103">
        <f t="shared" si="153"/>
        <v>47.755381686069292</v>
      </c>
      <c r="BH81" s="132">
        <f>AVERAGE(AP81:BF81)</f>
        <v>50.139920359458223</v>
      </c>
      <c r="BI81" s="61"/>
      <c r="BJ81" s="61"/>
    </row>
    <row r="82" spans="1:62" s="51" customFormat="1" x14ac:dyDescent="0.25">
      <c r="A82" s="65" t="s">
        <v>75</v>
      </c>
      <c r="B82" s="65"/>
      <c r="C82" s="65"/>
      <c r="D82" s="65"/>
      <c r="AO82" s="51" t="s">
        <v>54</v>
      </c>
      <c r="AP82" s="103">
        <f>(AP69/AP53)*100</f>
        <v>54.847856234642364</v>
      </c>
      <c r="AQ82" s="103">
        <f t="shared" si="153"/>
        <v>80.417996106139526</v>
      </c>
      <c r="AR82" s="103">
        <f t="shared" si="153"/>
        <v>61.228752239676318</v>
      </c>
      <c r="AS82" s="103">
        <f t="shared" si="153"/>
        <v>63.904389099219514</v>
      </c>
      <c r="AT82" s="103">
        <f t="shared" si="153"/>
        <v>62.086455390446517</v>
      </c>
      <c r="AU82" s="103">
        <f t="shared" si="153"/>
        <v>65.235081838895539</v>
      </c>
      <c r="AV82" s="103">
        <f t="shared" si="153"/>
        <v>64.182804904199358</v>
      </c>
      <c r="AW82" s="103">
        <f t="shared" si="153"/>
        <v>60.832277525481935</v>
      </c>
      <c r="AX82" s="103">
        <f t="shared" si="153"/>
        <v>77.521772498790156</v>
      </c>
      <c r="AY82" s="103">
        <f t="shared" si="153"/>
        <v>75.987866766110741</v>
      </c>
      <c r="AZ82" s="103">
        <f t="shared" si="153"/>
        <v>89.900510751323708</v>
      </c>
      <c r="BA82" s="103">
        <f t="shared" si="153"/>
        <v>66.051455794235181</v>
      </c>
      <c r="BB82" s="103">
        <f t="shared" si="153"/>
        <v>75.256600470571271</v>
      </c>
      <c r="BC82" s="103">
        <f t="shared" si="153"/>
        <v>83.884315466879485</v>
      </c>
      <c r="BD82" s="103">
        <f t="shared" si="153"/>
        <v>82.884390643741582</v>
      </c>
      <c r="BE82" s="103">
        <f t="shared" si="153"/>
        <v>101.7584991502621</v>
      </c>
      <c r="BF82" s="103">
        <f t="shared" si="153"/>
        <v>62.787965440207095</v>
      </c>
      <c r="BH82" s="132">
        <f>AVERAGE(AP82:BF82)</f>
        <v>72.280528842401324</v>
      </c>
      <c r="BI82" s="61"/>
      <c r="BJ82" s="61"/>
    </row>
    <row r="83" spans="1:62" s="51" customFormat="1" x14ac:dyDescent="0.25">
      <c r="A83" s="5" t="s">
        <v>51</v>
      </c>
      <c r="B83" s="5">
        <v>1960</v>
      </c>
      <c r="C83" s="5">
        <v>1961</v>
      </c>
      <c r="D83" s="5">
        <v>1962</v>
      </c>
      <c r="E83" s="5">
        <v>1963</v>
      </c>
      <c r="F83" s="5">
        <v>1964</v>
      </c>
      <c r="G83" s="5">
        <v>1965</v>
      </c>
      <c r="H83" s="5">
        <v>1966</v>
      </c>
      <c r="I83" s="5">
        <v>1967</v>
      </c>
      <c r="J83" s="5">
        <v>1968</v>
      </c>
      <c r="K83" s="5">
        <v>1969</v>
      </c>
      <c r="L83" s="5">
        <v>1970</v>
      </c>
      <c r="M83" s="5">
        <v>1971</v>
      </c>
      <c r="N83" s="5">
        <v>1972</v>
      </c>
      <c r="O83" s="5">
        <v>1973</v>
      </c>
      <c r="P83" s="5">
        <v>1974</v>
      </c>
      <c r="Q83" s="5">
        <v>1975</v>
      </c>
      <c r="R83" s="5">
        <v>1976</v>
      </c>
      <c r="S83" s="5">
        <v>1977</v>
      </c>
      <c r="T83" s="5">
        <v>1978</v>
      </c>
      <c r="U83" s="5">
        <v>1979</v>
      </c>
      <c r="V83" s="5">
        <v>1980</v>
      </c>
      <c r="W83" s="5">
        <v>1981</v>
      </c>
      <c r="X83" s="5">
        <v>1982</v>
      </c>
      <c r="Y83" s="5">
        <v>1983</v>
      </c>
      <c r="Z83" s="5">
        <v>1984</v>
      </c>
      <c r="AA83" s="5">
        <v>1985</v>
      </c>
      <c r="AB83" s="5">
        <v>1986</v>
      </c>
      <c r="AC83" s="5">
        <v>1987</v>
      </c>
      <c r="AD83" s="5">
        <v>1988</v>
      </c>
      <c r="AE83" s="5">
        <v>1989</v>
      </c>
      <c r="AF83" s="5">
        <v>1990</v>
      </c>
      <c r="AG83" s="5">
        <v>1991</v>
      </c>
      <c r="AH83" s="5">
        <v>1992</v>
      </c>
      <c r="AI83" s="5">
        <v>1993</v>
      </c>
      <c r="AJ83" s="5">
        <v>1994</v>
      </c>
      <c r="AK83" s="5">
        <v>1995</v>
      </c>
      <c r="AL83" s="5">
        <v>1996</v>
      </c>
      <c r="AM83" s="5">
        <v>1997</v>
      </c>
      <c r="AN83" s="5">
        <v>1998</v>
      </c>
      <c r="AO83" s="5">
        <v>1999</v>
      </c>
      <c r="AP83" s="5">
        <v>2000</v>
      </c>
      <c r="AQ83" s="5">
        <v>2001</v>
      </c>
      <c r="AR83" s="5">
        <v>2002</v>
      </c>
      <c r="AS83" s="5">
        <v>2003</v>
      </c>
      <c r="AT83" s="5">
        <v>2004</v>
      </c>
      <c r="AU83" s="5">
        <v>2005</v>
      </c>
      <c r="AV83" s="5">
        <v>2006</v>
      </c>
      <c r="AW83" s="5">
        <v>2007</v>
      </c>
      <c r="AX83" s="5">
        <v>2008</v>
      </c>
      <c r="AY83" s="5">
        <v>2009</v>
      </c>
      <c r="AZ83" s="5">
        <v>2010</v>
      </c>
      <c r="BA83" s="5">
        <v>2011</v>
      </c>
      <c r="BB83" s="5">
        <v>2012</v>
      </c>
      <c r="BC83" s="5">
        <v>2013</v>
      </c>
      <c r="BD83" s="5">
        <v>2014</v>
      </c>
      <c r="BE83" s="5">
        <v>2015</v>
      </c>
      <c r="BF83" s="5">
        <v>2016</v>
      </c>
      <c r="BG83" s="72" t="s">
        <v>83</v>
      </c>
      <c r="BH83" s="35" t="s">
        <v>84</v>
      </c>
      <c r="BI83" s="61"/>
      <c r="BJ83" s="61"/>
    </row>
    <row r="84" spans="1:62" s="51" customFormat="1" x14ac:dyDescent="0.25">
      <c r="A84" s="6" t="s">
        <v>52</v>
      </c>
      <c r="B84" s="69">
        <f t="shared" ref="B84:O84" si="154">B52-B68</f>
        <v>-6.136955157410827</v>
      </c>
      <c r="C84" s="69">
        <f t="shared" si="154"/>
        <v>-6.3897815362338921</v>
      </c>
      <c r="D84" s="69">
        <f t="shared" si="154"/>
        <v>-6.084132392276163</v>
      </c>
      <c r="E84" s="69">
        <f t="shared" si="154"/>
        <v>-5.5991504613369125</v>
      </c>
      <c r="F84" s="69">
        <f t="shared" si="154"/>
        <v>-5.9063350736035272</v>
      </c>
      <c r="G84" s="69">
        <f t="shared" si="154"/>
        <v>-6.1183276134074314</v>
      </c>
      <c r="H84" s="69">
        <f t="shared" si="154"/>
        <v>-6.1999998934667495</v>
      </c>
      <c r="I84" s="69">
        <f t="shared" si="154"/>
        <v>-5.1554439667057332</v>
      </c>
      <c r="J84" s="69">
        <f t="shared" si="154"/>
        <v>-4.3843157816638243</v>
      </c>
      <c r="K84" s="69">
        <f t="shared" si="154"/>
        <v>-4.5371802572356525</v>
      </c>
      <c r="L84" s="69">
        <f t="shared" si="154"/>
        <v>-2.9034002986123939</v>
      </c>
      <c r="M84" s="69">
        <f t="shared" si="154"/>
        <v>-1.730256106900252</v>
      </c>
      <c r="N84" s="27">
        <f t="shared" si="154"/>
        <v>1.6208890593952852</v>
      </c>
      <c r="O84" s="27">
        <f t="shared" si="154"/>
        <v>0.43330013234990261</v>
      </c>
      <c r="P84" s="27">
        <f>P52-P68</f>
        <v>2.0166679147169342</v>
      </c>
      <c r="Q84" s="27">
        <f>Q52-Q68</f>
        <v>1.6399332611186308</v>
      </c>
      <c r="R84" s="21">
        <f>R52-R68</f>
        <v>3.8609353531998334</v>
      </c>
      <c r="S84" s="21">
        <f t="shared" ref="S84:BF84" si="155">S52-S68</f>
        <v>5.2888800544235277</v>
      </c>
      <c r="T84" s="21">
        <f t="shared" si="155"/>
        <v>7.7165930698934178</v>
      </c>
      <c r="U84" s="21">
        <f t="shared" si="155"/>
        <v>8.6526262898553945</v>
      </c>
      <c r="V84" s="21">
        <f t="shared" si="155"/>
        <v>8.4500684489839024</v>
      </c>
      <c r="W84" s="21">
        <f t="shared" si="155"/>
        <v>3.0065068192151543</v>
      </c>
      <c r="X84" s="21">
        <f t="shared" si="155"/>
        <v>2.5490001276740077</v>
      </c>
      <c r="Y84" s="21">
        <f t="shared" si="155"/>
        <v>0.80719107940413082</v>
      </c>
      <c r="Z84" s="21">
        <f t="shared" si="155"/>
        <v>5.3376784355841336</v>
      </c>
      <c r="AA84" s="21">
        <f t="shared" si="155"/>
        <v>1.740733890485755</v>
      </c>
      <c r="AB84" s="21">
        <f t="shared" si="155"/>
        <v>4.5429950605103757</v>
      </c>
      <c r="AC84" s="27">
        <f t="shared" si="155"/>
        <v>4.4599207450551699</v>
      </c>
      <c r="AD84" s="27">
        <f t="shared" si="155"/>
        <v>4.9740099769837345</v>
      </c>
      <c r="AE84" s="27">
        <f t="shared" si="155"/>
        <v>-0.67784903535495999</v>
      </c>
      <c r="AF84" s="27">
        <f t="shared" si="155"/>
        <v>-0.5527469366921709</v>
      </c>
      <c r="AG84" s="27">
        <f t="shared" si="155"/>
        <v>2.3075102465411996</v>
      </c>
      <c r="AH84" s="27">
        <f t="shared" si="155"/>
        <v>2.965550158027817</v>
      </c>
      <c r="AI84" s="27">
        <f t="shared" si="155"/>
        <v>4.8929724966251911</v>
      </c>
      <c r="AJ84" s="27">
        <f t="shared" si="155"/>
        <v>4.5902305390615368</v>
      </c>
      <c r="AK84" s="27">
        <f t="shared" si="155"/>
        <v>2.7024412555865318</v>
      </c>
      <c r="AL84" s="21">
        <f t="shared" si="155"/>
        <v>5.8431783588236801</v>
      </c>
      <c r="AM84" s="21">
        <f t="shared" si="155"/>
        <v>11.521009010746198</v>
      </c>
      <c r="AN84" s="21">
        <f t="shared" si="155"/>
        <v>9.0181370795553377</v>
      </c>
      <c r="AO84" s="21">
        <f t="shared" si="155"/>
        <v>8.3088219390799907</v>
      </c>
      <c r="AP84" s="21">
        <f t="shared" si="155"/>
        <v>10.070447835972264</v>
      </c>
      <c r="AQ84" s="21">
        <f t="shared" si="155"/>
        <v>12.90758911730039</v>
      </c>
      <c r="AR84" s="21">
        <f t="shared" si="155"/>
        <v>14.473871476271219</v>
      </c>
      <c r="AS84" s="21">
        <f t="shared" si="155"/>
        <v>17.450130226105138</v>
      </c>
      <c r="AT84" s="21">
        <f t="shared" si="155"/>
        <v>17.173204830891514</v>
      </c>
      <c r="AU84" s="21">
        <f t="shared" si="155"/>
        <v>10.091645540346711</v>
      </c>
      <c r="AV84" s="21">
        <f t="shared" si="155"/>
        <v>10.167886905428251</v>
      </c>
      <c r="AW84" s="21">
        <f t="shared" si="155"/>
        <v>13.398624016450757</v>
      </c>
      <c r="AX84" s="21">
        <f t="shared" si="155"/>
        <v>8.8865426541082524</v>
      </c>
      <c r="AY84" s="21">
        <f t="shared" si="155"/>
        <v>11.449205956311651</v>
      </c>
      <c r="AZ84" s="21">
        <f t="shared" si="155"/>
        <v>9.2512226866296814</v>
      </c>
      <c r="BA84" s="21">
        <f t="shared" si="155"/>
        <v>9.5487714275658089</v>
      </c>
      <c r="BB84" s="21">
        <f t="shared" si="155"/>
        <v>15.097654516800789</v>
      </c>
      <c r="BC84" s="21">
        <f t="shared" si="155"/>
        <v>14.050579215237839</v>
      </c>
      <c r="BD84" s="21">
        <f t="shared" si="155"/>
        <v>14.54335329657447</v>
      </c>
      <c r="BE84" s="27">
        <f t="shared" si="155"/>
        <v>11.460122879762398</v>
      </c>
      <c r="BF84" s="21">
        <f t="shared" si="155"/>
        <v>14.616951678181577</v>
      </c>
      <c r="BG84" s="73">
        <f>SUM(I84:BF84)</f>
        <v>313.94439267967056</v>
      </c>
      <c r="BH84" s="64">
        <f>AVERAGE(L84:BG84)</f>
        <v>13.374285945103047</v>
      </c>
      <c r="BI84" s="61"/>
      <c r="BJ84" s="61"/>
    </row>
    <row r="85" spans="1:62" s="51" customFormat="1" x14ac:dyDescent="0.25">
      <c r="A85" s="6" t="s">
        <v>53</v>
      </c>
      <c r="B85" s="69">
        <f t="shared" ref="B85:O85" si="156">B53-B69</f>
        <v>-5.1083171779175771</v>
      </c>
      <c r="C85" s="69">
        <f t="shared" si="156"/>
        <v>-5.2846419878272108</v>
      </c>
      <c r="D85" s="69">
        <f t="shared" si="156"/>
        <v>-5.0714778098712978</v>
      </c>
      <c r="E85" s="69">
        <f t="shared" si="156"/>
        <v>-4.7332443265593529</v>
      </c>
      <c r="F85" s="69">
        <f t="shared" si="156"/>
        <v>-4.9474793625441897</v>
      </c>
      <c r="G85" s="69">
        <f t="shared" si="156"/>
        <v>-5.0953260566161855</v>
      </c>
      <c r="H85" s="69">
        <f t="shared" si="156"/>
        <v>-5.1522854978081334</v>
      </c>
      <c r="I85" s="69">
        <f t="shared" si="156"/>
        <v>-4.4237969354852398</v>
      </c>
      <c r="J85" s="69">
        <f t="shared" si="156"/>
        <v>-3.8860008745028902</v>
      </c>
      <c r="K85" s="69">
        <f t="shared" si="156"/>
        <v>-3.9926107928294958</v>
      </c>
      <c r="L85" s="69">
        <f t="shared" si="156"/>
        <v>-2.8531887832297005</v>
      </c>
      <c r="M85" s="69">
        <f t="shared" si="156"/>
        <v>-2.0350208864969108</v>
      </c>
      <c r="N85" s="27">
        <f t="shared" si="156"/>
        <v>0.30211670641292976</v>
      </c>
      <c r="O85" s="69">
        <f t="shared" si="156"/>
        <v>-0.52612515975170648</v>
      </c>
      <c r="P85" s="27">
        <f t="shared" ref="P85:Q85" si="157">P53-P69</f>
        <v>0.83123314677362536</v>
      </c>
      <c r="Q85" s="27">
        <f t="shared" si="157"/>
        <v>1.1753361352388465</v>
      </c>
      <c r="R85" s="21">
        <f t="shared" ref="R85:BF85" si="158">R53-R69</f>
        <v>2.5575393413529559</v>
      </c>
      <c r="S85" s="21">
        <f t="shared" si="158"/>
        <v>3.4904750063857382</v>
      </c>
      <c r="T85" s="21">
        <f t="shared" si="158"/>
        <v>4.9235802876684964</v>
      </c>
      <c r="U85" s="21">
        <f t="shared" si="158"/>
        <v>4.8273028978486074</v>
      </c>
      <c r="V85" s="21">
        <f t="shared" si="158"/>
        <v>5.0302559742731168</v>
      </c>
      <c r="W85" s="27">
        <f t="shared" si="158"/>
        <v>1.1613077395512459</v>
      </c>
      <c r="X85" s="27">
        <f t="shared" si="158"/>
        <v>0.56653456807720914</v>
      </c>
      <c r="Y85" s="27">
        <f t="shared" si="158"/>
        <v>1.3556360455950767E-2</v>
      </c>
      <c r="Z85" s="27">
        <f t="shared" si="158"/>
        <v>2.6750280315824035</v>
      </c>
      <c r="AA85" s="27">
        <f t="shared" si="158"/>
        <v>0.27103135889265406</v>
      </c>
      <c r="AB85" s="21">
        <f t="shared" si="158"/>
        <v>1.7470835220161298</v>
      </c>
      <c r="AC85" s="27">
        <f t="shared" si="158"/>
        <v>-0.21078287294436748</v>
      </c>
      <c r="AD85" s="27">
        <f t="shared" si="158"/>
        <v>7.2381430345365594E-2</v>
      </c>
      <c r="AE85" s="27">
        <f t="shared" si="158"/>
        <v>-0.91938778231220208</v>
      </c>
      <c r="AF85" s="27">
        <f t="shared" si="158"/>
        <v>0.34463924751132513</v>
      </c>
      <c r="AG85" s="27">
        <f t="shared" si="158"/>
        <v>0.65179242963744866</v>
      </c>
      <c r="AH85" s="27">
        <f t="shared" si="158"/>
        <v>-0.65241204458633817</v>
      </c>
      <c r="AI85" s="27">
        <f t="shared" si="158"/>
        <v>1.1794519877450593</v>
      </c>
      <c r="AJ85" s="27">
        <f t="shared" si="158"/>
        <v>2.2423092532681679</v>
      </c>
      <c r="AK85" s="27">
        <f t="shared" si="158"/>
        <v>-0.60833793897354305</v>
      </c>
      <c r="AL85" s="21">
        <f t="shared" si="158"/>
        <v>3.6712027486290477</v>
      </c>
      <c r="AM85" s="21">
        <f t="shared" si="158"/>
        <v>2.0384123890874797</v>
      </c>
      <c r="AN85" s="21">
        <f t="shared" si="158"/>
        <v>6.5732278530214661</v>
      </c>
      <c r="AO85" s="21">
        <f t="shared" si="158"/>
        <v>3.5268174403595509</v>
      </c>
      <c r="AP85" s="21">
        <f t="shared" si="158"/>
        <v>8.055832342547582</v>
      </c>
      <c r="AQ85" s="21">
        <f t="shared" si="158"/>
        <v>2.982099752489157</v>
      </c>
      <c r="AR85" s="21">
        <f t="shared" si="158"/>
        <v>6.9662978388260441</v>
      </c>
      <c r="AS85" s="21">
        <f t="shared" si="158"/>
        <v>7.5792060977414319</v>
      </c>
      <c r="AT85" s="21">
        <f t="shared" si="158"/>
        <v>7.4020419770033978</v>
      </c>
      <c r="AU85" s="21">
        <f t="shared" si="158"/>
        <v>5.8327576648199457</v>
      </c>
      <c r="AV85" s="21">
        <f t="shared" si="158"/>
        <v>6.7950345856117522</v>
      </c>
      <c r="AW85" s="21">
        <f t="shared" si="158"/>
        <v>8.7737121991229774</v>
      </c>
      <c r="AX85" s="21">
        <f t="shared" si="158"/>
        <v>4.2588956282623975</v>
      </c>
      <c r="AY85" s="21">
        <f t="shared" si="158"/>
        <v>4.2255580594937765</v>
      </c>
      <c r="AZ85" s="21">
        <f t="shared" si="158"/>
        <v>1.7659915388433429</v>
      </c>
      <c r="BA85" s="21">
        <f t="shared" si="158"/>
        <v>7.7909648220858418</v>
      </c>
      <c r="BB85" s="21">
        <f t="shared" si="158"/>
        <v>5.9248643994393859</v>
      </c>
      <c r="BC85" s="21">
        <f t="shared" si="158"/>
        <v>3.6335191607058199</v>
      </c>
      <c r="BD85" s="21">
        <f t="shared" si="158"/>
        <v>3.8478767537219341</v>
      </c>
      <c r="BE85" s="27">
        <f t="shared" si="158"/>
        <v>-0.34439330271122515</v>
      </c>
      <c r="BF85" s="21">
        <f t="shared" si="158"/>
        <v>9.1487765698277084</v>
      </c>
      <c r="BG85" s="73">
        <f t="shared" ref="BG85:BG94" si="159">SUM(I85:BF85)</f>
        <v>124.40398787285369</v>
      </c>
      <c r="BH85" s="64">
        <f t="shared" ref="BH85:BH94" si="160">AVERAGE(L85:BG85)</f>
        <v>5.4397996739276051</v>
      </c>
      <c r="BI85" s="61"/>
      <c r="BJ85" s="61"/>
    </row>
    <row r="86" spans="1:62" s="51" customFormat="1" x14ac:dyDescent="0.25">
      <c r="A86" s="6" t="s">
        <v>55</v>
      </c>
      <c r="B86" s="69">
        <f t="shared" ref="B86:O86" si="161">B54-B70</f>
        <v>-3.91920025145162</v>
      </c>
      <c r="C86" s="69">
        <f t="shared" si="161"/>
        <v>-4.5092743912067927</v>
      </c>
      <c r="D86" s="69">
        <f t="shared" si="161"/>
        <v>-3.7959166453602644</v>
      </c>
      <c r="E86" s="69">
        <f t="shared" si="161"/>
        <v>-2.6640122253074203</v>
      </c>
      <c r="F86" s="69">
        <f t="shared" si="161"/>
        <v>-3.3809536167596992</v>
      </c>
      <c r="G86" s="69">
        <f t="shared" si="161"/>
        <v>-3.8757252309465495</v>
      </c>
      <c r="H86" s="69">
        <f t="shared" si="161"/>
        <v>-4.0663410227883201</v>
      </c>
      <c r="I86" s="69">
        <f t="shared" si="161"/>
        <v>-1.6284409793714669</v>
      </c>
      <c r="J86" s="27">
        <f t="shared" si="161"/>
        <v>0.17130318715006165</v>
      </c>
      <c r="K86" s="69">
        <f t="shared" si="161"/>
        <v>-0.18546881718773545</v>
      </c>
      <c r="L86" s="21">
        <f t="shared" si="161"/>
        <v>3.6276273799797858</v>
      </c>
      <c r="M86" s="21">
        <f t="shared" si="161"/>
        <v>6.3656409249104415</v>
      </c>
      <c r="N86" s="21">
        <f t="shared" si="161"/>
        <v>14.186913809495035</v>
      </c>
      <c r="O86" s="21">
        <f t="shared" si="161"/>
        <v>11.415187545126514</v>
      </c>
      <c r="P86" s="21">
        <f t="shared" ref="P86:Q86" si="162">P54-P70</f>
        <v>15.108235224528293</v>
      </c>
      <c r="Q86" s="21">
        <f t="shared" si="162"/>
        <v>16.020670731665046</v>
      </c>
      <c r="R86" s="21">
        <f t="shared" ref="R86:BF86" si="163">R54-R70</f>
        <v>21.387851687864067</v>
      </c>
      <c r="S86" s="21">
        <f t="shared" si="163"/>
        <v>24.468198480000304</v>
      </c>
      <c r="T86" s="21">
        <f t="shared" si="163"/>
        <v>24.151282291353354</v>
      </c>
      <c r="U86" s="21">
        <f t="shared" si="163"/>
        <v>26.392746652380389</v>
      </c>
      <c r="V86" s="21">
        <f t="shared" si="163"/>
        <v>30.855721131150347</v>
      </c>
      <c r="W86" s="21">
        <f t="shared" si="163"/>
        <v>18.7964410900708</v>
      </c>
      <c r="X86" s="21">
        <f t="shared" si="163"/>
        <v>14.881269911883388</v>
      </c>
      <c r="Y86" s="21">
        <f t="shared" si="163"/>
        <v>13.050485408822846</v>
      </c>
      <c r="Z86" s="21">
        <f t="shared" si="163"/>
        <v>22.261682263472736</v>
      </c>
      <c r="AA86" s="21">
        <f t="shared" si="163"/>
        <v>15.17547469418623</v>
      </c>
      <c r="AB86" s="21">
        <f t="shared" si="163"/>
        <v>20.376237090037208</v>
      </c>
      <c r="AC86" s="27">
        <f t="shared" si="163"/>
        <v>18.144178032547281</v>
      </c>
      <c r="AD86" s="27">
        <f t="shared" si="163"/>
        <v>18.938433061139484</v>
      </c>
      <c r="AE86" s="27">
        <f t="shared" si="163"/>
        <v>18.189034463963786</v>
      </c>
      <c r="AF86" s="27">
        <f t="shared" si="163"/>
        <v>16.319272435357078</v>
      </c>
      <c r="AG86" s="27">
        <f t="shared" si="163"/>
        <v>17.699541201985049</v>
      </c>
      <c r="AH86" s="27">
        <f t="shared" si="163"/>
        <v>19.925735793496116</v>
      </c>
      <c r="AI86" s="27">
        <f t="shared" si="163"/>
        <v>26.370649245397903</v>
      </c>
      <c r="AJ86" s="27">
        <f t="shared" si="163"/>
        <v>22.11589971043486</v>
      </c>
      <c r="AK86" s="27">
        <f t="shared" si="163"/>
        <v>16.627698246714154</v>
      </c>
      <c r="AL86" s="21">
        <f t="shared" si="163"/>
        <v>18.167107153701394</v>
      </c>
      <c r="AM86" s="21">
        <f t="shared" si="163"/>
        <v>17.090833185544021</v>
      </c>
      <c r="AN86" s="21">
        <f t="shared" si="163"/>
        <v>15.23453262121067</v>
      </c>
      <c r="AO86" s="21">
        <f t="shared" si="163"/>
        <v>9.0774606338907819</v>
      </c>
      <c r="AP86" s="21">
        <f t="shared" si="163"/>
        <v>17.099294583641282</v>
      </c>
      <c r="AQ86" s="21">
        <f t="shared" si="163"/>
        <v>19.547605106846554</v>
      </c>
      <c r="AR86" s="21">
        <f t="shared" si="163"/>
        <v>19.959551397453239</v>
      </c>
      <c r="AS86" s="21">
        <f t="shared" si="163"/>
        <v>22.698888438908085</v>
      </c>
      <c r="AT86" s="21">
        <f t="shared" si="163"/>
        <v>22.127327743513199</v>
      </c>
      <c r="AU86" s="21">
        <f t="shared" si="163"/>
        <v>22.053230327937477</v>
      </c>
      <c r="AV86" s="21">
        <f t="shared" si="163"/>
        <v>22.519019309933618</v>
      </c>
      <c r="AW86" s="21">
        <f t="shared" si="163"/>
        <v>21.049353973506072</v>
      </c>
      <c r="AX86" s="21">
        <f t="shared" si="163"/>
        <v>12.102627757799464</v>
      </c>
      <c r="AY86" s="21">
        <f t="shared" si="163"/>
        <v>13.387028834228021</v>
      </c>
      <c r="AZ86" s="21">
        <f t="shared" si="163"/>
        <v>14.149612037897052</v>
      </c>
      <c r="BA86" s="21">
        <f t="shared" si="163"/>
        <v>16.391834841091224</v>
      </c>
      <c r="BB86" s="21">
        <f t="shared" si="163"/>
        <v>17.587522066687519</v>
      </c>
      <c r="BC86" s="21">
        <f t="shared" si="163"/>
        <v>20.220109067461323</v>
      </c>
      <c r="BD86" s="21">
        <f t="shared" si="163"/>
        <v>18.119844476570087</v>
      </c>
      <c r="BE86" s="27">
        <f t="shared" si="163"/>
        <v>15.06158133422538</v>
      </c>
      <c r="BF86" s="21">
        <f t="shared" si="163"/>
        <v>17.822166340384669</v>
      </c>
      <c r="BG86" s="73">
        <f t="shared" si="159"/>
        <v>842.67603313098425</v>
      </c>
      <c r="BH86" s="64">
        <f t="shared" si="160"/>
        <v>35.145722351487031</v>
      </c>
      <c r="BI86" s="61"/>
      <c r="BJ86" s="61"/>
    </row>
    <row r="87" spans="1:62" s="51" customFormat="1" x14ac:dyDescent="0.25">
      <c r="A87" s="6" t="s">
        <v>56</v>
      </c>
      <c r="B87" s="21">
        <f t="shared" ref="B87:O87" si="164">B55-B71</f>
        <v>1.0662630712458046</v>
      </c>
      <c r="C87" s="21">
        <f t="shared" si="164"/>
        <v>0.69565096785243807</v>
      </c>
      <c r="D87" s="21">
        <f t="shared" si="164"/>
        <v>1.1436946912561194</v>
      </c>
      <c r="E87" s="21">
        <f t="shared" si="164"/>
        <v>1.854618030703068</v>
      </c>
      <c r="F87" s="21">
        <f t="shared" si="164"/>
        <v>1.4043235012628523</v>
      </c>
      <c r="G87" s="21">
        <f t="shared" si="164"/>
        <v>1.0935687396506921</v>
      </c>
      <c r="H87" s="21">
        <f t="shared" si="164"/>
        <v>0.97384731009646375</v>
      </c>
      <c r="I87" s="21">
        <f t="shared" si="164"/>
        <v>2.505036701531878</v>
      </c>
      <c r="J87" s="21">
        <f t="shared" si="164"/>
        <v>3.6354149475625084</v>
      </c>
      <c r="K87" s="21">
        <f t="shared" si="164"/>
        <v>3.411334592144188</v>
      </c>
      <c r="L87" s="21">
        <f t="shared" si="164"/>
        <v>5.8062533097477802</v>
      </c>
      <c r="M87" s="21">
        <f t="shared" si="164"/>
        <v>7.5259371437610803</v>
      </c>
      <c r="N87" s="21">
        <f t="shared" si="164"/>
        <v>12.4383001837209</v>
      </c>
      <c r="O87" s="21">
        <f t="shared" si="164"/>
        <v>10.697442159855525</v>
      </c>
      <c r="P87" s="21">
        <f t="shared" ref="P87:Q87" si="165">P55-P71</f>
        <v>11.783312073814541</v>
      </c>
      <c r="Q87" s="21">
        <f t="shared" si="165"/>
        <v>12.709293004467028</v>
      </c>
      <c r="R87" s="21">
        <f t="shared" ref="R87:BF87" si="166">R55-R71</f>
        <v>16.786399990806562</v>
      </c>
      <c r="S87" s="21">
        <f t="shared" si="166"/>
        <v>18.682299553415337</v>
      </c>
      <c r="T87" s="21">
        <f t="shared" si="166"/>
        <v>18.417152981249437</v>
      </c>
      <c r="U87" s="21">
        <f t="shared" si="166"/>
        <v>19.939512434943683</v>
      </c>
      <c r="V87" s="21">
        <f t="shared" si="166"/>
        <v>23.162201554300321</v>
      </c>
      <c r="W87" s="21">
        <f t="shared" si="166"/>
        <v>14.758248447056264</v>
      </c>
      <c r="X87" s="21">
        <f t="shared" si="166"/>
        <v>13.276898557932284</v>
      </c>
      <c r="Y87" s="21">
        <f t="shared" si="166"/>
        <v>11.842233246710476</v>
      </c>
      <c r="Z87" s="21">
        <f t="shared" si="166"/>
        <v>17.813612419480389</v>
      </c>
      <c r="AA87" s="21">
        <f t="shared" si="166"/>
        <v>13.18263414377539</v>
      </c>
      <c r="AB87" s="21">
        <f t="shared" si="166"/>
        <v>26.131469544209448</v>
      </c>
      <c r="AC87" s="21">
        <f t="shared" si="166"/>
        <v>18.15284662661329</v>
      </c>
      <c r="AD87" s="21">
        <f t="shared" si="166"/>
        <v>19.212347512007394</v>
      </c>
      <c r="AE87" s="21">
        <f t="shared" si="166"/>
        <v>11.818720844984917</v>
      </c>
      <c r="AF87" s="21">
        <f t="shared" si="166"/>
        <v>11.382109001600957</v>
      </c>
      <c r="AG87" s="21">
        <f t="shared" si="166"/>
        <v>11.095950206060172</v>
      </c>
      <c r="AH87" s="21">
        <f t="shared" si="166"/>
        <v>12.623591694306809</v>
      </c>
      <c r="AI87" s="21">
        <f t="shared" si="166"/>
        <v>15.303227467079054</v>
      </c>
      <c r="AJ87" s="21">
        <f t="shared" si="166"/>
        <v>18.037197183748045</v>
      </c>
      <c r="AK87" s="21">
        <f t="shared" si="166"/>
        <v>18.939003389553321</v>
      </c>
      <c r="AL87" s="21">
        <f t="shared" si="166"/>
        <v>24.244489715246015</v>
      </c>
      <c r="AM87" s="21">
        <f t="shared" si="166"/>
        <v>30.766406980443957</v>
      </c>
      <c r="AN87" s="21">
        <f t="shared" si="166"/>
        <v>32.803534204971896</v>
      </c>
      <c r="AO87" s="21">
        <f t="shared" si="166"/>
        <v>35.432950171429688</v>
      </c>
      <c r="AP87" s="21">
        <f t="shared" si="166"/>
        <v>37.708378928784747</v>
      </c>
      <c r="AQ87" s="21">
        <f t="shared" si="166"/>
        <v>29.624062138808686</v>
      </c>
      <c r="AR87" s="21">
        <f t="shared" si="166"/>
        <v>33.692692574023717</v>
      </c>
      <c r="AS87" s="21">
        <f t="shared" si="166"/>
        <v>37.447907017122347</v>
      </c>
      <c r="AT87" s="21">
        <f t="shared" si="166"/>
        <v>37.33699431859295</v>
      </c>
      <c r="AU87" s="21">
        <f t="shared" si="166"/>
        <v>36.626599252607342</v>
      </c>
      <c r="AV87" s="21">
        <f t="shared" si="166"/>
        <v>43.792850533637072</v>
      </c>
      <c r="AW87" s="21">
        <f t="shared" si="166"/>
        <v>43.821658820375859</v>
      </c>
      <c r="AX87" s="21">
        <f t="shared" si="166"/>
        <v>34.978222251701673</v>
      </c>
      <c r="AY87" s="21">
        <f t="shared" si="166"/>
        <v>44.346184972050004</v>
      </c>
      <c r="AZ87" s="21">
        <f t="shared" si="166"/>
        <v>39.713952837352309</v>
      </c>
      <c r="BA87" s="21">
        <f t="shared" si="166"/>
        <v>45.803329580645098</v>
      </c>
      <c r="BB87" s="21">
        <f t="shared" si="166"/>
        <v>52.022200023266805</v>
      </c>
      <c r="BC87" s="21">
        <f t="shared" si="166"/>
        <v>54.936629874730158</v>
      </c>
      <c r="BD87" s="21">
        <f t="shared" si="166"/>
        <v>54.789113743261098</v>
      </c>
      <c r="BE87" s="21">
        <f t="shared" si="166"/>
        <v>52.494424375179435</v>
      </c>
      <c r="BF87" s="21">
        <f t="shared" si="166"/>
        <v>59.470559814841081</v>
      </c>
      <c r="BG87" s="73">
        <f t="shared" si="159"/>
        <v>1262.9231230455111</v>
      </c>
      <c r="BH87" s="64">
        <f t="shared" si="160"/>
        <v>52.422801246870499</v>
      </c>
      <c r="BI87" s="61"/>
      <c r="BJ87" s="61"/>
    </row>
    <row r="88" spans="1:62" s="51" customFormat="1" x14ac:dyDescent="0.25">
      <c r="A88" s="6" t="s">
        <v>57</v>
      </c>
      <c r="B88" s="69">
        <f t="shared" ref="B88:O88" si="167">B56-B72</f>
        <v>-0.58365483665722517</v>
      </c>
      <c r="C88" s="69">
        <f t="shared" si="167"/>
        <v>-0.81233242701625419</v>
      </c>
      <c r="D88" s="69">
        <f t="shared" si="167"/>
        <v>-0.53587745399910713</v>
      </c>
      <c r="E88" s="69">
        <f t="shared" si="167"/>
        <v>-9.7218719688509703E-2</v>
      </c>
      <c r="F88" s="69">
        <f t="shared" si="167"/>
        <v>-0.37506250029204624</v>
      </c>
      <c r="G88" s="69">
        <f t="shared" si="167"/>
        <v>-0.56680650818441025</v>
      </c>
      <c r="H88" s="69">
        <f t="shared" si="167"/>
        <v>-0.64067783557530378</v>
      </c>
      <c r="I88" s="27">
        <f t="shared" si="167"/>
        <v>0.3041070141658615</v>
      </c>
      <c r="J88" s="27">
        <f t="shared" si="167"/>
        <v>1.0015806560943532</v>
      </c>
      <c r="K88" s="27">
        <f t="shared" si="167"/>
        <v>0.86331707739663299</v>
      </c>
      <c r="L88" s="21">
        <f t="shared" si="167"/>
        <v>2.3410460463991294</v>
      </c>
      <c r="M88" s="21">
        <f t="shared" si="167"/>
        <v>3.4021370138577431</v>
      </c>
      <c r="N88" s="21">
        <f t="shared" si="167"/>
        <v>6.4331965304284928</v>
      </c>
      <c r="O88" s="21">
        <f t="shared" si="167"/>
        <v>5.3590405209249967</v>
      </c>
      <c r="P88" s="21">
        <f t="shared" ref="P88:Q88" si="168">P56-P72</f>
        <v>6.2031234046271786</v>
      </c>
      <c r="Q88" s="21">
        <f t="shared" si="168"/>
        <v>6.7463121687761305</v>
      </c>
      <c r="R88" s="21">
        <f t="shared" ref="R88:BF88" si="169">R56-R72</f>
        <v>9.2906490227968455</v>
      </c>
      <c r="S88" s="21">
        <f t="shared" si="169"/>
        <v>10.292218530794289</v>
      </c>
      <c r="T88" s="21">
        <f t="shared" si="169"/>
        <v>10.490632665308112</v>
      </c>
      <c r="U88" s="21">
        <f t="shared" si="169"/>
        <v>11.191676661487442</v>
      </c>
      <c r="V88" s="21">
        <f t="shared" si="169"/>
        <v>13.017805135564471</v>
      </c>
      <c r="W88" s="21">
        <f t="shared" si="169"/>
        <v>8.0913583473941308</v>
      </c>
      <c r="X88" s="21">
        <f t="shared" si="169"/>
        <v>6.6872723312839302</v>
      </c>
      <c r="Y88" s="21">
        <f t="shared" si="169"/>
        <v>6.0015535391991275</v>
      </c>
      <c r="Z88" s="21">
        <f t="shared" si="169"/>
        <v>8.916607484321883</v>
      </c>
      <c r="AA88" s="21">
        <f t="shared" si="169"/>
        <v>5.8819608616880199</v>
      </c>
      <c r="AB88" s="21">
        <f t="shared" si="169"/>
        <v>3.8324727609165206</v>
      </c>
      <c r="AC88" s="21">
        <f t="shared" si="169"/>
        <v>7.3419805404097644</v>
      </c>
      <c r="AD88" s="21">
        <f t="shared" si="169"/>
        <v>3.339298794002747</v>
      </c>
      <c r="AE88" s="21">
        <f t="shared" si="169"/>
        <v>5.8728168876919344</v>
      </c>
      <c r="AF88" s="21">
        <f t="shared" si="169"/>
        <v>5.0405130246032996</v>
      </c>
      <c r="AG88" s="21">
        <f t="shared" si="169"/>
        <v>5.9074117654764748</v>
      </c>
      <c r="AH88" s="21">
        <f t="shared" si="169"/>
        <v>5.0617991790647974</v>
      </c>
      <c r="AI88" s="21">
        <f t="shared" si="169"/>
        <v>13.869093456610845</v>
      </c>
      <c r="AJ88" s="21">
        <f t="shared" si="169"/>
        <v>12.583878686569673</v>
      </c>
      <c r="AK88" s="21">
        <f t="shared" si="169"/>
        <v>8.2231063789557854</v>
      </c>
      <c r="AL88" s="21">
        <f t="shared" si="169"/>
        <v>9.6732087591776796</v>
      </c>
      <c r="AM88" s="21">
        <f t="shared" si="169"/>
        <v>31.140927337220127</v>
      </c>
      <c r="AN88" s="21">
        <f t="shared" si="169"/>
        <v>19.801033320227088</v>
      </c>
      <c r="AO88" s="21">
        <f t="shared" si="169"/>
        <v>29.336152791701377</v>
      </c>
      <c r="AP88" s="21">
        <f t="shared" si="169"/>
        <v>37.073199860072435</v>
      </c>
      <c r="AQ88" s="21">
        <f t="shared" si="169"/>
        <v>37.208310503507846</v>
      </c>
      <c r="AR88" s="21">
        <f t="shared" si="169"/>
        <v>46.621562059546036</v>
      </c>
      <c r="AS88" s="21">
        <f t="shared" si="169"/>
        <v>76.004843855158043</v>
      </c>
      <c r="AT88" s="21">
        <f t="shared" si="169"/>
        <v>48.440043781037787</v>
      </c>
      <c r="AU88" s="21">
        <f t="shared" si="169"/>
        <v>28.659777131605392</v>
      </c>
      <c r="AV88" s="21">
        <f t="shared" si="169"/>
        <v>63.256164942940863</v>
      </c>
      <c r="AW88" s="21">
        <f t="shared" si="169"/>
        <v>55.352311249910983</v>
      </c>
      <c r="AX88" s="21">
        <f t="shared" si="169"/>
        <v>36.301754490054712</v>
      </c>
      <c r="AY88" s="21">
        <f t="shared" si="169"/>
        <v>46.155390812101942</v>
      </c>
      <c r="AZ88" s="21">
        <f t="shared" si="169"/>
        <v>74.807824891364149</v>
      </c>
      <c r="BA88" s="21">
        <f t="shared" si="169"/>
        <v>57.515849691601808</v>
      </c>
      <c r="BB88" s="21">
        <f t="shared" si="169"/>
        <v>49.78572952702141</v>
      </c>
      <c r="BC88" s="21">
        <f t="shared" si="169"/>
        <v>78.920646422983921</v>
      </c>
      <c r="BD88" s="21">
        <f t="shared" si="169"/>
        <v>51.874324780481558</v>
      </c>
      <c r="BE88" s="21">
        <f t="shared" si="169"/>
        <v>45.692293247652742</v>
      </c>
      <c r="BF88" s="21">
        <f t="shared" si="169"/>
        <v>47.147616899025188</v>
      </c>
      <c r="BG88" s="73">
        <f t="shared" si="159"/>
        <v>1164.3569328412036</v>
      </c>
      <c r="BH88" s="64">
        <f t="shared" si="160"/>
        <v>48.469684602807298</v>
      </c>
      <c r="BI88" s="61"/>
      <c r="BJ88" s="61"/>
    </row>
    <row r="89" spans="1:62" s="51" customFormat="1" x14ac:dyDescent="0.25">
      <c r="A89" s="6" t="s">
        <v>58</v>
      </c>
      <c r="B89" s="69">
        <f t="shared" ref="B89:O89" si="170">B57-B73</f>
        <v>-2.415416595062986</v>
      </c>
      <c r="C89" s="69">
        <f t="shared" si="170"/>
        <v>-2.6799546695734988</v>
      </c>
      <c r="D89" s="69">
        <f t="shared" si="170"/>
        <v>-2.3601469169380458</v>
      </c>
      <c r="E89" s="69">
        <f t="shared" si="170"/>
        <v>-1.8526991309107608</v>
      </c>
      <c r="F89" s="69">
        <f t="shared" si="170"/>
        <v>-2.1741134794710359</v>
      </c>
      <c r="G89" s="69">
        <f t="shared" si="170"/>
        <v>-2.3959261659137132</v>
      </c>
      <c r="H89" s="69">
        <f t="shared" si="170"/>
        <v>-2.4813817572501513</v>
      </c>
      <c r="I89" s="69">
        <f t="shared" si="170"/>
        <v>-1.3884387863852186</v>
      </c>
      <c r="J89" s="69">
        <f t="shared" si="170"/>
        <v>-0.58158957143628021</v>
      </c>
      <c r="K89" s="69">
        <f t="shared" si="170"/>
        <v>-0.74153519980415927</v>
      </c>
      <c r="L89" s="21">
        <f t="shared" si="170"/>
        <v>0.96792647282663058</v>
      </c>
      <c r="M89" s="21">
        <f t="shared" si="170"/>
        <v>2.1954143126770251</v>
      </c>
      <c r="N89" s="21">
        <f t="shared" si="170"/>
        <v>5.7017948328735981</v>
      </c>
      <c r="O89" s="21">
        <f t="shared" si="170"/>
        <v>4.4591931331100989</v>
      </c>
      <c r="P89" s="21">
        <f t="shared" ref="P89:Q89" si="171">P57-P73</f>
        <v>4.4257770387723463</v>
      </c>
      <c r="Q89" s="21">
        <f t="shared" si="171"/>
        <v>7.2253758185867518</v>
      </c>
      <c r="R89" s="21">
        <f t="shared" ref="R89:BF89" si="172">R57-R73</f>
        <v>8.4908747897414276</v>
      </c>
      <c r="S89" s="21">
        <f t="shared" si="172"/>
        <v>11.189196894803263</v>
      </c>
      <c r="T89" s="21">
        <f t="shared" si="172"/>
        <v>9.7916635580712885</v>
      </c>
      <c r="U89" s="21">
        <f t="shared" si="172"/>
        <v>11.684330245623403</v>
      </c>
      <c r="V89" s="21">
        <f t="shared" si="172"/>
        <v>13.373947119656375</v>
      </c>
      <c r="W89" s="21">
        <f t="shared" si="172"/>
        <v>6.6136215958864808</v>
      </c>
      <c r="X89" s="21">
        <f t="shared" si="172"/>
        <v>7.37515724872926</v>
      </c>
      <c r="Y89" s="21">
        <f t="shared" si="172"/>
        <v>4.268324147626096</v>
      </c>
      <c r="Z89" s="21">
        <f t="shared" si="172"/>
        <v>8.5484839233695702</v>
      </c>
      <c r="AA89" s="21">
        <f t="shared" si="172"/>
        <v>3.4328557164586568</v>
      </c>
      <c r="AB89" s="21">
        <f t="shared" si="172"/>
        <v>8.1011737339858705</v>
      </c>
      <c r="AC89" s="21">
        <f t="shared" si="172"/>
        <v>7.5327891599419754</v>
      </c>
      <c r="AD89" s="21">
        <f t="shared" si="172"/>
        <v>6.0565130515694756</v>
      </c>
      <c r="AE89" s="21">
        <f t="shared" si="172"/>
        <v>4.6796809750749517</v>
      </c>
      <c r="AF89" s="21">
        <f t="shared" si="172"/>
        <v>6.7388411866636284</v>
      </c>
      <c r="AG89" s="21">
        <f t="shared" si="172"/>
        <v>3.2481998035146393</v>
      </c>
      <c r="AH89" s="21">
        <f t="shared" si="172"/>
        <v>5.4754282676408872</v>
      </c>
      <c r="AI89" s="21">
        <f t="shared" si="172"/>
        <v>7.3229099616531954</v>
      </c>
      <c r="AJ89" s="21">
        <f t="shared" si="172"/>
        <v>6.8192377887281292</v>
      </c>
      <c r="AK89" s="21">
        <f t="shared" si="172"/>
        <v>5.7307017802472728</v>
      </c>
      <c r="AL89" s="21">
        <f t="shared" si="172"/>
        <v>2.2856928440486204</v>
      </c>
      <c r="AM89" s="21">
        <f t="shared" si="172"/>
        <v>7.2362194560886524</v>
      </c>
      <c r="AN89" s="21">
        <f t="shared" si="172"/>
        <v>8.5962102158198057</v>
      </c>
      <c r="AO89" s="21">
        <f t="shared" si="172"/>
        <v>5.5496829071896485</v>
      </c>
      <c r="AP89" s="21">
        <f t="shared" si="172"/>
        <v>15.342473188734269</v>
      </c>
      <c r="AQ89" s="21">
        <f t="shared" si="172"/>
        <v>7.228998630095484</v>
      </c>
      <c r="AR89" s="21">
        <f t="shared" si="172"/>
        <v>10.847402311117564</v>
      </c>
      <c r="AS89" s="21">
        <f t="shared" si="172"/>
        <v>8.8307753237857298</v>
      </c>
      <c r="AT89" s="21">
        <f t="shared" si="172"/>
        <v>8.849717965359913</v>
      </c>
      <c r="AU89" s="21">
        <f t="shared" si="172"/>
        <v>5.6908110966326948</v>
      </c>
      <c r="AV89" s="21">
        <f t="shared" si="172"/>
        <v>10.228354494607625</v>
      </c>
      <c r="AW89" s="21">
        <f t="shared" si="172"/>
        <v>8.4918735326998753</v>
      </c>
      <c r="AX89" s="21">
        <f t="shared" si="172"/>
        <v>6.8056423370650432</v>
      </c>
      <c r="AY89" s="21">
        <f t="shared" si="172"/>
        <v>8.2123680284355682</v>
      </c>
      <c r="AZ89" s="21">
        <f t="shared" si="172"/>
        <v>7.9631154186007009</v>
      </c>
      <c r="BA89" s="21">
        <f t="shared" si="172"/>
        <v>8.8141591156434558</v>
      </c>
      <c r="BB89" s="21">
        <f t="shared" si="172"/>
        <v>13.131371279575628</v>
      </c>
      <c r="BC89" s="21">
        <f t="shared" si="172"/>
        <v>8.4706973461866255</v>
      </c>
      <c r="BD89" s="21">
        <f t="shared" si="172"/>
        <v>11.501487870566347</v>
      </c>
      <c r="BE89" s="21">
        <f t="shared" si="172"/>
        <v>8.7624861860816772</v>
      </c>
      <c r="BF89" s="21">
        <f t="shared" si="172"/>
        <v>6.7703174793665628</v>
      </c>
      <c r="BG89" s="73">
        <f t="shared" si="159"/>
        <v>348.34770602790803</v>
      </c>
      <c r="BH89" s="64">
        <f t="shared" si="160"/>
        <v>14.57097865861337</v>
      </c>
      <c r="BI89" s="61"/>
      <c r="BJ89" s="61"/>
    </row>
    <row r="90" spans="1:62" s="51" customFormat="1" x14ac:dyDescent="0.25">
      <c r="A90" s="6" t="s">
        <v>59</v>
      </c>
      <c r="B90" s="69">
        <f t="shared" ref="B90:O90" si="173">B58-B74</f>
        <v>-0.96476363208346527</v>
      </c>
      <c r="C90" s="69">
        <f t="shared" si="173"/>
        <v>-1.1174794650536652</v>
      </c>
      <c r="D90" s="69">
        <f t="shared" si="173"/>
        <v>-0.93285686422608571</v>
      </c>
      <c r="E90" s="69">
        <f t="shared" si="173"/>
        <v>-0.63991108893292936</v>
      </c>
      <c r="F90" s="69">
        <f t="shared" si="173"/>
        <v>-0.82546116545700321</v>
      </c>
      <c r="G90" s="69">
        <f t="shared" si="173"/>
        <v>-0.95351195450175841</v>
      </c>
      <c r="H90" s="69">
        <f t="shared" si="173"/>
        <v>-1.0028448221316939</v>
      </c>
      <c r="I90" s="69">
        <f t="shared" si="173"/>
        <v>-0.37189709752379185</v>
      </c>
      <c r="J90" s="27">
        <f t="shared" si="173"/>
        <v>9.3890861998770836E-2</v>
      </c>
      <c r="K90" s="27">
        <f t="shared" si="173"/>
        <v>1.5554584416839212E-3</v>
      </c>
      <c r="L90" s="21">
        <f t="shared" si="173"/>
        <v>0.98841477443806069</v>
      </c>
      <c r="M90" s="21">
        <f t="shared" si="173"/>
        <v>1.6970342360048127</v>
      </c>
      <c r="N90" s="21">
        <f t="shared" si="173"/>
        <v>3.7212412347256087</v>
      </c>
      <c r="O90" s="21">
        <f t="shared" si="173"/>
        <v>3.0038966559510785</v>
      </c>
      <c r="P90" s="21">
        <f t="shared" ref="P90:Q90" si="174">P58-P74</f>
        <v>3.3859933696381974</v>
      </c>
      <c r="Q90" s="21">
        <f t="shared" si="174"/>
        <v>3.5078747247378397</v>
      </c>
      <c r="R90" s="21">
        <f t="shared" ref="R90:BF90" si="175">R58-R74</f>
        <v>5.3799910539081157</v>
      </c>
      <c r="S90" s="21">
        <f t="shared" si="175"/>
        <v>6.0996001991680204</v>
      </c>
      <c r="T90" s="21">
        <f t="shared" si="175"/>
        <v>6.166788187417259</v>
      </c>
      <c r="U90" s="21">
        <f t="shared" si="175"/>
        <v>6.596730636570765</v>
      </c>
      <c r="V90" s="21">
        <f t="shared" si="175"/>
        <v>8.2082250031665822</v>
      </c>
      <c r="W90" s="21">
        <f t="shared" si="175"/>
        <v>4.8583785273937963</v>
      </c>
      <c r="X90" s="21">
        <f t="shared" si="175"/>
        <v>3.9282007819270017</v>
      </c>
      <c r="Y90" s="21">
        <f t="shared" si="175"/>
        <v>3.9113221797729456</v>
      </c>
      <c r="Z90" s="21">
        <f t="shared" si="175"/>
        <v>5.8333896940531584</v>
      </c>
      <c r="AA90" s="21">
        <f t="shared" si="175"/>
        <v>4.1357142132590852</v>
      </c>
      <c r="AB90" s="21">
        <f t="shared" si="175"/>
        <v>3.9625291693045215</v>
      </c>
      <c r="AC90" s="21">
        <f t="shared" si="175"/>
        <v>4.3015422738942952</v>
      </c>
      <c r="AD90" s="21">
        <f t="shared" si="175"/>
        <v>3.7609286220269076</v>
      </c>
      <c r="AE90" s="21">
        <f t="shared" si="175"/>
        <v>5.0879825442408038</v>
      </c>
      <c r="AF90" s="21">
        <f t="shared" si="175"/>
        <v>5.104921023653608</v>
      </c>
      <c r="AG90" s="21">
        <f t="shared" si="175"/>
        <v>4.2996624189957409</v>
      </c>
      <c r="AH90" s="21">
        <f t="shared" si="175"/>
        <v>5.0879314193887675</v>
      </c>
      <c r="AI90" s="21">
        <f t="shared" si="175"/>
        <v>7.0074407781527555</v>
      </c>
      <c r="AJ90" s="21">
        <f t="shared" si="175"/>
        <v>7.0877013639019477</v>
      </c>
      <c r="AK90" s="21">
        <f t="shared" si="175"/>
        <v>5.7176292546315413</v>
      </c>
      <c r="AL90" s="21">
        <f t="shared" si="175"/>
        <v>5.8348536639546245</v>
      </c>
      <c r="AM90" s="21">
        <f t="shared" si="175"/>
        <v>3.7983501158669473</v>
      </c>
      <c r="AN90" s="21">
        <f t="shared" si="175"/>
        <v>7.7061593758362541</v>
      </c>
      <c r="AO90" s="21">
        <f t="shared" si="175"/>
        <v>5.1725407874379812</v>
      </c>
      <c r="AP90" s="21">
        <f t="shared" si="175"/>
        <v>4.0352628202265688</v>
      </c>
      <c r="AQ90" s="21">
        <f t="shared" si="175"/>
        <v>6.5487819987798614</v>
      </c>
      <c r="AR90" s="21">
        <f t="shared" si="175"/>
        <v>5.2695280497272847</v>
      </c>
      <c r="AS90" s="21">
        <f t="shared" si="175"/>
        <v>7.3775971676377701</v>
      </c>
      <c r="AT90" s="21">
        <f t="shared" si="175"/>
        <v>6.8445219635401156</v>
      </c>
      <c r="AU90" s="21">
        <f t="shared" si="175"/>
        <v>5.4866403030054132</v>
      </c>
      <c r="AV90" s="21">
        <f t="shared" si="175"/>
        <v>5.4344788231969918</v>
      </c>
      <c r="AW90" s="21">
        <f t="shared" si="175"/>
        <v>6.017519630657695</v>
      </c>
      <c r="AX90" s="21">
        <f t="shared" si="175"/>
        <v>6.118271444076381</v>
      </c>
      <c r="AY90" s="21">
        <f t="shared" si="175"/>
        <v>4.8176145714172236</v>
      </c>
      <c r="AZ90" s="21">
        <f t="shared" si="175"/>
        <v>5.5910248388202248</v>
      </c>
      <c r="BA90" s="21">
        <f t="shared" si="175"/>
        <v>5.5273370658892036</v>
      </c>
      <c r="BB90" s="21">
        <f t="shared" si="175"/>
        <v>8.7705295580067748</v>
      </c>
      <c r="BC90" s="21">
        <f t="shared" si="175"/>
        <v>7.7720092338007154</v>
      </c>
      <c r="BD90" s="21">
        <f t="shared" si="175"/>
        <v>6.2852971021201931</v>
      </c>
      <c r="BE90" s="21">
        <f t="shared" si="175"/>
        <v>6.7543177025518792</v>
      </c>
      <c r="BF90" s="21">
        <f t="shared" si="175"/>
        <v>9.400858343221806</v>
      </c>
      <c r="BG90" s="73">
        <f t="shared" si="159"/>
        <v>253.12810812301174</v>
      </c>
      <c r="BH90" s="64">
        <f t="shared" si="160"/>
        <v>10.552763896314726</v>
      </c>
      <c r="BI90" s="61"/>
      <c r="BJ90" s="61"/>
    </row>
    <row r="91" spans="1:62" s="51" customFormat="1" x14ac:dyDescent="0.25">
      <c r="A91" s="6" t="s">
        <v>60</v>
      </c>
      <c r="B91" s="69">
        <f t="shared" ref="B91:O91" si="176">B59-B75</f>
        <v>-0.92854181682787118</v>
      </c>
      <c r="C91" s="69">
        <f t="shared" si="176"/>
        <v>-1.4469428648449645</v>
      </c>
      <c r="D91" s="69">
        <f t="shared" si="176"/>
        <v>-0.82023279886683653</v>
      </c>
      <c r="E91" s="69">
        <f t="shared" si="176"/>
        <v>0.17418535654332246</v>
      </c>
      <c r="F91" s="69">
        <f t="shared" si="176"/>
        <v>-0.45567306912824224</v>
      </c>
      <c r="G91" s="69">
        <f t="shared" si="176"/>
        <v>-0.89034747026365046</v>
      </c>
      <c r="H91" s="69">
        <f t="shared" si="176"/>
        <v>-1.0578102001171925</v>
      </c>
      <c r="I91" s="27">
        <f t="shared" si="176"/>
        <v>1.0839714037886825</v>
      </c>
      <c r="J91" s="27">
        <f t="shared" si="176"/>
        <v>2.6651104492559474</v>
      </c>
      <c r="K91" s="27">
        <f t="shared" si="176"/>
        <v>2.3516735970180038</v>
      </c>
      <c r="L91" s="21">
        <f t="shared" si="176"/>
        <v>5.7016137683018897</v>
      </c>
      <c r="M91" s="21">
        <f t="shared" si="176"/>
        <v>8.1070557213520065</v>
      </c>
      <c r="N91" s="21">
        <f t="shared" si="176"/>
        <v>14.978321189583847</v>
      </c>
      <c r="O91" s="21">
        <f t="shared" si="176"/>
        <v>12.543261417499428</v>
      </c>
      <c r="P91" s="21">
        <f t="shared" ref="P91:Q91" si="177">P59-P75</f>
        <v>15.092169792483432</v>
      </c>
      <c r="Q91" s="21">
        <f t="shared" si="177"/>
        <v>15.896299300044062</v>
      </c>
      <c r="R91" s="21">
        <f t="shared" ref="R91:BF91" si="178">R59-R75</f>
        <v>20.560289740865358</v>
      </c>
      <c r="S91" s="21">
        <f t="shared" si="178"/>
        <v>23.754567137145205</v>
      </c>
      <c r="T91" s="21">
        <f t="shared" si="178"/>
        <v>23.551068713712286</v>
      </c>
      <c r="U91" s="21">
        <f t="shared" si="178"/>
        <v>25.481414120689685</v>
      </c>
      <c r="V91" s="21">
        <f t="shared" si="178"/>
        <v>29.402390813975977</v>
      </c>
      <c r="W91" s="21">
        <f t="shared" si="178"/>
        <v>18.404867883468192</v>
      </c>
      <c r="X91" s="21">
        <f t="shared" si="178"/>
        <v>15.607605063925634</v>
      </c>
      <c r="Y91" s="21">
        <f t="shared" si="178"/>
        <v>14.380331228835287</v>
      </c>
      <c r="Z91" s="21">
        <f t="shared" si="178"/>
        <v>21.943160670990579</v>
      </c>
      <c r="AA91" s="21">
        <f t="shared" si="178"/>
        <v>15.775529122135811</v>
      </c>
      <c r="AB91" s="21">
        <f t="shared" si="178"/>
        <v>21.16380122955826</v>
      </c>
      <c r="AC91" s="21">
        <f t="shared" si="178"/>
        <v>23.451276525100422</v>
      </c>
      <c r="AD91" s="21">
        <f t="shared" si="178"/>
        <v>23.600373811838416</v>
      </c>
      <c r="AE91" s="21">
        <f t="shared" si="178"/>
        <v>23.533136650372345</v>
      </c>
      <c r="AF91" s="21">
        <f t="shared" si="178"/>
        <v>20.795302131113381</v>
      </c>
      <c r="AG91" s="21">
        <f t="shared" si="178"/>
        <v>14.091793768568628</v>
      </c>
      <c r="AH91" s="21">
        <f t="shared" si="178"/>
        <v>16.078401888771936</v>
      </c>
      <c r="AI91" s="21">
        <f t="shared" si="178"/>
        <v>18.72356838478186</v>
      </c>
      <c r="AJ91" s="21">
        <f t="shared" si="178"/>
        <v>20.699300955045985</v>
      </c>
      <c r="AK91" s="21">
        <f t="shared" si="178"/>
        <v>19.387173589435903</v>
      </c>
      <c r="AL91" s="21">
        <f t="shared" si="178"/>
        <v>18.718484530048549</v>
      </c>
      <c r="AM91" s="21">
        <f t="shared" si="178"/>
        <v>20.272857174015051</v>
      </c>
      <c r="AN91" s="21">
        <f t="shared" si="178"/>
        <v>20.811696966875473</v>
      </c>
      <c r="AO91" s="21">
        <f t="shared" si="178"/>
        <v>19.121886468392823</v>
      </c>
      <c r="AP91" s="21">
        <f t="shared" si="178"/>
        <v>19.010293382984283</v>
      </c>
      <c r="AQ91" s="21">
        <f t="shared" si="178"/>
        <v>21.362596527424461</v>
      </c>
      <c r="AR91" s="21">
        <f t="shared" si="178"/>
        <v>23.031788289802424</v>
      </c>
      <c r="AS91" s="21">
        <f t="shared" si="178"/>
        <v>28.005170741375601</v>
      </c>
      <c r="AT91" s="21">
        <f t="shared" si="178"/>
        <v>27.564768126631087</v>
      </c>
      <c r="AU91" s="21">
        <f t="shared" si="178"/>
        <v>28.114854056849673</v>
      </c>
      <c r="AV91" s="21">
        <f t="shared" si="178"/>
        <v>32.10707242330848</v>
      </c>
      <c r="AW91" s="21">
        <f t="shared" si="178"/>
        <v>30.406498955711431</v>
      </c>
      <c r="AX91" s="21">
        <f t="shared" si="178"/>
        <v>23.484160635293556</v>
      </c>
      <c r="AY91" s="21">
        <f t="shared" si="178"/>
        <v>24.854725290207888</v>
      </c>
      <c r="AZ91" s="21">
        <f t="shared" si="178"/>
        <v>32.153265430224785</v>
      </c>
      <c r="BA91" s="21">
        <f t="shared" si="178"/>
        <v>32.9815432851235</v>
      </c>
      <c r="BB91" s="21">
        <f t="shared" si="178"/>
        <v>33.5054123559377</v>
      </c>
      <c r="BC91" s="21">
        <f t="shared" si="178"/>
        <v>27.689648667009109</v>
      </c>
      <c r="BD91" s="21">
        <f t="shared" si="178"/>
        <v>10.996690507905701</v>
      </c>
      <c r="BE91" s="21">
        <f t="shared" si="178"/>
        <v>20.273202547499807</v>
      </c>
      <c r="BF91" s="21">
        <f t="shared" si="178"/>
        <v>25.22866573321302</v>
      </c>
      <c r="BG91" s="73">
        <f t="shared" si="159"/>
        <v>1008.5001121654929</v>
      </c>
      <c r="BH91" s="64">
        <f t="shared" si="160"/>
        <v>41.893738935019236</v>
      </c>
      <c r="BI91" s="61"/>
      <c r="BJ91" s="61"/>
    </row>
    <row r="92" spans="1:62" s="51" customFormat="1" x14ac:dyDescent="0.25">
      <c r="A92" s="6" t="s">
        <v>61</v>
      </c>
      <c r="B92" s="69">
        <f t="shared" ref="B92:O92" si="179">B60-B76</f>
        <v>-2.7139252206818592</v>
      </c>
      <c r="C92" s="69">
        <f t="shared" si="179"/>
        <v>-2.9056758016452893</v>
      </c>
      <c r="D92" s="69">
        <f t="shared" si="179"/>
        <v>-2.6738629615544012</v>
      </c>
      <c r="E92" s="69">
        <f t="shared" si="179"/>
        <v>-2.3060391314332227</v>
      </c>
      <c r="F92" s="69">
        <f t="shared" si="179"/>
        <v>-2.5390165135376872</v>
      </c>
      <c r="G92" s="69">
        <f t="shared" si="179"/>
        <v>-2.6997975714974651</v>
      </c>
      <c r="H92" s="69">
        <f t="shared" si="179"/>
        <v>-2.7617401078059181</v>
      </c>
      <c r="I92" s="69">
        <f t="shared" si="179"/>
        <v>-1.9695197440226313</v>
      </c>
      <c r="J92" s="69">
        <f t="shared" si="179"/>
        <v>-1.3846746097158933</v>
      </c>
      <c r="K92" s="69">
        <f t="shared" si="179"/>
        <v>-1.5006112937597744</v>
      </c>
      <c r="L92" s="69">
        <f t="shared" si="179"/>
        <v>-0.26150698158014807</v>
      </c>
      <c r="M92" s="27">
        <f t="shared" si="179"/>
        <v>0.6282383106708016</v>
      </c>
      <c r="N92" s="21">
        <f t="shared" si="179"/>
        <v>3.1698403204027814</v>
      </c>
      <c r="O92" s="21">
        <f t="shared" si="179"/>
        <v>2.269139737786543</v>
      </c>
      <c r="P92" s="21">
        <f t="shared" ref="P92:Q93" si="180">P60-P76</f>
        <v>3.451320987301866</v>
      </c>
      <c r="Q92" s="21">
        <f t="shared" si="180"/>
        <v>3.7086166790351776</v>
      </c>
      <c r="R92" s="21">
        <f t="shared" ref="R92:BF93" si="181">R60-R76</f>
        <v>5.5728657528462584</v>
      </c>
      <c r="S92" s="21">
        <f t="shared" si="181"/>
        <v>6.6436905525002778</v>
      </c>
      <c r="T92" s="21">
        <f t="shared" si="181"/>
        <v>7.0675920072631069</v>
      </c>
      <c r="U92" s="21">
        <f t="shared" si="181"/>
        <v>7.601948449412248</v>
      </c>
      <c r="V92" s="21">
        <f t="shared" si="181"/>
        <v>8.7397208197728204</v>
      </c>
      <c r="W92" s="21">
        <f t="shared" si="181"/>
        <v>5.2565520035814446</v>
      </c>
      <c r="X92" s="21">
        <f t="shared" si="181"/>
        <v>3.5790164636266208</v>
      </c>
      <c r="Y92" s="21">
        <f t="shared" si="181"/>
        <v>3.2876720765927381</v>
      </c>
      <c r="Z92" s="21">
        <f t="shared" si="181"/>
        <v>5.8220922285458858</v>
      </c>
      <c r="AA92" s="21">
        <f t="shared" si="181"/>
        <v>3.121493866266146</v>
      </c>
      <c r="AB92" s="21">
        <f t="shared" si="181"/>
        <v>6.2015543584655601</v>
      </c>
      <c r="AC92" s="21">
        <f t="shared" si="181"/>
        <v>5.8265128636216224</v>
      </c>
      <c r="AD92" s="21">
        <f t="shared" si="181"/>
        <v>4.0492651945111442</v>
      </c>
      <c r="AE92" s="21">
        <f t="shared" si="181"/>
        <v>1.773622626660309</v>
      </c>
      <c r="AF92" s="21">
        <f t="shared" si="181"/>
        <v>3.1197432426281333</v>
      </c>
      <c r="AG92" s="21">
        <f t="shared" si="181"/>
        <v>2.7445788662707002</v>
      </c>
      <c r="AH92" s="21">
        <f t="shared" si="181"/>
        <v>2.5240225407397787</v>
      </c>
      <c r="AI92" s="21">
        <f t="shared" si="181"/>
        <v>3.3163838678905062</v>
      </c>
      <c r="AJ92" s="21">
        <f t="shared" si="181"/>
        <v>5.6328016492216424</v>
      </c>
      <c r="AK92" s="21">
        <f t="shared" si="181"/>
        <v>2.6444889147245627</v>
      </c>
      <c r="AL92" s="21">
        <f t="shared" si="181"/>
        <v>5.0897636360972855</v>
      </c>
      <c r="AM92" s="21">
        <f t="shared" si="181"/>
        <v>2.4874669410308341</v>
      </c>
      <c r="AN92" s="21">
        <f t="shared" si="181"/>
        <v>6.8328509057966533</v>
      </c>
      <c r="AO92" s="21">
        <f t="shared" si="181"/>
        <v>1.6278026776560708</v>
      </c>
      <c r="AP92" s="21">
        <f t="shared" si="181"/>
        <v>1.9946213001095403</v>
      </c>
      <c r="AQ92" s="21">
        <f t="shared" si="181"/>
        <v>3.4582624957483761</v>
      </c>
      <c r="AR92" s="21">
        <f t="shared" si="181"/>
        <v>4.598443125735189</v>
      </c>
      <c r="AS92" s="21">
        <f t="shared" si="181"/>
        <v>10.612693171285578</v>
      </c>
      <c r="AT92" s="21">
        <f t="shared" si="181"/>
        <v>6.5691156018071144</v>
      </c>
      <c r="AU92" s="21">
        <f t="shared" si="181"/>
        <v>2.4887898828990282</v>
      </c>
      <c r="AV92" s="21">
        <f t="shared" si="181"/>
        <v>4.7304073087714649</v>
      </c>
      <c r="AW92" s="21">
        <f t="shared" si="181"/>
        <v>7.9947021432008061</v>
      </c>
      <c r="AX92" s="21">
        <f t="shared" si="181"/>
        <v>6.4152067992981348</v>
      </c>
      <c r="AY92" s="21">
        <f t="shared" si="181"/>
        <v>6.4394621001363035</v>
      </c>
      <c r="AZ92" s="21">
        <f t="shared" si="181"/>
        <v>6.5468406886606871</v>
      </c>
      <c r="BA92" s="21">
        <f t="shared" si="181"/>
        <v>7.7067033401625746</v>
      </c>
      <c r="BB92" s="21">
        <f t="shared" si="181"/>
        <v>9.3911706945282845</v>
      </c>
      <c r="BC92" s="21">
        <f t="shared" si="181"/>
        <v>6.612385405101767</v>
      </c>
      <c r="BD92" s="21">
        <f t="shared" si="181"/>
        <v>8.3795702832077748</v>
      </c>
      <c r="BE92" s="21">
        <f t="shared" si="181"/>
        <v>6.4650293020679328</v>
      </c>
      <c r="BF92" s="21">
        <f t="shared" si="181"/>
        <v>10.906494728494245</v>
      </c>
      <c r="BG92" s="73">
        <f t="shared" si="159"/>
        <v>229.98424428305589</v>
      </c>
      <c r="BH92" s="64">
        <f t="shared" si="160"/>
        <v>9.6838186294502098</v>
      </c>
      <c r="BI92" s="61"/>
      <c r="BJ92" s="61"/>
    </row>
    <row r="93" spans="1:62" s="51" customFormat="1" x14ac:dyDescent="0.25">
      <c r="A93" s="6" t="s">
        <v>62</v>
      </c>
      <c r="B93" s="69">
        <f t="shared" ref="B93:O93" si="182">B61-B77</f>
        <v>-3.0138164307663051</v>
      </c>
      <c r="C93" s="69">
        <f t="shared" si="182"/>
        <v>-3.4291257926098329</v>
      </c>
      <c r="D93" s="69">
        <f t="shared" si="182"/>
        <v>-2.9148889761251828</v>
      </c>
      <c r="E93" s="69">
        <f t="shared" si="182"/>
        <v>-2.1009305838904062</v>
      </c>
      <c r="F93" s="69">
        <f t="shared" si="182"/>
        <v>-2.609982692137101</v>
      </c>
      <c r="G93" s="69">
        <f t="shared" si="182"/>
        <v>-3.0387716905578723</v>
      </c>
      <c r="H93" s="69">
        <f t="shared" si="182"/>
        <v>-3.0943866303785308</v>
      </c>
      <c r="I93" s="69">
        <f t="shared" si="182"/>
        <v>-1.3297518722129453</v>
      </c>
      <c r="J93" s="69">
        <f t="shared" si="182"/>
        <v>-1.7529222179458515E-2</v>
      </c>
      <c r="K93" s="69">
        <f t="shared" si="182"/>
        <v>-0.25396174781404657</v>
      </c>
      <c r="L93" s="27">
        <f t="shared" si="182"/>
        <v>2.4224744999351602</v>
      </c>
      <c r="M93" s="21">
        <f t="shared" si="182"/>
        <v>4.5372592056835668</v>
      </c>
      <c r="N93" s="21">
        <f t="shared" si="182"/>
        <v>10.360846298489502</v>
      </c>
      <c r="O93" s="21">
        <f t="shared" si="182"/>
        <v>8.3683543560214382</v>
      </c>
      <c r="P93" s="21">
        <f t="shared" si="180"/>
        <v>10.759279721152215</v>
      </c>
      <c r="Q93" s="21">
        <f t="shared" si="180"/>
        <v>12.401631031322548</v>
      </c>
      <c r="R93" s="21">
        <f t="shared" si="181"/>
        <v>19.345232847185802</v>
      </c>
      <c r="S93" s="21">
        <f t="shared" si="181"/>
        <v>20.516087746319549</v>
      </c>
      <c r="T93" s="21">
        <f t="shared" si="181"/>
        <v>19.398993434257225</v>
      </c>
      <c r="U93" s="21">
        <f t="shared" si="181"/>
        <v>19.991261995552289</v>
      </c>
      <c r="V93" s="21">
        <f t="shared" si="181"/>
        <v>23.634767040797634</v>
      </c>
      <c r="W93" s="21">
        <f t="shared" si="181"/>
        <v>13.322669894536723</v>
      </c>
      <c r="X93" s="21">
        <f t="shared" si="181"/>
        <v>12.126823775708363</v>
      </c>
      <c r="Y93" s="21">
        <f t="shared" si="181"/>
        <v>6.8773010653069324</v>
      </c>
      <c r="Z93" s="21">
        <f t="shared" si="181"/>
        <v>14.233703153329131</v>
      </c>
      <c r="AA93" s="21">
        <f t="shared" si="181"/>
        <v>8.051510514221226</v>
      </c>
      <c r="AB93" s="21">
        <f t="shared" si="181"/>
        <v>7.5372146271267431</v>
      </c>
      <c r="AC93" s="21">
        <f t="shared" si="181"/>
        <v>7.5285987184347478</v>
      </c>
      <c r="AD93" s="21">
        <f t="shared" si="181"/>
        <v>8.1358781821189829</v>
      </c>
      <c r="AE93" s="21">
        <f t="shared" si="181"/>
        <v>5.6818092675903413</v>
      </c>
      <c r="AF93" s="21">
        <f t="shared" si="181"/>
        <v>6.1316258368016845</v>
      </c>
      <c r="AG93" s="21">
        <f t="shared" si="181"/>
        <v>5.9646586755887832</v>
      </c>
      <c r="AH93" s="21">
        <f t="shared" si="181"/>
        <v>5.984255441623489</v>
      </c>
      <c r="AI93" s="21">
        <f t="shared" si="181"/>
        <v>7.111867800791055</v>
      </c>
      <c r="AJ93" s="21">
        <f t="shared" si="181"/>
        <v>9.873112012259277</v>
      </c>
      <c r="AK93" s="21">
        <f t="shared" si="181"/>
        <v>8.3899595051485338</v>
      </c>
      <c r="AL93" s="21">
        <f t="shared" si="181"/>
        <v>14.450882313968693</v>
      </c>
      <c r="AM93" s="21">
        <f t="shared" si="181"/>
        <v>14.150892821298772</v>
      </c>
      <c r="AN93" s="21">
        <f t="shared" si="181"/>
        <v>16.99585004931328</v>
      </c>
      <c r="AO93" s="21">
        <f t="shared" si="181"/>
        <v>14.888067529448152</v>
      </c>
      <c r="AP93" s="21">
        <f t="shared" si="181"/>
        <v>15.254343253602828</v>
      </c>
      <c r="AQ93" s="21">
        <f t="shared" si="181"/>
        <v>16.101079466524482</v>
      </c>
      <c r="AR93" s="21">
        <f t="shared" si="181"/>
        <v>17.978407261723568</v>
      </c>
      <c r="AS93" s="21">
        <f t="shared" si="181"/>
        <v>11.783979619005917</v>
      </c>
      <c r="AT93" s="21">
        <f t="shared" si="181"/>
        <v>11.600618895794019</v>
      </c>
      <c r="AU93" s="21">
        <f t="shared" si="181"/>
        <v>10.142090294594647</v>
      </c>
      <c r="AV93" s="21">
        <f t="shared" si="181"/>
        <v>11.59181027241871</v>
      </c>
      <c r="AW93" s="21">
        <f t="shared" si="181"/>
        <v>16.671520322192343</v>
      </c>
      <c r="AX93" s="21">
        <f t="shared" si="181"/>
        <v>14.298886667518572</v>
      </c>
      <c r="AY93" s="21">
        <f t="shared" si="181"/>
        <v>18.594378213276961</v>
      </c>
      <c r="AZ93" s="21">
        <f t="shared" si="181"/>
        <v>14.825813858817435</v>
      </c>
      <c r="BA93" s="21">
        <f t="shared" si="181"/>
        <v>14.139444339441919</v>
      </c>
      <c r="BB93" s="21">
        <f t="shared" si="181"/>
        <v>22.832379390264684</v>
      </c>
      <c r="BC93" s="21">
        <f t="shared" si="181"/>
        <v>25.639197445971288</v>
      </c>
      <c r="BD93" s="21">
        <f t="shared" si="181"/>
        <v>25.813300255359177</v>
      </c>
      <c r="BE93" s="21">
        <f t="shared" si="181"/>
        <v>23.213632029885975</v>
      </c>
      <c r="BF93" s="21">
        <f t="shared" si="181"/>
        <v>30.595124855719071</v>
      </c>
      <c r="BG93" s="73">
        <f t="shared" si="159"/>
        <v>638.64763296123692</v>
      </c>
      <c r="BH93" s="64">
        <f t="shared" si="160"/>
        <v>26.643677265930837</v>
      </c>
      <c r="BI93" s="61"/>
      <c r="BJ93" s="61"/>
    </row>
    <row r="94" spans="1:62" s="67" customFormat="1" x14ac:dyDescent="0.25">
      <c r="A94" s="10" t="s">
        <v>74</v>
      </c>
      <c r="B94" s="112">
        <f>AVERAGE(B84:B93)</f>
        <v>-2.4718328047613931</v>
      </c>
      <c r="C94" s="112">
        <f t="shared" ref="C94" si="183">AVERAGE(C84:C93)</f>
        <v>-2.7879557968158957</v>
      </c>
      <c r="D94" s="112">
        <f t="shared" ref="D94" si="184">AVERAGE(D84:D93)</f>
        <v>-2.4045698127961268</v>
      </c>
      <c r="E94" s="112">
        <f t="shared" ref="E94" si="185">AVERAGE(E84:E93)</f>
        <v>-1.7964402280813125</v>
      </c>
      <c r="F94" s="112">
        <f t="shared" ref="F94" si="186">AVERAGE(F84:F93)</f>
        <v>-2.180975397166768</v>
      </c>
      <c r="G94" s="112">
        <f t="shared" ref="G94" si="187">AVERAGE(G84:G93)</f>
        <v>-2.4540971522238348</v>
      </c>
      <c r="H94" s="112">
        <f t="shared" ref="H94" si="188">AVERAGE(H84:H93)</f>
        <v>-2.5483620457225529</v>
      </c>
      <c r="I94" s="112">
        <f t="shared" ref="I94" si="189">AVERAGE(I84:I93)</f>
        <v>-1.2374174262220605</v>
      </c>
      <c r="J94" s="112">
        <f t="shared" ref="J94" si="190">AVERAGE(J84:J93)</f>
        <v>-0.2686809957436706</v>
      </c>
      <c r="K94" s="112">
        <f t="shared" ref="K94" si="191">AVERAGE(K84:K93)</f>
        <v>-0.4583487383630353</v>
      </c>
      <c r="L94" s="112">
        <f t="shared" ref="L94" si="192">AVERAGE(L84:L93)</f>
        <v>1.5837260188206195</v>
      </c>
      <c r="M94" s="48">
        <f t="shared" ref="M94" si="193">AVERAGE(M84:M93)</f>
        <v>3.0693439875520321</v>
      </c>
      <c r="N94" s="48">
        <f t="shared" ref="N94" si="194">AVERAGE(N84:N93)</f>
        <v>7.2913460165527981</v>
      </c>
      <c r="O94" s="48">
        <f t="shared" ref="O94" si="195">AVERAGE(O84:O93)</f>
        <v>5.8022690498873812</v>
      </c>
      <c r="P94" s="48">
        <f t="shared" ref="P94" si="196">AVERAGE(P84:P93)</f>
        <v>7.3057112673808629</v>
      </c>
      <c r="Q94" s="48">
        <f t="shared" ref="Q94" si="197">AVERAGE(Q84:Q93)</f>
        <v>8.1031342854992054</v>
      </c>
      <c r="R94" s="48">
        <f t="shared" ref="R94" si="198">AVERAGE(R84:R93)</f>
        <v>11.32326295805672</v>
      </c>
      <c r="S94" s="48">
        <f t="shared" ref="S94" si="199">AVERAGE(S84:S93)</f>
        <v>13.042521415495552</v>
      </c>
      <c r="T94" s="48">
        <f t="shared" ref="T94" si="200">AVERAGE(T84:T93)</f>
        <v>13.167534719619397</v>
      </c>
      <c r="U94" s="48">
        <f t="shared" ref="U94" si="201">AVERAGE(U84:U93)</f>
        <v>14.235955038436392</v>
      </c>
      <c r="V94" s="48">
        <f t="shared" ref="V94" si="202">AVERAGE(V84:V93)</f>
        <v>16.387510304164159</v>
      </c>
      <c r="W94" s="48">
        <f t="shared" ref="W94" si="203">AVERAGE(W84:W93)</f>
        <v>9.4269952348154256</v>
      </c>
      <c r="X94" s="48">
        <f t="shared" ref="X94" si="204">AVERAGE(X84:X93)</f>
        <v>8.0577778830767706</v>
      </c>
      <c r="Y94" s="48">
        <f t="shared" ref="Y94" si="205">AVERAGE(Y84:Y93)</f>
        <v>6.4439970332726535</v>
      </c>
      <c r="Z94" s="48">
        <f t="shared" ref="Z94" si="206">AVERAGE(Z84:Z93)</f>
        <v>11.338543830472988</v>
      </c>
      <c r="AA94" s="48">
        <f t="shared" ref="AA94" si="207">AVERAGE(AA84:AA93)</f>
        <v>7.0768938381368969</v>
      </c>
      <c r="AB94" s="48">
        <f t="shared" ref="AB94" si="208">AVERAGE(AB84:AB93)</f>
        <v>10.359653109613063</v>
      </c>
      <c r="AC94" s="48">
        <f t="shared" ref="AC94" si="209">AVERAGE(AC84:AC93)</f>
        <v>9.6528862612674207</v>
      </c>
      <c r="AD94" s="48">
        <f t="shared" ref="AD94" si="210">AVERAGE(AD84:AD93)</f>
        <v>9.2139429636543646</v>
      </c>
      <c r="AE94" s="48">
        <f t="shared" ref="AE94" si="211">AVERAGE(AE84:AE93)</f>
        <v>7.5039567442912229</v>
      </c>
      <c r="AF94" s="48">
        <f t="shared" ref="AF94" si="212">AVERAGE(AF84:AF93)</f>
        <v>7.4424220193240931</v>
      </c>
      <c r="AG94" s="48">
        <f t="shared" ref="AG94" si="213">AVERAGE(AG84:AG93)</f>
        <v>6.8011099382638829</v>
      </c>
      <c r="AH94" s="48">
        <f t="shared" ref="AH94" si="214">AVERAGE(AH84:AH93)</f>
        <v>7.5074304338474063</v>
      </c>
      <c r="AI94" s="48">
        <f t="shared" ref="AI94" si="215">AVERAGE(AI84:AI93)</f>
        <v>10.509756544672744</v>
      </c>
      <c r="AJ94" s="48">
        <f t="shared" ref="AJ94" si="216">AVERAGE(AJ84:AJ93)</f>
        <v>10.968166914223925</v>
      </c>
      <c r="AK94" s="48">
        <f t="shared" ref="AK94" si="217">AVERAGE(AK84:AK93)</f>
        <v>8.7753864376024051</v>
      </c>
      <c r="AL94" s="48">
        <f t="shared" ref="AL94" si="218">AVERAGE(AL84:AL93)</f>
        <v>10.797886372369559</v>
      </c>
      <c r="AM94" s="48">
        <f t="shared" ref="AM94" si="219">AVERAGE(AM84:AM93)</f>
        <v>14.050337541134203</v>
      </c>
      <c r="AN94" s="48">
        <f t="shared" ref="AN94" si="220">AVERAGE(AN84:AN93)</f>
        <v>14.437323259262792</v>
      </c>
      <c r="AO94" s="48">
        <f t="shared" ref="AO94" si="221">AVERAGE(AO84:AO93)</f>
        <v>13.204218334658606</v>
      </c>
      <c r="AP94" s="48">
        <f t="shared" ref="AP94" si="222">AVERAGE(AP84:AP93)</f>
        <v>16.564414749667584</v>
      </c>
      <c r="AQ94" s="48">
        <f t="shared" ref="AQ94" si="223">AVERAGE(AQ84:AQ93)</f>
        <v>15.696938573752529</v>
      </c>
      <c r="AR94" s="48">
        <f t="shared" ref="AR94" si="224">AVERAGE(AR84:AR93)</f>
        <v>18.343954438422628</v>
      </c>
      <c r="AS94" s="48">
        <f t="shared" ref="AS94" si="225">AVERAGE(AS84:AS93)</f>
        <v>22.779119165812563</v>
      </c>
      <c r="AT94" s="48">
        <f t="shared" ref="AT94" si="226">AVERAGE(AT84:AT93)</f>
        <v>19.390835520417106</v>
      </c>
      <c r="AU94" s="48">
        <f t="shared" ref="AU94" si="227">AVERAGE(AU84:AU93)</f>
        <v>15.518719555129834</v>
      </c>
      <c r="AV94" s="48">
        <f t="shared" ref="AV94" si="228">AVERAGE(AV84:AV93)</f>
        <v>21.062307959985482</v>
      </c>
      <c r="AW94" s="48">
        <f t="shared" ref="AW94" si="229">AVERAGE(AW84:AW93)</f>
        <v>21.197777484382883</v>
      </c>
      <c r="AX94" s="48">
        <f t="shared" ref="AX94" si="230">AVERAGE(AX84:AX93)</f>
        <v>15.365021066517818</v>
      </c>
      <c r="AY94" s="48">
        <f t="shared" ref="AY94" si="231">AVERAGE(AY84:AY93)</f>
        <v>18.248191683765931</v>
      </c>
      <c r="AZ94" s="48">
        <f t="shared" ref="AZ94" si="232">AVERAGE(AZ84:AZ93)</f>
        <v>20.676866422721041</v>
      </c>
      <c r="BA94" s="48">
        <f t="shared" ref="BA94" si="233">AVERAGE(BA84:BA93)</f>
        <v>20.621993750925046</v>
      </c>
      <c r="BB94" s="48">
        <f t="shared" ref="BB94" si="234">AVERAGE(BB84:BB93)</f>
        <v>22.804883381152898</v>
      </c>
      <c r="BC94" s="48">
        <f t="shared" ref="BC94" si="235">AVERAGE(BC84:BC93)</f>
        <v>24.794542183918857</v>
      </c>
      <c r="BD94" s="48">
        <f t="shared" ref="BD94" si="236">AVERAGE(BD84:BD93)</f>
        <v>20.615085906976834</v>
      </c>
      <c r="BE94" s="48">
        <f t="shared" ref="BE94" si="237">AVERAGE(BE84:BE93)</f>
        <v>18.983269630219603</v>
      </c>
      <c r="BF94" s="48">
        <f t="shared" ref="BF94" si="238">AVERAGE(BF84:BF93)</f>
        <v>23.110753244227492</v>
      </c>
      <c r="BG94" s="73">
        <f t="shared" si="159"/>
        <v>618.69122731309301</v>
      </c>
      <c r="BH94" s="64">
        <f t="shared" si="160"/>
        <v>25.81972712055239</v>
      </c>
      <c r="BI94" s="62"/>
      <c r="BJ94" s="61"/>
    </row>
    <row r="97" spans="1:62" s="68" customFormat="1" x14ac:dyDescent="0.25">
      <c r="BH97" s="61"/>
      <c r="BI97" s="61"/>
      <c r="BJ97" s="61"/>
    </row>
    <row r="98" spans="1:62" s="68" customFormat="1" x14ac:dyDescent="0.25">
      <c r="A98" s="65" t="s">
        <v>76</v>
      </c>
      <c r="B98" s="65"/>
      <c r="C98" s="65"/>
      <c r="D98" s="65"/>
      <c r="BH98" s="61"/>
      <c r="BI98" s="61"/>
      <c r="BJ98" s="61"/>
    </row>
    <row r="99" spans="1:62" s="84" customFormat="1" x14ac:dyDescent="0.25">
      <c r="A99" s="5" t="s">
        <v>51</v>
      </c>
      <c r="B99" s="82">
        <v>1960</v>
      </c>
      <c r="C99" s="82">
        <v>1961</v>
      </c>
      <c r="D99" s="82">
        <v>1962</v>
      </c>
      <c r="E99" s="82">
        <v>1963</v>
      </c>
      <c r="F99" s="82">
        <v>1964</v>
      </c>
      <c r="G99" s="82">
        <v>1965</v>
      </c>
      <c r="H99" s="82">
        <v>1966</v>
      </c>
      <c r="I99" s="82">
        <v>1967</v>
      </c>
      <c r="J99" s="82">
        <v>1968</v>
      </c>
      <c r="K99" s="82">
        <v>1969</v>
      </c>
      <c r="L99" s="82">
        <v>1970</v>
      </c>
      <c r="M99" s="82">
        <v>1971</v>
      </c>
      <c r="N99" s="82">
        <v>1972</v>
      </c>
      <c r="O99" s="82">
        <v>1973</v>
      </c>
      <c r="P99" s="82">
        <v>1974</v>
      </c>
      <c r="Q99" s="82">
        <v>1975</v>
      </c>
      <c r="R99" s="82">
        <v>1976</v>
      </c>
      <c r="S99" s="82">
        <v>1977</v>
      </c>
      <c r="T99" s="82">
        <v>1978</v>
      </c>
      <c r="U99" s="82">
        <v>1979</v>
      </c>
      <c r="V99" s="82">
        <v>1980</v>
      </c>
      <c r="W99" s="82">
        <v>1981</v>
      </c>
      <c r="X99" s="82">
        <v>1982</v>
      </c>
      <c r="Y99" s="82">
        <v>1983</v>
      </c>
      <c r="Z99" s="82">
        <v>1984</v>
      </c>
      <c r="AA99" s="82">
        <v>1985</v>
      </c>
      <c r="AB99" s="82">
        <v>1986</v>
      </c>
      <c r="AC99" s="82">
        <v>1987</v>
      </c>
      <c r="AD99" s="82">
        <v>1988</v>
      </c>
      <c r="AE99" s="82">
        <v>1989</v>
      </c>
      <c r="AF99" s="82">
        <v>1990</v>
      </c>
      <c r="AG99" s="82">
        <v>1991</v>
      </c>
      <c r="AH99" s="82">
        <v>1992</v>
      </c>
      <c r="AI99" s="82">
        <v>1993</v>
      </c>
      <c r="AJ99" s="82">
        <v>1994</v>
      </c>
      <c r="AK99" s="82">
        <v>1995</v>
      </c>
      <c r="AL99" s="82">
        <v>1996</v>
      </c>
      <c r="AM99" s="82">
        <v>1997</v>
      </c>
      <c r="AN99" s="82">
        <v>1998</v>
      </c>
      <c r="AO99" s="82">
        <v>1999</v>
      </c>
      <c r="AP99" s="82">
        <v>2000</v>
      </c>
      <c r="AQ99" s="82">
        <v>2001</v>
      </c>
      <c r="AR99" s="82">
        <v>2002</v>
      </c>
      <c r="AS99" s="82">
        <v>2003</v>
      </c>
      <c r="AT99" s="82">
        <v>2004</v>
      </c>
      <c r="AU99" s="82">
        <v>2005</v>
      </c>
      <c r="AV99" s="82">
        <v>2006</v>
      </c>
      <c r="AW99" s="82">
        <v>2007</v>
      </c>
      <c r="AX99" s="82">
        <v>2008</v>
      </c>
      <c r="AY99" s="82">
        <v>2009</v>
      </c>
      <c r="AZ99" s="82">
        <v>2010</v>
      </c>
      <c r="BA99" s="82">
        <v>2011</v>
      </c>
      <c r="BB99" s="82">
        <v>2012</v>
      </c>
      <c r="BC99" s="82">
        <v>2013</v>
      </c>
      <c r="BD99" s="82">
        <v>2014</v>
      </c>
      <c r="BE99" s="82">
        <v>2015</v>
      </c>
      <c r="BF99" s="82">
        <v>2016</v>
      </c>
      <c r="BG99" s="140" t="s">
        <v>82</v>
      </c>
      <c r="BH99" s="58"/>
      <c r="BI99" s="83"/>
      <c r="BJ99" s="83"/>
    </row>
    <row r="100" spans="1:62" s="84" customFormat="1" ht="12.75" x14ac:dyDescent="0.2">
      <c r="A100" s="85" t="s">
        <v>52</v>
      </c>
      <c r="B100" s="86">
        <v>100000</v>
      </c>
      <c r="C100" s="86">
        <v>150000</v>
      </c>
      <c r="D100" s="86">
        <v>200000</v>
      </c>
      <c r="E100" s="86">
        <v>250000</v>
      </c>
      <c r="F100" s="86">
        <v>320000</v>
      </c>
      <c r="G100" s="86">
        <v>431834</v>
      </c>
      <c r="H100" s="86">
        <v>480000</v>
      </c>
      <c r="I100" s="86">
        <v>550000</v>
      </c>
      <c r="J100" s="86">
        <v>700000</v>
      </c>
      <c r="K100" s="86">
        <v>950000</v>
      </c>
      <c r="L100" s="86">
        <v>1319000</v>
      </c>
      <c r="M100" s="86">
        <v>1700000</v>
      </c>
      <c r="N100" s="86">
        <v>2500000</v>
      </c>
      <c r="O100" s="86">
        <v>3850000</v>
      </c>
      <c r="P100" s="87">
        <v>5143367</v>
      </c>
      <c r="Q100" s="87">
        <v>5824492</v>
      </c>
      <c r="R100" s="87">
        <v>6417000</v>
      </c>
      <c r="S100" s="87">
        <v>7070263</v>
      </c>
      <c r="T100" s="87">
        <v>7782187</v>
      </c>
      <c r="U100" s="87">
        <v>8256096</v>
      </c>
      <c r="V100" s="87">
        <v>8774023</v>
      </c>
      <c r="W100" s="87">
        <v>8501169</v>
      </c>
      <c r="X100" s="87">
        <v>8203277</v>
      </c>
      <c r="Y100" s="87">
        <v>8137112</v>
      </c>
      <c r="Z100" s="87">
        <v>9421202</v>
      </c>
      <c r="AA100" s="87">
        <v>10153405</v>
      </c>
      <c r="AB100" s="87">
        <v>9181587</v>
      </c>
      <c r="AC100" s="87">
        <v>9134291</v>
      </c>
      <c r="AD100" s="87">
        <v>10519972</v>
      </c>
      <c r="AE100" s="87">
        <v>12211208</v>
      </c>
      <c r="AF100" s="87">
        <v>11487303</v>
      </c>
      <c r="AG100" s="87">
        <v>9616648</v>
      </c>
      <c r="AH100" s="87">
        <v>9441391</v>
      </c>
      <c r="AI100" s="87">
        <v>10635330</v>
      </c>
      <c r="AJ100" s="87">
        <v>11525410</v>
      </c>
      <c r="AK100" s="87">
        <v>11675005</v>
      </c>
      <c r="AL100" s="87">
        <v>10299470</v>
      </c>
      <c r="AM100" s="87">
        <v>11486478</v>
      </c>
      <c r="AN100" s="87">
        <v>13303656</v>
      </c>
      <c r="AO100" s="87">
        <v>13061410</v>
      </c>
      <c r="AP100" s="87">
        <v>13656771</v>
      </c>
      <c r="AQ100" s="87">
        <v>13985099</v>
      </c>
      <c r="AR100" s="87">
        <v>16359441</v>
      </c>
      <c r="AS100" s="87">
        <v>18524769</v>
      </c>
      <c r="AT100" s="87">
        <v>21538990</v>
      </c>
      <c r="AU100" s="87">
        <v>22948874</v>
      </c>
      <c r="AV100" s="87">
        <v>22047349</v>
      </c>
      <c r="AW100" s="87">
        <v>20565279</v>
      </c>
      <c r="AX100" s="87">
        <v>21246302</v>
      </c>
      <c r="AY100" s="87">
        <v>21750468</v>
      </c>
      <c r="AZ100" s="87">
        <v>23327296</v>
      </c>
      <c r="BA100" s="87">
        <v>23968663</v>
      </c>
      <c r="BB100" s="87">
        <v>24975258</v>
      </c>
      <c r="BC100" s="87">
        <v>27906675</v>
      </c>
      <c r="BD100" s="87">
        <v>30273763</v>
      </c>
      <c r="BE100" s="87">
        <v>32181243</v>
      </c>
      <c r="BF100" s="87">
        <v>33153679</v>
      </c>
      <c r="BG100" s="133">
        <f>BF100/$BF$110*100</f>
        <v>44.033811079706908</v>
      </c>
      <c r="BH100" s="88"/>
      <c r="BI100" s="83"/>
      <c r="BJ100" s="83"/>
    </row>
    <row r="101" spans="1:62" s="84" customFormat="1" ht="12.75" x14ac:dyDescent="0.2">
      <c r="A101" s="85" t="s">
        <v>53</v>
      </c>
      <c r="B101" s="86">
        <v>8198634.8999999762</v>
      </c>
      <c r="C101" s="86">
        <v>8366528.8999999762</v>
      </c>
      <c r="D101" s="86">
        <v>8534422.8999999762</v>
      </c>
      <c r="E101" s="86">
        <v>8702316.8999999762</v>
      </c>
      <c r="F101" s="86">
        <v>8870210.8999999762</v>
      </c>
      <c r="G101" s="86">
        <v>8771318</v>
      </c>
      <c r="H101" s="86">
        <v>9205998.8999999762</v>
      </c>
      <c r="I101" s="86">
        <v>9373892.8999999762</v>
      </c>
      <c r="J101" s="86">
        <v>9541786.8999999762</v>
      </c>
      <c r="K101" s="86">
        <v>9709680.8999999762</v>
      </c>
      <c r="L101" s="86">
        <v>9858320</v>
      </c>
      <c r="M101" s="86">
        <v>10045468.899999976</v>
      </c>
      <c r="N101" s="86">
        <v>10213362.899999976</v>
      </c>
      <c r="O101" s="86">
        <v>10381256.899999976</v>
      </c>
      <c r="P101" s="86">
        <v>10672450</v>
      </c>
      <c r="Q101" s="86">
        <v>10854687</v>
      </c>
      <c r="R101" s="86">
        <v>11117570</v>
      </c>
      <c r="S101" s="86">
        <v>11797411</v>
      </c>
      <c r="T101" s="86">
        <v>11124827</v>
      </c>
      <c r="U101" s="86">
        <v>11318885</v>
      </c>
      <c r="V101" s="86">
        <v>11451297</v>
      </c>
      <c r="W101" s="86">
        <v>11520336</v>
      </c>
      <c r="X101" s="86">
        <v>12619531</v>
      </c>
      <c r="Y101" s="86">
        <v>10705979</v>
      </c>
      <c r="Z101" s="86">
        <v>12018446</v>
      </c>
      <c r="AA101" s="86">
        <v>11798349</v>
      </c>
      <c r="AB101" s="86">
        <v>12465836</v>
      </c>
      <c r="AC101" s="86">
        <v>13503431</v>
      </c>
      <c r="AD101" s="86">
        <v>13169003</v>
      </c>
      <c r="AE101" s="86">
        <v>12931784</v>
      </c>
      <c r="AF101" s="86">
        <v>11394307</v>
      </c>
      <c r="AG101" s="86">
        <v>13063701</v>
      </c>
      <c r="AH101" s="86">
        <v>13363609</v>
      </c>
      <c r="AI101" s="86">
        <v>11869663</v>
      </c>
      <c r="AJ101" s="86">
        <v>13748813</v>
      </c>
      <c r="AK101" s="86">
        <v>13946320</v>
      </c>
      <c r="AL101" s="86">
        <v>11975811</v>
      </c>
      <c r="AM101" s="86">
        <v>12562130</v>
      </c>
      <c r="AN101" s="86">
        <v>10585498</v>
      </c>
      <c r="AO101" s="86">
        <v>11611483</v>
      </c>
      <c r="AP101" s="86">
        <v>11890376</v>
      </c>
      <c r="AQ101" s="86">
        <v>12335175</v>
      </c>
      <c r="AR101" s="86">
        <v>11760965</v>
      </c>
      <c r="AS101" s="86">
        <v>12965678</v>
      </c>
      <c r="AT101" s="86">
        <v>12410677</v>
      </c>
      <c r="AU101" s="86">
        <v>11549425</v>
      </c>
      <c r="AV101" s="86">
        <v>12613094</v>
      </c>
      <c r="AW101" s="86">
        <v>13767431</v>
      </c>
      <c r="AX101" s="86">
        <v>14444582</v>
      </c>
      <c r="AY101" s="86">
        <v>13654715</v>
      </c>
      <c r="AZ101" s="86">
        <v>12678875</v>
      </c>
      <c r="BA101" s="86">
        <v>13218892</v>
      </c>
      <c r="BB101" s="86">
        <v>14198496</v>
      </c>
      <c r="BC101" s="86">
        <v>15279652</v>
      </c>
      <c r="BD101" s="86">
        <v>15432909</v>
      </c>
      <c r="BE101" s="86">
        <v>15406010</v>
      </c>
      <c r="BF101" s="86">
        <v>14958862</v>
      </c>
      <c r="BG101" s="133">
        <f t="shared" ref="BG101:BG109" si="239">BF101/$BF$110*100</f>
        <v>19.867952008445478</v>
      </c>
      <c r="BH101" s="88"/>
      <c r="BI101" s="83"/>
      <c r="BJ101" s="83"/>
    </row>
    <row r="102" spans="1:62" s="84" customFormat="1" ht="12.75" x14ac:dyDescent="0.2">
      <c r="A102" s="85" t="s">
        <v>55</v>
      </c>
      <c r="B102" s="86">
        <v>1270111.299999997</v>
      </c>
      <c r="C102" s="86">
        <v>1323406.8999999911</v>
      </c>
      <c r="D102" s="86">
        <v>1376702.5</v>
      </c>
      <c r="E102" s="86">
        <v>1429998.099999994</v>
      </c>
      <c r="F102" s="86">
        <v>1483293.6999999881</v>
      </c>
      <c r="G102" s="86">
        <v>1705081</v>
      </c>
      <c r="H102" s="86">
        <v>1589884.8999999911</v>
      </c>
      <c r="I102" s="86">
        <v>1643180.5</v>
      </c>
      <c r="J102" s="86">
        <v>1696476.099999994</v>
      </c>
      <c r="K102" s="86">
        <v>1749771.6999999881</v>
      </c>
      <c r="L102" s="86">
        <v>1803067.299999997</v>
      </c>
      <c r="M102" s="86">
        <v>1856362.8999999911</v>
      </c>
      <c r="N102" s="86">
        <v>1909658.5</v>
      </c>
      <c r="O102" s="86">
        <v>1962954.099999994</v>
      </c>
      <c r="P102" s="86">
        <v>2056691</v>
      </c>
      <c r="Q102" s="86">
        <v>1969227</v>
      </c>
      <c r="R102" s="86">
        <v>2093483</v>
      </c>
      <c r="S102" s="86">
        <v>2270036</v>
      </c>
      <c r="T102" s="86">
        <v>2391455</v>
      </c>
      <c r="U102" s="86">
        <v>2536756</v>
      </c>
      <c r="V102" s="86">
        <v>2607628</v>
      </c>
      <c r="W102" s="86">
        <v>2825879</v>
      </c>
      <c r="X102" s="86">
        <v>3084297</v>
      </c>
      <c r="Y102" s="86">
        <v>3478785</v>
      </c>
      <c r="Z102" s="86">
        <v>3655810</v>
      </c>
      <c r="AA102" s="86">
        <v>3912042</v>
      </c>
      <c r="AB102" s="86">
        <v>3951842</v>
      </c>
      <c r="AC102" s="86">
        <v>4314146</v>
      </c>
      <c r="AD102" s="86">
        <v>4117375</v>
      </c>
      <c r="AE102" s="86">
        <v>4075839</v>
      </c>
      <c r="AF102" s="86">
        <v>4272602</v>
      </c>
      <c r="AG102" s="86">
        <v>4210954</v>
      </c>
      <c r="AH102" s="86">
        <v>4202604</v>
      </c>
      <c r="AI102" s="86">
        <v>3863702</v>
      </c>
      <c r="AJ102" s="86">
        <v>4345260</v>
      </c>
      <c r="AK102" s="86">
        <v>4559062</v>
      </c>
      <c r="AL102" s="86">
        <v>4750296</v>
      </c>
      <c r="AM102" s="86">
        <v>4814084</v>
      </c>
      <c r="AN102" s="86">
        <v>4985819</v>
      </c>
      <c r="AO102" s="86">
        <v>4898844</v>
      </c>
      <c r="AP102" s="86">
        <v>4804511</v>
      </c>
      <c r="AQ102" s="86">
        <v>4957897</v>
      </c>
      <c r="AR102" s="86">
        <v>5100405</v>
      </c>
      <c r="AS102" s="86">
        <v>5371020</v>
      </c>
      <c r="AT102" s="86">
        <v>5631741</v>
      </c>
      <c r="AU102" s="86">
        <v>5805518</v>
      </c>
      <c r="AV102" s="86">
        <v>6355498</v>
      </c>
      <c r="AW102" s="86">
        <v>7080920</v>
      </c>
      <c r="AX102" s="86">
        <v>8140089</v>
      </c>
      <c r="AY102" s="86">
        <v>8617555</v>
      </c>
      <c r="AZ102" s="86">
        <v>9076706</v>
      </c>
      <c r="BA102" s="86">
        <v>9601316</v>
      </c>
      <c r="BB102" s="86">
        <v>9705388</v>
      </c>
      <c r="BC102" s="86">
        <v>10195166</v>
      </c>
      <c r="BD102" s="86">
        <v>10419678</v>
      </c>
      <c r="BE102" s="86">
        <v>10111376</v>
      </c>
      <c r="BF102" s="86">
        <v>10226205</v>
      </c>
      <c r="BG102" s="133">
        <f t="shared" si="239"/>
        <v>13.582166221503025</v>
      </c>
      <c r="BH102" s="88"/>
      <c r="BI102" s="83"/>
      <c r="BJ102" s="83"/>
    </row>
    <row r="103" spans="1:62" s="84" customFormat="1" ht="12.75" x14ac:dyDescent="0.2">
      <c r="A103" s="85" t="s">
        <v>56</v>
      </c>
      <c r="B103" s="86">
        <v>2182500</v>
      </c>
      <c r="C103" s="86">
        <v>2194700</v>
      </c>
      <c r="D103" s="86">
        <v>2206900</v>
      </c>
      <c r="E103" s="86">
        <v>2219100</v>
      </c>
      <c r="F103" s="86">
        <v>2231300</v>
      </c>
      <c r="G103" s="86">
        <v>2243500</v>
      </c>
      <c r="H103" s="86">
        <v>2255700</v>
      </c>
      <c r="I103" s="86">
        <v>2267900</v>
      </c>
      <c r="J103" s="86">
        <v>2280100</v>
      </c>
      <c r="K103" s="86">
        <v>2292300</v>
      </c>
      <c r="L103" s="86">
        <v>2402000</v>
      </c>
      <c r="M103" s="86">
        <v>2316700</v>
      </c>
      <c r="N103" s="86">
        <v>2328900</v>
      </c>
      <c r="O103" s="86">
        <v>2341100</v>
      </c>
      <c r="P103" s="86">
        <v>2155017</v>
      </c>
      <c r="Q103" s="86">
        <v>2216921</v>
      </c>
      <c r="R103" s="86">
        <v>2121015</v>
      </c>
      <c r="S103" s="86">
        <v>1941473</v>
      </c>
      <c r="T103" s="86">
        <v>2183673</v>
      </c>
      <c r="U103" s="86">
        <v>2406239</v>
      </c>
      <c r="V103" s="86">
        <v>2433604</v>
      </c>
      <c r="W103" s="86">
        <v>2617836</v>
      </c>
      <c r="X103" s="86">
        <v>1895486</v>
      </c>
      <c r="Y103" s="86">
        <v>2346007</v>
      </c>
      <c r="Z103" s="86">
        <v>2505435</v>
      </c>
      <c r="AA103" s="86">
        <v>2533762</v>
      </c>
      <c r="AB103" s="86">
        <v>2591461</v>
      </c>
      <c r="AC103" s="86">
        <v>2875641</v>
      </c>
      <c r="AD103" s="86">
        <v>2975245</v>
      </c>
      <c r="AE103" s="86">
        <v>3026535</v>
      </c>
      <c r="AF103" s="86">
        <v>2908961</v>
      </c>
      <c r="AG103" s="86">
        <v>2763439</v>
      </c>
      <c r="AH103" s="86">
        <v>2500324</v>
      </c>
      <c r="AI103" s="86">
        <v>2259332</v>
      </c>
      <c r="AJ103" s="86">
        <v>2097650</v>
      </c>
      <c r="AK103" s="86">
        <v>1869984</v>
      </c>
      <c r="AL103" s="86">
        <v>1920253</v>
      </c>
      <c r="AM103" s="86">
        <v>1988186</v>
      </c>
      <c r="AN103" s="86">
        <v>2070409</v>
      </c>
      <c r="AO103" s="86">
        <v>2222925</v>
      </c>
      <c r="AP103" s="86">
        <v>2267968</v>
      </c>
      <c r="AQ103" s="86">
        <v>2336031</v>
      </c>
      <c r="AR103" s="86">
        <v>2370891</v>
      </c>
      <c r="AS103" s="86">
        <v>2395501</v>
      </c>
      <c r="AT103" s="86">
        <v>2368040</v>
      </c>
      <c r="AU103" s="86">
        <v>2325920</v>
      </c>
      <c r="AV103" s="86">
        <v>2312154</v>
      </c>
      <c r="AW103" s="86">
        <v>2264129</v>
      </c>
      <c r="AX103" s="86">
        <v>2222224</v>
      </c>
      <c r="AY103" s="86">
        <v>2135508</v>
      </c>
      <c r="AZ103" s="86">
        <v>2159785</v>
      </c>
      <c r="BA103" s="86">
        <v>2148775</v>
      </c>
      <c r="BB103" s="86">
        <v>2120080</v>
      </c>
      <c r="BC103" s="86">
        <v>2085522</v>
      </c>
      <c r="BD103" s="86">
        <v>1997827</v>
      </c>
      <c r="BE103" s="86">
        <v>1977714</v>
      </c>
      <c r="BF103" s="86">
        <v>1994761</v>
      </c>
      <c r="BG103" s="133">
        <f t="shared" si="239"/>
        <v>2.6493870868197535</v>
      </c>
      <c r="BH103" s="88"/>
      <c r="BI103" s="83"/>
      <c r="BJ103" s="83"/>
    </row>
    <row r="104" spans="1:62" s="84" customFormat="1" ht="12.75" x14ac:dyDescent="0.2">
      <c r="A104" s="85" t="s">
        <v>57</v>
      </c>
      <c r="B104" s="86">
        <v>4784182.200000003</v>
      </c>
      <c r="C104" s="86">
        <v>4723624.5000000149</v>
      </c>
      <c r="D104" s="86">
        <v>4663066.8000000119</v>
      </c>
      <c r="E104" s="86">
        <v>4602509.1000000089</v>
      </c>
      <c r="F104" s="86">
        <v>4541951.400000006</v>
      </c>
      <c r="G104" s="86">
        <v>4481393.700000003</v>
      </c>
      <c r="H104" s="86">
        <v>4420836.0000000149</v>
      </c>
      <c r="I104" s="86">
        <v>4360278.3000000119</v>
      </c>
      <c r="J104" s="86">
        <v>4299720.6000000089</v>
      </c>
      <c r="K104" s="86">
        <v>4239162.900000006</v>
      </c>
      <c r="L104" s="86">
        <v>4178605.200000003</v>
      </c>
      <c r="M104" s="86">
        <v>4400000</v>
      </c>
      <c r="N104" s="86">
        <v>4600000</v>
      </c>
      <c r="O104" s="86">
        <v>4340000</v>
      </c>
      <c r="P104" s="86">
        <v>3844816</v>
      </c>
      <c r="Q104" s="86">
        <v>3876389</v>
      </c>
      <c r="R104" s="86">
        <v>3409185</v>
      </c>
      <c r="S104" s="86">
        <v>4096970</v>
      </c>
      <c r="T104" s="86">
        <v>3951040</v>
      </c>
      <c r="U104" s="86">
        <v>3646145</v>
      </c>
      <c r="V104" s="86">
        <v>3699495</v>
      </c>
      <c r="W104" s="86">
        <v>3510972</v>
      </c>
      <c r="X104" s="86">
        <v>3624217</v>
      </c>
      <c r="Y104" s="86">
        <v>2926496</v>
      </c>
      <c r="Z104" s="86">
        <v>3114117</v>
      </c>
      <c r="AA104" s="86">
        <v>3590180</v>
      </c>
      <c r="AB104" s="86">
        <v>3159826</v>
      </c>
      <c r="AC104" s="86">
        <v>1968376</v>
      </c>
      <c r="AD104" s="86">
        <v>2558952</v>
      </c>
      <c r="AE104" s="86">
        <v>2125400</v>
      </c>
      <c r="AF104" s="86">
        <v>1903593</v>
      </c>
      <c r="AG104" s="86">
        <v>1831389</v>
      </c>
      <c r="AH104" s="86">
        <v>1877753</v>
      </c>
      <c r="AI104" s="86">
        <v>1059926</v>
      </c>
      <c r="AJ104" s="86">
        <v>1181620</v>
      </c>
      <c r="AK104" s="86">
        <v>1191485</v>
      </c>
      <c r="AL104" s="86">
        <v>761763</v>
      </c>
      <c r="AM104" s="86">
        <v>632563</v>
      </c>
      <c r="AN104" s="86">
        <v>833364</v>
      </c>
      <c r="AO104" s="86">
        <v>676798</v>
      </c>
      <c r="AP104" s="86">
        <v>815244</v>
      </c>
      <c r="AQ104" s="86">
        <v>883714</v>
      </c>
      <c r="AR104" s="86">
        <v>768182</v>
      </c>
      <c r="AS104" s="86">
        <v>717832</v>
      </c>
      <c r="AT104" s="86">
        <v>1157104</v>
      </c>
      <c r="AU104" s="86">
        <v>1263321</v>
      </c>
      <c r="AV104" s="86">
        <v>899334</v>
      </c>
      <c r="AW104" s="86">
        <v>1126103</v>
      </c>
      <c r="AX104" s="86">
        <v>1064265</v>
      </c>
      <c r="AY104" s="86">
        <v>812305</v>
      </c>
      <c r="AZ104" s="86">
        <v>830136</v>
      </c>
      <c r="BA104" s="86">
        <v>1405486</v>
      </c>
      <c r="BB104" s="86">
        <v>1381989</v>
      </c>
      <c r="BC104" s="86">
        <v>943774</v>
      </c>
      <c r="BD104" s="86">
        <v>1129399</v>
      </c>
      <c r="BE104" s="86">
        <v>1032935</v>
      </c>
      <c r="BF104" s="86">
        <v>996188</v>
      </c>
      <c r="BG104" s="133">
        <f t="shared" si="239"/>
        <v>1.3231096974749339</v>
      </c>
      <c r="BH104" s="88"/>
      <c r="BI104" s="83"/>
      <c r="BJ104" s="83"/>
    </row>
    <row r="105" spans="1:62" s="84" customFormat="1" ht="12.75" x14ac:dyDescent="0.2">
      <c r="A105" s="85" t="s">
        <v>58</v>
      </c>
      <c r="B105" s="86">
        <v>63555</v>
      </c>
      <c r="C105" s="86">
        <v>242255</v>
      </c>
      <c r="D105" s="86">
        <v>420955</v>
      </c>
      <c r="E105" s="86">
        <v>599655</v>
      </c>
      <c r="F105" s="86">
        <v>658000</v>
      </c>
      <c r="G105" s="86">
        <v>766640</v>
      </c>
      <c r="H105" s="86">
        <v>1135755</v>
      </c>
      <c r="I105" s="86">
        <v>1314455</v>
      </c>
      <c r="J105" s="86">
        <v>1493155</v>
      </c>
      <c r="K105" s="86">
        <v>1671855</v>
      </c>
      <c r="L105" s="86">
        <v>1850555</v>
      </c>
      <c r="M105" s="86">
        <v>2029255</v>
      </c>
      <c r="N105" s="86">
        <v>2207955</v>
      </c>
      <c r="O105" s="86">
        <v>2386655</v>
      </c>
      <c r="P105" s="86">
        <v>2471150</v>
      </c>
      <c r="Q105" s="86">
        <v>2931508</v>
      </c>
      <c r="R105" s="86">
        <v>3539891</v>
      </c>
      <c r="S105" s="86">
        <v>3153333</v>
      </c>
      <c r="T105" s="86">
        <v>2811189</v>
      </c>
      <c r="U105" s="86">
        <v>3830544</v>
      </c>
      <c r="V105" s="86">
        <v>3122107</v>
      </c>
      <c r="W105" s="86">
        <v>1920142</v>
      </c>
      <c r="X105" s="86">
        <v>2827929</v>
      </c>
      <c r="Y105" s="86">
        <v>1879078</v>
      </c>
      <c r="Z105" s="86">
        <v>1741673</v>
      </c>
      <c r="AA105" s="86">
        <v>2676725</v>
      </c>
      <c r="AB105" s="86">
        <v>3864255</v>
      </c>
      <c r="AC105" s="86">
        <v>3455897</v>
      </c>
      <c r="AD105" s="86">
        <v>3467556</v>
      </c>
      <c r="AE105" s="86">
        <v>3281416</v>
      </c>
      <c r="AF105" s="86">
        <v>2680989</v>
      </c>
      <c r="AG105" s="86">
        <v>2049461</v>
      </c>
      <c r="AH105" s="86">
        <v>1955621</v>
      </c>
      <c r="AI105" s="86">
        <v>1482231</v>
      </c>
      <c r="AJ105" s="86">
        <v>1348853</v>
      </c>
      <c r="AK105" s="86">
        <v>994734</v>
      </c>
      <c r="AL105" s="86">
        <v>1796005</v>
      </c>
      <c r="AM105" s="86">
        <v>1521545</v>
      </c>
      <c r="AN105" s="86">
        <v>1408852</v>
      </c>
      <c r="AO105" s="86">
        <v>1249764</v>
      </c>
      <c r="AP105" s="86">
        <v>1138687</v>
      </c>
      <c r="AQ105" s="86">
        <v>1728492</v>
      </c>
      <c r="AR105" s="86">
        <v>2104902</v>
      </c>
      <c r="AS105" s="86">
        <v>2560231</v>
      </c>
      <c r="AT105" s="86">
        <v>2807224</v>
      </c>
      <c r="AU105" s="86">
        <v>2360696</v>
      </c>
      <c r="AV105" s="86">
        <v>1560175</v>
      </c>
      <c r="AW105" s="86">
        <v>1853224</v>
      </c>
      <c r="AX105" s="86">
        <v>2363893</v>
      </c>
      <c r="AY105" s="86">
        <v>2430253</v>
      </c>
      <c r="AZ105" s="86">
        <v>2181567</v>
      </c>
      <c r="BA105" s="86">
        <v>2138916</v>
      </c>
      <c r="BB105" s="86">
        <v>1912711</v>
      </c>
      <c r="BC105" s="86">
        <v>2087395</v>
      </c>
      <c r="BD105" s="86">
        <v>2834945</v>
      </c>
      <c r="BE105" s="86">
        <v>2472628</v>
      </c>
      <c r="BF105" s="86">
        <v>2166170</v>
      </c>
      <c r="BG105" s="133">
        <f t="shared" si="239"/>
        <v>2.8770478397443831</v>
      </c>
      <c r="BH105" s="88"/>
      <c r="BI105" s="83"/>
      <c r="BJ105" s="83"/>
    </row>
    <row r="106" spans="1:62" s="84" customFormat="1" ht="12.75" x14ac:dyDescent="0.2">
      <c r="A106" s="85" t="s">
        <v>59</v>
      </c>
      <c r="B106" s="86">
        <v>2888463</v>
      </c>
      <c r="C106" s="86">
        <v>2957849.6999999881</v>
      </c>
      <c r="D106" s="86">
        <v>3027236.400000006</v>
      </c>
      <c r="E106" s="86">
        <v>3096623.099999994</v>
      </c>
      <c r="F106" s="86">
        <v>3166009.7999999821</v>
      </c>
      <c r="G106" s="86">
        <v>3272525</v>
      </c>
      <c r="H106" s="86">
        <v>3304783.1999999881</v>
      </c>
      <c r="I106" s="86">
        <v>3374169.900000006</v>
      </c>
      <c r="J106" s="86">
        <v>3443556.599999994</v>
      </c>
      <c r="K106" s="86">
        <v>3512943.2999999821</v>
      </c>
      <c r="L106" s="86">
        <v>3484000</v>
      </c>
      <c r="M106" s="86">
        <v>3651716.6999999881</v>
      </c>
      <c r="N106" s="86">
        <v>3721103.400000006</v>
      </c>
      <c r="O106" s="86">
        <v>3790490.099999994</v>
      </c>
      <c r="P106" s="86">
        <v>4288555</v>
      </c>
      <c r="Q106" s="86">
        <v>4145916</v>
      </c>
      <c r="R106" s="86">
        <v>4059176</v>
      </c>
      <c r="S106" s="86">
        <v>4551032</v>
      </c>
      <c r="T106" s="86">
        <v>4617259</v>
      </c>
      <c r="U106" s="86">
        <v>4212424</v>
      </c>
      <c r="V106" s="86">
        <v>4643409</v>
      </c>
      <c r="W106" s="86">
        <v>5026925</v>
      </c>
      <c r="X106" s="86">
        <v>5926143</v>
      </c>
      <c r="Y106" s="86">
        <v>4064028</v>
      </c>
      <c r="Z106" s="86">
        <v>5320150</v>
      </c>
      <c r="AA106" s="86">
        <v>5315890</v>
      </c>
      <c r="AB106" s="86">
        <v>5477688</v>
      </c>
      <c r="AC106" s="86">
        <v>5201791</v>
      </c>
      <c r="AD106" s="86">
        <v>5781248</v>
      </c>
      <c r="AE106" s="86">
        <v>5181016</v>
      </c>
      <c r="AF106" s="86">
        <v>4680094</v>
      </c>
      <c r="AG106" s="86">
        <v>5433642</v>
      </c>
      <c r="AH106" s="86">
        <v>5148698</v>
      </c>
      <c r="AI106" s="86">
        <v>3884341</v>
      </c>
      <c r="AJ106" s="86">
        <v>5471322</v>
      </c>
      <c r="AK106" s="86">
        <v>5006403</v>
      </c>
      <c r="AL106" s="86">
        <v>4300513</v>
      </c>
      <c r="AM106" s="86">
        <v>4401770</v>
      </c>
      <c r="AN106" s="86">
        <v>3313621</v>
      </c>
      <c r="AO106" s="86">
        <v>4154194</v>
      </c>
      <c r="AP106" s="86">
        <v>4332545</v>
      </c>
      <c r="AQ106" s="86">
        <v>3450347</v>
      </c>
      <c r="AR106" s="86">
        <v>4140528</v>
      </c>
      <c r="AS106" s="86">
        <v>4090568</v>
      </c>
      <c r="AT106" s="86">
        <v>3978660</v>
      </c>
      <c r="AU106" s="86">
        <v>3748656</v>
      </c>
      <c r="AV106" s="86">
        <v>4034383</v>
      </c>
      <c r="AW106" s="86">
        <v>3788279</v>
      </c>
      <c r="AX106" s="86">
        <v>3781908</v>
      </c>
      <c r="AY106" s="86">
        <v>4099991</v>
      </c>
      <c r="AZ106" s="86">
        <v>3423646</v>
      </c>
      <c r="BA106" s="86">
        <v>3673162</v>
      </c>
      <c r="BB106" s="86">
        <v>2709485</v>
      </c>
      <c r="BC106" s="86">
        <v>2813506</v>
      </c>
      <c r="BD106" s="86">
        <v>3185745</v>
      </c>
      <c r="BE106" s="86">
        <v>2864678</v>
      </c>
      <c r="BF106" s="86">
        <v>2584170</v>
      </c>
      <c r="BG106" s="133">
        <f t="shared" si="239"/>
        <v>3.4322240249067444</v>
      </c>
      <c r="BH106" s="88"/>
      <c r="BI106" s="83"/>
      <c r="BJ106" s="83"/>
    </row>
    <row r="107" spans="1:62" s="84" customFormat="1" ht="12.75" x14ac:dyDescent="0.2">
      <c r="A107" s="85" t="s">
        <v>60</v>
      </c>
      <c r="B107" s="86">
        <v>112200</v>
      </c>
      <c r="C107" s="86">
        <v>118700</v>
      </c>
      <c r="D107" s="86">
        <v>125800</v>
      </c>
      <c r="E107" s="86">
        <v>138700</v>
      </c>
      <c r="F107" s="86">
        <v>143800</v>
      </c>
      <c r="G107" s="86">
        <v>150257</v>
      </c>
      <c r="H107" s="86">
        <v>165400</v>
      </c>
      <c r="I107" s="86">
        <v>166700</v>
      </c>
      <c r="J107" s="86">
        <v>173200</v>
      </c>
      <c r="K107" s="86">
        <v>183000</v>
      </c>
      <c r="L107" s="86">
        <v>260374</v>
      </c>
      <c r="M107" s="86">
        <v>287613.5</v>
      </c>
      <c r="N107" s="86">
        <v>314853</v>
      </c>
      <c r="O107" s="86">
        <v>342092.5</v>
      </c>
      <c r="P107" s="86">
        <v>349591</v>
      </c>
      <c r="Q107" s="86">
        <v>403192</v>
      </c>
      <c r="R107" s="86">
        <v>413698</v>
      </c>
      <c r="S107" s="86">
        <v>421707</v>
      </c>
      <c r="T107" s="86">
        <v>454503</v>
      </c>
      <c r="U107" s="86">
        <v>474948</v>
      </c>
      <c r="V107" s="86">
        <v>575249</v>
      </c>
      <c r="W107" s="86">
        <v>575247</v>
      </c>
      <c r="X107" s="86">
        <v>589967</v>
      </c>
      <c r="Y107" s="86">
        <v>624367</v>
      </c>
      <c r="Z107" s="86">
        <v>632122</v>
      </c>
      <c r="AA107" s="86">
        <v>663063</v>
      </c>
      <c r="AB107" s="86">
        <v>707822</v>
      </c>
      <c r="AC107" s="86">
        <v>725560</v>
      </c>
      <c r="AD107" s="86">
        <v>805692</v>
      </c>
      <c r="AE107" s="86">
        <v>882632</v>
      </c>
      <c r="AF107" s="86">
        <v>912996</v>
      </c>
      <c r="AG107" s="86">
        <v>983407</v>
      </c>
      <c r="AH107" s="86">
        <v>988704</v>
      </c>
      <c r="AI107" s="86">
        <v>800505</v>
      </c>
      <c r="AJ107" s="86">
        <v>897985</v>
      </c>
      <c r="AK107" s="86">
        <v>856419</v>
      </c>
      <c r="AL107" s="86">
        <v>964373</v>
      </c>
      <c r="AM107" s="86">
        <v>985521</v>
      </c>
      <c r="AN107" s="86">
        <v>1018576</v>
      </c>
      <c r="AO107" s="86">
        <v>1027079</v>
      </c>
      <c r="AP107" s="86">
        <v>856422</v>
      </c>
      <c r="AQ107" s="86">
        <v>824693</v>
      </c>
      <c r="AR107" s="86">
        <v>828843</v>
      </c>
      <c r="AS107" s="86">
        <v>836041</v>
      </c>
      <c r="AT107" s="86">
        <v>823220</v>
      </c>
      <c r="AU107" s="86">
        <v>805665</v>
      </c>
      <c r="AV107" s="86">
        <v>805903</v>
      </c>
      <c r="AW107" s="86">
        <v>821244</v>
      </c>
      <c r="AX107" s="86">
        <v>836602</v>
      </c>
      <c r="AY107" s="86">
        <v>787250</v>
      </c>
      <c r="AZ107" s="86">
        <v>792753</v>
      </c>
      <c r="BA107" s="86">
        <v>817292</v>
      </c>
      <c r="BB107" s="86">
        <v>729583</v>
      </c>
      <c r="BC107" s="86">
        <v>702200</v>
      </c>
      <c r="BD107" s="86">
        <v>680324</v>
      </c>
      <c r="BE107" s="86">
        <v>678801</v>
      </c>
      <c r="BF107" s="86">
        <v>658945</v>
      </c>
      <c r="BG107" s="133">
        <f t="shared" si="239"/>
        <v>0.87519275438232569</v>
      </c>
      <c r="BH107" s="88"/>
      <c r="BI107" s="83"/>
      <c r="BJ107" s="83"/>
    </row>
    <row r="108" spans="1:62" s="84" customFormat="1" ht="12.75" x14ac:dyDescent="0.2">
      <c r="A108" s="85" t="s">
        <v>61</v>
      </c>
      <c r="B108" s="86">
        <v>4409618</v>
      </c>
      <c r="C108" s="86">
        <v>4465697</v>
      </c>
      <c r="D108" s="86">
        <v>4521776</v>
      </c>
      <c r="E108" s="86">
        <v>4577855</v>
      </c>
      <c r="F108" s="86">
        <v>4633934</v>
      </c>
      <c r="G108" s="86">
        <v>4618898</v>
      </c>
      <c r="H108" s="86">
        <v>4746092</v>
      </c>
      <c r="I108" s="86">
        <v>4802171</v>
      </c>
      <c r="J108" s="86">
        <v>4858250</v>
      </c>
      <c r="K108" s="86">
        <v>4914329</v>
      </c>
      <c r="L108" s="86">
        <v>4970408</v>
      </c>
      <c r="M108" s="86">
        <v>5026487</v>
      </c>
      <c r="N108" s="86">
        <v>5082566</v>
      </c>
      <c r="O108" s="86">
        <v>5138645</v>
      </c>
      <c r="P108" s="86">
        <v>4664883</v>
      </c>
      <c r="Q108" s="86">
        <v>5306270</v>
      </c>
      <c r="R108" s="86">
        <v>6656480</v>
      </c>
      <c r="S108" s="86">
        <v>5992090</v>
      </c>
      <c r="T108" s="86">
        <v>5623515</v>
      </c>
      <c r="U108" s="86">
        <v>5452086</v>
      </c>
      <c r="V108" s="86">
        <v>6243138</v>
      </c>
      <c r="W108" s="86">
        <v>6101772</v>
      </c>
      <c r="X108" s="86">
        <v>6024657</v>
      </c>
      <c r="Y108" s="86">
        <v>5108250</v>
      </c>
      <c r="Z108" s="86">
        <v>5351473</v>
      </c>
      <c r="AA108" s="86">
        <v>4754692</v>
      </c>
      <c r="AB108" s="86">
        <v>5584979</v>
      </c>
      <c r="AC108" s="86">
        <v>5979792</v>
      </c>
      <c r="AD108" s="86">
        <v>5959100</v>
      </c>
      <c r="AE108" s="86">
        <v>5250149</v>
      </c>
      <c r="AF108" s="86">
        <v>3946691</v>
      </c>
      <c r="AG108" s="86">
        <v>4121597</v>
      </c>
      <c r="AH108" s="86">
        <v>4687022</v>
      </c>
      <c r="AI108" s="86">
        <v>4411315</v>
      </c>
      <c r="AJ108" s="86">
        <v>4414803</v>
      </c>
      <c r="AK108" s="86">
        <v>4373538</v>
      </c>
      <c r="AL108" s="86">
        <v>3255477</v>
      </c>
      <c r="AM108" s="86">
        <v>3058127</v>
      </c>
      <c r="AN108" s="86">
        <v>3062195</v>
      </c>
      <c r="AO108" s="86">
        <v>3813266</v>
      </c>
      <c r="AP108" s="86">
        <v>3664804</v>
      </c>
      <c r="AQ108" s="86">
        <v>3142826</v>
      </c>
      <c r="AR108" s="86">
        <v>3142051</v>
      </c>
      <c r="AS108" s="86">
        <v>3180859</v>
      </c>
      <c r="AT108" s="86">
        <v>3733148</v>
      </c>
      <c r="AU108" s="86">
        <v>3915855</v>
      </c>
      <c r="AV108" s="86">
        <v>2970918</v>
      </c>
      <c r="AW108" s="86">
        <v>2890926</v>
      </c>
      <c r="AX108" s="86">
        <v>2850678</v>
      </c>
      <c r="AY108" s="86">
        <v>2872036</v>
      </c>
      <c r="AZ108" s="86">
        <v>2722459</v>
      </c>
      <c r="BA108" s="86">
        <v>2752891</v>
      </c>
      <c r="BB108" s="86">
        <v>2413288</v>
      </c>
      <c r="BC108" s="86">
        <v>2353152</v>
      </c>
      <c r="BD108" s="86">
        <v>2340878</v>
      </c>
      <c r="BE108" s="86">
        <v>2138397</v>
      </c>
      <c r="BF108" s="86">
        <v>1943938</v>
      </c>
      <c r="BG108" s="133">
        <f t="shared" si="239"/>
        <v>2.5818853661056225</v>
      </c>
      <c r="BH108" s="88"/>
      <c r="BI108" s="83"/>
      <c r="BJ108" s="83"/>
    </row>
    <row r="109" spans="1:62" s="84" customFormat="1" ht="12.75" x14ac:dyDescent="0.2">
      <c r="A109" s="85" t="s">
        <v>62</v>
      </c>
      <c r="B109" s="86">
        <v>13500735.600000024</v>
      </c>
      <c r="C109" s="86">
        <v>11997238.00000003</v>
      </c>
      <c r="D109" s="86">
        <v>12043140.400000006</v>
      </c>
      <c r="E109" s="86">
        <v>12083242.800000027</v>
      </c>
      <c r="F109" s="86">
        <v>12231500.200000048</v>
      </c>
      <c r="G109" s="86">
        <v>12302553.299999997</v>
      </c>
      <c r="H109" s="86">
        <v>12019550.00000003</v>
      </c>
      <c r="I109" s="86">
        <v>11935252.400000006</v>
      </c>
      <c r="J109" s="86">
        <v>11765754.800000027</v>
      </c>
      <c r="K109" s="86">
        <v>11608957.200000048</v>
      </c>
      <c r="L109" s="86">
        <v>11285670.5</v>
      </c>
      <c r="M109" s="86">
        <v>10446396.000000045</v>
      </c>
      <c r="N109" s="86">
        <v>8417601.2000000179</v>
      </c>
      <c r="O109" s="86">
        <v>6646806.4000000358</v>
      </c>
      <c r="P109" s="86">
        <v>6039528</v>
      </c>
      <c r="Q109" s="86">
        <v>5842215</v>
      </c>
      <c r="R109" s="86">
        <v>4774919</v>
      </c>
      <c r="S109" s="86">
        <v>5882566</v>
      </c>
      <c r="T109" s="86">
        <v>5911874</v>
      </c>
      <c r="U109" s="86">
        <v>5956396</v>
      </c>
      <c r="V109" s="86">
        <v>5967430</v>
      </c>
      <c r="W109" s="86">
        <v>6161730</v>
      </c>
      <c r="X109" s="86">
        <v>6403467</v>
      </c>
      <c r="Y109" s="86">
        <v>6056219</v>
      </c>
      <c r="Z109" s="86">
        <v>6073378</v>
      </c>
      <c r="AA109" s="86">
        <v>6426569</v>
      </c>
      <c r="AB109" s="86">
        <v>6658012</v>
      </c>
      <c r="AC109" s="86">
        <v>6433477</v>
      </c>
      <c r="AD109" s="86">
        <v>6109524</v>
      </c>
      <c r="AE109" s="86">
        <v>6288549</v>
      </c>
      <c r="AF109" s="86">
        <v>6327160</v>
      </c>
      <c r="AG109" s="86">
        <v>6569635</v>
      </c>
      <c r="AH109" s="86">
        <v>6548873</v>
      </c>
      <c r="AI109" s="86">
        <v>6362957</v>
      </c>
      <c r="AJ109" s="86">
        <v>6322317</v>
      </c>
      <c r="AK109" s="86">
        <v>6303767</v>
      </c>
      <c r="AL109" s="86">
        <v>5709946</v>
      </c>
      <c r="AM109" s="86">
        <v>6155767</v>
      </c>
      <c r="AN109" s="86">
        <v>6213734</v>
      </c>
      <c r="AO109" s="86">
        <v>6285462</v>
      </c>
      <c r="AP109" s="86">
        <v>6770054</v>
      </c>
      <c r="AQ109" s="86">
        <v>6681747</v>
      </c>
      <c r="AR109" s="86">
        <v>6582518</v>
      </c>
      <c r="AS109" s="86">
        <v>7017350</v>
      </c>
      <c r="AT109" s="86">
        <v>7549919</v>
      </c>
      <c r="AU109" s="86">
        <v>7922406</v>
      </c>
      <c r="AV109" s="86">
        <v>7750667</v>
      </c>
      <c r="AW109" s="86">
        <v>7508918</v>
      </c>
      <c r="AX109" s="86">
        <v>7666008</v>
      </c>
      <c r="AY109" s="86">
        <v>7417202</v>
      </c>
      <c r="AZ109" s="86">
        <v>7357380</v>
      </c>
      <c r="BA109" s="86">
        <v>7546703</v>
      </c>
      <c r="BB109" s="86">
        <v>7205534</v>
      </c>
      <c r="BC109" s="86">
        <v>6927337</v>
      </c>
      <c r="BD109" s="86">
        <v>7076333</v>
      </c>
      <c r="BE109" s="86">
        <v>6981270</v>
      </c>
      <c r="BF109" s="86">
        <v>6608496</v>
      </c>
      <c r="BG109" s="133">
        <f t="shared" si="239"/>
        <v>8.7772239209108225</v>
      </c>
      <c r="BH109" s="88"/>
      <c r="BI109" s="83"/>
      <c r="BJ109" s="83"/>
    </row>
    <row r="110" spans="1:62" s="84" customFormat="1" ht="12.75" x14ac:dyDescent="0.2">
      <c r="A110" s="89" t="s">
        <v>44</v>
      </c>
      <c r="B110" s="90">
        <v>37510000</v>
      </c>
      <c r="C110" s="90">
        <v>36540000</v>
      </c>
      <c r="D110" s="90">
        <v>37120000</v>
      </c>
      <c r="E110" s="90">
        <v>37700000</v>
      </c>
      <c r="F110" s="90">
        <v>38280000</v>
      </c>
      <c r="G110" s="90">
        <v>38744000</v>
      </c>
      <c r="H110" s="90">
        <v>39324000</v>
      </c>
      <c r="I110" s="90">
        <v>39788000</v>
      </c>
      <c r="J110" s="90">
        <v>40252000</v>
      </c>
      <c r="K110" s="90">
        <v>40832000</v>
      </c>
      <c r="L110" s="90">
        <v>41412000</v>
      </c>
      <c r="M110" s="90">
        <v>41760000</v>
      </c>
      <c r="N110" s="90">
        <v>41296000</v>
      </c>
      <c r="O110" s="90">
        <v>41180000</v>
      </c>
      <c r="P110" s="90">
        <v>41686048</v>
      </c>
      <c r="Q110" s="90">
        <v>43370817</v>
      </c>
      <c r="R110" s="90">
        <v>44602417</v>
      </c>
      <c r="S110" s="90">
        <v>47176881</v>
      </c>
      <c r="T110" s="90">
        <v>46851522</v>
      </c>
      <c r="U110" s="90">
        <v>48090519</v>
      </c>
      <c r="V110" s="90">
        <v>49517380</v>
      </c>
      <c r="W110" s="90">
        <v>48762008</v>
      </c>
      <c r="X110" s="90">
        <v>51198971</v>
      </c>
      <c r="Y110" s="90">
        <v>45326321</v>
      </c>
      <c r="Z110" s="90">
        <v>49833806</v>
      </c>
      <c r="AA110" s="90">
        <v>51824677</v>
      </c>
      <c r="AB110" s="90">
        <v>53643308</v>
      </c>
      <c r="AC110" s="90">
        <v>53592402</v>
      </c>
      <c r="AD110" s="90">
        <v>55463667</v>
      </c>
      <c r="AE110" s="90">
        <v>55254528</v>
      </c>
      <c r="AF110" s="90">
        <v>50514696</v>
      </c>
      <c r="AG110" s="90">
        <v>50643873</v>
      </c>
      <c r="AH110" s="90">
        <v>50714599</v>
      </c>
      <c r="AI110" s="90">
        <v>46629302</v>
      </c>
      <c r="AJ110" s="90">
        <v>51354033</v>
      </c>
      <c r="AK110" s="90">
        <v>50776717</v>
      </c>
      <c r="AL110" s="90">
        <v>45733907</v>
      </c>
      <c r="AM110" s="90">
        <v>47606171</v>
      </c>
      <c r="AN110" s="90">
        <v>46795724</v>
      </c>
      <c r="AO110" s="90">
        <v>49001225</v>
      </c>
      <c r="AP110" s="90">
        <v>50197382</v>
      </c>
      <c r="AQ110" s="90">
        <v>50326021</v>
      </c>
      <c r="AR110" s="90">
        <v>53158726</v>
      </c>
      <c r="AS110" s="90">
        <v>57659849</v>
      </c>
      <c r="AT110" s="90">
        <v>61998723</v>
      </c>
      <c r="AU110" s="90">
        <v>62646336</v>
      </c>
      <c r="AV110" s="90">
        <v>61349475</v>
      </c>
      <c r="AW110" s="90">
        <v>61666453</v>
      </c>
      <c r="AX110" s="90">
        <v>64616551</v>
      </c>
      <c r="AY110" s="90">
        <v>64577283</v>
      </c>
      <c r="AZ110" s="90">
        <v>64550603</v>
      </c>
      <c r="BA110" s="90">
        <v>67272096</v>
      </c>
      <c r="BB110" s="90">
        <v>67351812</v>
      </c>
      <c r="BC110" s="90">
        <v>71294379</v>
      </c>
      <c r="BD110" s="90">
        <v>75371801</v>
      </c>
      <c r="BE110" s="90">
        <v>75845052</v>
      </c>
      <c r="BF110" s="90">
        <v>75291414</v>
      </c>
      <c r="BG110" s="91"/>
      <c r="BH110" s="92"/>
      <c r="BI110" s="92"/>
      <c r="BJ110" s="83"/>
    </row>
    <row r="113" spans="1:62" s="68" customFormat="1" x14ac:dyDescent="0.25">
      <c r="BH113" s="61"/>
      <c r="BI113" s="61"/>
      <c r="BJ113" s="61"/>
    </row>
    <row r="114" spans="1:62" s="68" customFormat="1" x14ac:dyDescent="0.25">
      <c r="A114" s="65" t="s">
        <v>77</v>
      </c>
      <c r="B114" s="65"/>
      <c r="C114" s="65"/>
      <c r="D114" s="65"/>
      <c r="E114" s="65"/>
      <c r="BH114" s="61"/>
      <c r="BI114" s="61"/>
      <c r="BJ114" s="61"/>
    </row>
    <row r="115" spans="1:62" s="77" customFormat="1" x14ac:dyDescent="0.25">
      <c r="A115" s="5" t="s">
        <v>51</v>
      </c>
      <c r="B115" s="75">
        <v>1960</v>
      </c>
      <c r="C115" s="75">
        <v>1961</v>
      </c>
      <c r="D115" s="75">
        <v>1962</v>
      </c>
      <c r="E115" s="75">
        <v>1963</v>
      </c>
      <c r="F115" s="75">
        <v>1964</v>
      </c>
      <c r="G115" s="75">
        <v>1965</v>
      </c>
      <c r="H115" s="75">
        <v>1966</v>
      </c>
      <c r="I115" s="75">
        <v>1967</v>
      </c>
      <c r="J115" s="75">
        <v>1968</v>
      </c>
      <c r="K115" s="75">
        <v>1969</v>
      </c>
      <c r="L115" s="75">
        <v>1970</v>
      </c>
      <c r="M115" s="75">
        <v>1971</v>
      </c>
      <c r="N115" s="75">
        <v>1972</v>
      </c>
      <c r="O115" s="75">
        <v>1973</v>
      </c>
      <c r="P115" s="75">
        <v>1974</v>
      </c>
      <c r="Q115" s="75">
        <v>1975</v>
      </c>
      <c r="R115" s="75">
        <v>1976</v>
      </c>
      <c r="S115" s="75">
        <v>1977</v>
      </c>
      <c r="T115" s="75">
        <v>1978</v>
      </c>
      <c r="U115" s="75">
        <v>1979</v>
      </c>
      <c r="V115" s="75">
        <v>1980</v>
      </c>
      <c r="W115" s="75">
        <v>1981</v>
      </c>
      <c r="X115" s="75">
        <v>1982</v>
      </c>
      <c r="Y115" s="75">
        <v>1983</v>
      </c>
      <c r="Z115" s="75">
        <v>1984</v>
      </c>
      <c r="AA115" s="75">
        <v>1985</v>
      </c>
      <c r="AB115" s="75">
        <v>1986</v>
      </c>
      <c r="AC115" s="113">
        <v>1987</v>
      </c>
      <c r="AD115" s="113">
        <v>1988</v>
      </c>
      <c r="AE115" s="113">
        <v>1989</v>
      </c>
      <c r="AF115" s="113">
        <v>1990</v>
      </c>
      <c r="AG115" s="113">
        <v>1991</v>
      </c>
      <c r="AH115" s="113">
        <v>1992</v>
      </c>
      <c r="AI115" s="113">
        <v>1993</v>
      </c>
      <c r="AJ115" s="113">
        <v>1994</v>
      </c>
      <c r="AK115" s="113">
        <v>1995</v>
      </c>
      <c r="AL115" s="75">
        <v>1996</v>
      </c>
      <c r="AM115" s="75">
        <v>1997</v>
      </c>
      <c r="AN115" s="75">
        <v>1998</v>
      </c>
      <c r="AO115" s="75">
        <v>1999</v>
      </c>
      <c r="AP115" s="75">
        <v>2000</v>
      </c>
      <c r="AQ115" s="75">
        <v>2001</v>
      </c>
      <c r="AR115" s="75">
        <v>2002</v>
      </c>
      <c r="AS115" s="75">
        <v>2003</v>
      </c>
      <c r="AT115" s="75">
        <v>2004</v>
      </c>
      <c r="AU115" s="75">
        <v>2005</v>
      </c>
      <c r="AV115" s="75">
        <v>2006</v>
      </c>
      <c r="AW115" s="75">
        <v>2007</v>
      </c>
      <c r="AX115" s="75">
        <v>2008</v>
      </c>
      <c r="AY115" s="75">
        <v>2009</v>
      </c>
      <c r="AZ115" s="75">
        <v>2010</v>
      </c>
      <c r="BA115" s="75">
        <v>2011</v>
      </c>
      <c r="BB115" s="75">
        <v>2012</v>
      </c>
      <c r="BC115" s="75">
        <v>2013</v>
      </c>
      <c r="BD115" s="75">
        <v>2014</v>
      </c>
      <c r="BE115" s="75">
        <v>2015</v>
      </c>
      <c r="BF115" s="75">
        <v>2016</v>
      </c>
      <c r="BH115" s="93" t="s">
        <v>81</v>
      </c>
      <c r="BI115" s="76"/>
      <c r="BJ115" s="76"/>
    </row>
    <row r="116" spans="1:62" s="77" customFormat="1" ht="12" x14ac:dyDescent="0.2">
      <c r="A116" s="78" t="s">
        <v>52</v>
      </c>
      <c r="B116" s="94">
        <f>(B100*B84)/1000</f>
        <v>-613.69551574108277</v>
      </c>
      <c r="C116" s="94">
        <f t="shared" ref="C116:R117" si="240">(C100*C84)/1000</f>
        <v>-958.46723043508382</v>
      </c>
      <c r="D116" s="94">
        <f t="shared" si="240"/>
        <v>-1216.8264784552327</v>
      </c>
      <c r="E116" s="94">
        <f t="shared" si="240"/>
        <v>-1399.7876153342281</v>
      </c>
      <c r="F116" s="94">
        <f t="shared" si="240"/>
        <v>-1890.0272235531288</v>
      </c>
      <c r="G116" s="94">
        <f t="shared" si="240"/>
        <v>-2642.1018866081849</v>
      </c>
      <c r="H116" s="94">
        <f t="shared" si="240"/>
        <v>-2975.9999488640401</v>
      </c>
      <c r="I116" s="94">
        <f t="shared" si="240"/>
        <v>-2835.4941816881533</v>
      </c>
      <c r="J116" s="94">
        <f t="shared" si="240"/>
        <v>-3069.0210471646774</v>
      </c>
      <c r="K116" s="94">
        <f t="shared" si="240"/>
        <v>-4310.3212443738703</v>
      </c>
      <c r="L116" s="94">
        <f t="shared" si="240"/>
        <v>-3829.5849938697474</v>
      </c>
      <c r="M116" s="94">
        <f t="shared" si="240"/>
        <v>-2941.4353817304286</v>
      </c>
      <c r="N116" s="81">
        <f t="shared" si="240"/>
        <v>4052.2226484882131</v>
      </c>
      <c r="O116" s="81">
        <f t="shared" si="240"/>
        <v>1668.2055095471251</v>
      </c>
      <c r="P116" s="81">
        <f t="shared" si="240"/>
        <v>10372.463202513894</v>
      </c>
      <c r="Q116" s="81">
        <f t="shared" si="240"/>
        <v>9551.778159919375</v>
      </c>
      <c r="R116" s="81">
        <f t="shared" si="240"/>
        <v>24775.622161483334</v>
      </c>
      <c r="S116" s="81">
        <f t="shared" ref="S116:BF116" si="241">(S100*S84)/1000</f>
        <v>37393.772960228649</v>
      </c>
      <c r="T116" s="81">
        <f t="shared" si="241"/>
        <v>60051.970272814644</v>
      </c>
      <c r="U116" s="81">
        <f t="shared" si="241"/>
        <v>71436.91330116996</v>
      </c>
      <c r="V116" s="81">
        <f t="shared" si="241"/>
        <v>74141.094922959091</v>
      </c>
      <c r="W116" s="81">
        <f t="shared" si="241"/>
        <v>25558.822569800475</v>
      </c>
      <c r="X116" s="81">
        <f t="shared" si="241"/>
        <v>20910.154120345251</v>
      </c>
      <c r="Y116" s="81">
        <f t="shared" si="241"/>
        <v>6568.2042185123064</v>
      </c>
      <c r="Z116" s="81">
        <f t="shared" si="241"/>
        <v>50287.346752682111</v>
      </c>
      <c r="AA116" s="81">
        <f t="shared" si="241"/>
        <v>17674.376187327518</v>
      </c>
      <c r="AB116" s="81">
        <f t="shared" si="241"/>
        <v>41711.904388646282</v>
      </c>
      <c r="AC116" s="81">
        <f t="shared" si="241"/>
        <v>40738.213922270734</v>
      </c>
      <c r="AD116" s="81">
        <f t="shared" si="241"/>
        <v>52326.445685589526</v>
      </c>
      <c r="AE116" s="81">
        <f t="shared" si="241"/>
        <v>-8277.3555633187698</v>
      </c>
      <c r="AF116" s="81">
        <f t="shared" si="241"/>
        <v>-6349.5715441047851</v>
      </c>
      <c r="AG116" s="81">
        <f t="shared" si="241"/>
        <v>22190.513797379932</v>
      </c>
      <c r="AH116" s="81">
        <f t="shared" si="241"/>
        <v>27998.918572052407</v>
      </c>
      <c r="AI116" s="81">
        <f t="shared" si="241"/>
        <v>52038.377182532793</v>
      </c>
      <c r="AJ116" s="81">
        <f t="shared" si="241"/>
        <v>52904.28895720523</v>
      </c>
      <c r="AK116" s="81">
        <f t="shared" si="241"/>
        <v>31551.015171179039</v>
      </c>
      <c r="AL116" s="81">
        <f t="shared" si="241"/>
        <v>60181.640211353726</v>
      </c>
      <c r="AM116" s="81">
        <f t="shared" si="241"/>
        <v>132335.81653973798</v>
      </c>
      <c r="AN116" s="81">
        <f t="shared" si="241"/>
        <v>119974.19346724884</v>
      </c>
      <c r="AO116" s="81">
        <f t="shared" si="241"/>
        <v>108524.92996331878</v>
      </c>
      <c r="AP116" s="81">
        <f t="shared" si="241"/>
        <v>137529.79996331877</v>
      </c>
      <c r="AQ116" s="81">
        <f t="shared" si="241"/>
        <v>180513.91165676856</v>
      </c>
      <c r="AR116" s="81">
        <f t="shared" si="241"/>
        <v>236784.4464576419</v>
      </c>
      <c r="AS116" s="81">
        <f t="shared" si="241"/>
        <v>323259.63145851548</v>
      </c>
      <c r="AT116" s="81">
        <f t="shared" si="241"/>
        <v>369893.48712052399</v>
      </c>
      <c r="AU116" s="81">
        <f t="shared" si="241"/>
        <v>231591.90195807858</v>
      </c>
      <c r="AV116" s="81">
        <f t="shared" si="241"/>
        <v>224174.95119650665</v>
      </c>
      <c r="AW116" s="81">
        <f t="shared" si="241"/>
        <v>275546.44111441041</v>
      </c>
      <c r="AX116" s="81">
        <f t="shared" si="241"/>
        <v>188806.16896506547</v>
      </c>
      <c r="AY116" s="81">
        <f t="shared" si="241"/>
        <v>249025.58777816597</v>
      </c>
      <c r="AZ116" s="81">
        <f t="shared" si="241"/>
        <v>215806.00997292582</v>
      </c>
      <c r="BA116" s="81">
        <f t="shared" si="241"/>
        <v>228871.28441135379</v>
      </c>
      <c r="BB116" s="81">
        <f t="shared" si="241"/>
        <v>377067.81675196503</v>
      </c>
      <c r="BC116" s="81">
        <f t="shared" si="241"/>
        <v>392104.94772139739</v>
      </c>
      <c r="BD116" s="81">
        <f t="shared" si="241"/>
        <v>440282.03092576418</v>
      </c>
      <c r="BE116" s="81">
        <f t="shared" si="241"/>
        <v>368800.99920349353</v>
      </c>
      <c r="BF116" s="81">
        <f t="shared" si="241"/>
        <v>484605.72389694332</v>
      </c>
      <c r="BH116" s="95">
        <f t="shared" ref="BH116:BH125" si="242">SUM(B116:BF116)</f>
        <v>6038274.6555439048</v>
      </c>
      <c r="BI116" s="76"/>
      <c r="BJ116" s="76"/>
    </row>
    <row r="117" spans="1:62" s="77" customFormat="1" ht="12" x14ac:dyDescent="0.2">
      <c r="A117" s="78" t="s">
        <v>53</v>
      </c>
      <c r="B117" s="94">
        <f>(B101*B85)/1000</f>
        <v>-41881.227495144434</v>
      </c>
      <c r="C117" s="94">
        <f t="shared" si="240"/>
        <v>-44214.109917309681</v>
      </c>
      <c r="D117" s="94">
        <f t="shared" si="240"/>
        <v>-43282.136357407333</v>
      </c>
      <c r="E117" s="94">
        <f t="shared" si="240"/>
        <v>-41190.192094846461</v>
      </c>
      <c r="F117" s="94">
        <f t="shared" si="240"/>
        <v>-43885.185369164406</v>
      </c>
      <c r="G117" s="94">
        <f t="shared" si="240"/>
        <v>-44692.72515626657</v>
      </c>
      <c r="H117" s="94">
        <f t="shared" si="240"/>
        <v>-47431.934625307505</v>
      </c>
      <c r="I117" s="94">
        <f t="shared" si="240"/>
        <v>-41468.198684586743</v>
      </c>
      <c r="J117" s="94">
        <f t="shared" si="240"/>
        <v>-37079.392237720131</v>
      </c>
      <c r="K117" s="94">
        <f t="shared" si="240"/>
        <v>-38766.97675627032</v>
      </c>
      <c r="L117" s="94">
        <f t="shared" si="240"/>
        <v>-28127.648045489019</v>
      </c>
      <c r="M117" s="94">
        <f t="shared" si="240"/>
        <v>-20442.739026155101</v>
      </c>
      <c r="N117" s="81">
        <f t="shared" si="240"/>
        <v>3085.6275607480015</v>
      </c>
      <c r="O117" s="81">
        <f t="shared" si="240"/>
        <v>-5461.8404449359923</v>
      </c>
      <c r="P117" s="81">
        <f t="shared" si="240"/>
        <v>8871.2941972841782</v>
      </c>
      <c r="Q117" s="81">
        <f t="shared" si="240"/>
        <v>12757.905867807349</v>
      </c>
      <c r="R117" s="81">
        <f t="shared" si="240"/>
        <v>28433.622655245381</v>
      </c>
      <c r="S117" s="81">
        <f t="shared" ref="S117:BF117" si="243">(S101*S85)/1000</f>
        <v>41178.568235560182</v>
      </c>
      <c r="T117" s="81">
        <f t="shared" si="243"/>
        <v>54773.978920922258</v>
      </c>
      <c r="U117" s="81">
        <f t="shared" si="243"/>
        <v>54639.686360915133</v>
      </c>
      <c r="V117" s="81">
        <f t="shared" si="243"/>
        <v>57602.955147425826</v>
      </c>
      <c r="W117" s="81">
        <f t="shared" si="243"/>
        <v>13378.655359030841</v>
      </c>
      <c r="X117" s="81">
        <f t="shared" si="243"/>
        <v>7149.4005444219511</v>
      </c>
      <c r="Y117" s="81">
        <f t="shared" si="243"/>
        <v>145.13411035783932</v>
      </c>
      <c r="Z117" s="81">
        <f t="shared" si="243"/>
        <v>32149.679946059412</v>
      </c>
      <c r="AA117" s="81">
        <f t="shared" si="243"/>
        <v>3197.7225621597859</v>
      </c>
      <c r="AB117" s="81">
        <f t="shared" si="243"/>
        <v>21778.856663755465</v>
      </c>
      <c r="AC117" s="81">
        <f t="shared" si="243"/>
        <v>-2846.291980786033</v>
      </c>
      <c r="AD117" s="81">
        <f t="shared" si="243"/>
        <v>953.19127336241047</v>
      </c>
      <c r="AE117" s="81">
        <f t="shared" si="243"/>
        <v>-11889.324213100419</v>
      </c>
      <c r="AF117" s="81">
        <f t="shared" si="243"/>
        <v>3926.9253903930244</v>
      </c>
      <c r="AG117" s="81">
        <f t="shared" si="243"/>
        <v>8514.821414847167</v>
      </c>
      <c r="AH117" s="81">
        <f t="shared" si="243"/>
        <v>-8718.5794707423902</v>
      </c>
      <c r="AI117" s="81">
        <f t="shared" si="243"/>
        <v>13999.697619213983</v>
      </c>
      <c r="AJ117" s="81">
        <f t="shared" si="243"/>
        <v>30829.09061135368</v>
      </c>
      <c r="AK117" s="81">
        <f t="shared" si="243"/>
        <v>-8484.0755650655028</v>
      </c>
      <c r="AL117" s="81">
        <f t="shared" si="243"/>
        <v>43965.630260261983</v>
      </c>
      <c r="AM117" s="81">
        <f t="shared" si="243"/>
        <v>25606.801425327503</v>
      </c>
      <c r="AN117" s="81">
        <f t="shared" si="243"/>
        <v>69580.890291703021</v>
      </c>
      <c r="AO117" s="81">
        <f t="shared" si="243"/>
        <v>40951.580752838439</v>
      </c>
      <c r="AP117" s="81">
        <f t="shared" si="243"/>
        <v>95786.875545851537</v>
      </c>
      <c r="AQ117" s="81">
        <f t="shared" si="243"/>
        <v>36784.722314410443</v>
      </c>
      <c r="AR117" s="81">
        <f t="shared" si="243"/>
        <v>81930.385062008747</v>
      </c>
      <c r="AS117" s="81">
        <f t="shared" si="243"/>
        <v>98269.545758951936</v>
      </c>
      <c r="AT117" s="81">
        <f t="shared" si="243"/>
        <v>91864.352117030605</v>
      </c>
      <c r="AU117" s="81">
        <f t="shared" si="243"/>
        <v>67364.9971930131</v>
      </c>
      <c r="AV117" s="81">
        <f t="shared" si="243"/>
        <v>85706.409961572077</v>
      </c>
      <c r="AW117" s="81">
        <f t="shared" si="243"/>
        <v>120791.47731528385</v>
      </c>
      <c r="AX117" s="81">
        <f t="shared" si="243"/>
        <v>61517.967131877718</v>
      </c>
      <c r="AY117" s="81">
        <f t="shared" si="243"/>
        <v>57698.791018340562</v>
      </c>
      <c r="AZ117" s="81">
        <f t="shared" si="243"/>
        <v>22390.785972052388</v>
      </c>
      <c r="BA117" s="81">
        <f t="shared" si="243"/>
        <v>102987.92255895196</v>
      </c>
      <c r="BB117" s="81">
        <f t="shared" si="243"/>
        <v>84124.16347598251</v>
      </c>
      <c r="BC117" s="81">
        <f t="shared" si="243"/>
        <v>55518.908310917002</v>
      </c>
      <c r="BD117" s="81">
        <f t="shared" si="243"/>
        <v>59383.93178340602</v>
      </c>
      <c r="BE117" s="81">
        <f t="shared" si="243"/>
        <v>-5305.7266655021613</v>
      </c>
      <c r="BF117" s="81">
        <f t="shared" si="243"/>
        <v>136855.28617688606</v>
      </c>
      <c r="BH117" s="95">
        <f t="shared" si="242"/>
        <v>1321279.934761731</v>
      </c>
      <c r="BI117" s="76"/>
      <c r="BJ117" s="76"/>
    </row>
    <row r="118" spans="1:62" s="77" customFormat="1" ht="12" x14ac:dyDescent="0.2">
      <c r="A118" s="78" t="s">
        <v>55</v>
      </c>
      <c r="B118" s="94">
        <f t="shared" ref="B118:R118" si="244">(B102*B86)/1000</f>
        <v>-4977.8205263315322</v>
      </c>
      <c r="C118" s="94">
        <f t="shared" si="244"/>
        <v>-5967.6048433163287</v>
      </c>
      <c r="D118" s="94">
        <f t="shared" si="244"/>
        <v>-5225.8479354590891</v>
      </c>
      <c r="E118" s="94">
        <f t="shared" si="244"/>
        <v>-3809.5324205663669</v>
      </c>
      <c r="F118" s="94">
        <f t="shared" si="244"/>
        <v>-5014.947199731836</v>
      </c>
      <c r="G118" s="94">
        <f t="shared" si="244"/>
        <v>-6608.425452507573</v>
      </c>
      <c r="H118" s="94">
        <f t="shared" si="244"/>
        <v>-6465.0141903816693</v>
      </c>
      <c r="I118" s="94">
        <f t="shared" si="244"/>
        <v>-2675.8224627040968</v>
      </c>
      <c r="J118" s="81">
        <f t="shared" si="244"/>
        <v>290.6117628539057</v>
      </c>
      <c r="K118" s="94">
        <f t="shared" si="244"/>
        <v>-324.52808754757086</v>
      </c>
      <c r="L118" s="81">
        <f t="shared" si="244"/>
        <v>6540.8563054262158</v>
      </c>
      <c r="M118" s="81">
        <f t="shared" si="244"/>
        <v>11816.939647725372</v>
      </c>
      <c r="N118" s="81">
        <f t="shared" si="244"/>
        <v>27092.160545069575</v>
      </c>
      <c r="O118" s="81">
        <f t="shared" si="244"/>
        <v>22407.489193974958</v>
      </c>
      <c r="P118" s="81">
        <f t="shared" si="244"/>
        <v>31072.971412170322</v>
      </c>
      <c r="Q118" s="81">
        <f t="shared" si="244"/>
        <v>31548.337362904564</v>
      </c>
      <c r="R118" s="81">
        <f t="shared" si="244"/>
        <v>44775.103915064727</v>
      </c>
      <c r="S118" s="81">
        <f t="shared" ref="S118:BF118" si="245">(S102*S86)/1000</f>
        <v>55543.691404745965</v>
      </c>
      <c r="T118" s="81">
        <f t="shared" si="245"/>
        <v>57756.704792068434</v>
      </c>
      <c r="U118" s="81">
        <f t="shared" si="245"/>
        <v>66951.958426905869</v>
      </c>
      <c r="V118" s="81">
        <f t="shared" si="245"/>
        <v>80460.242381779317</v>
      </c>
      <c r="W118" s="81">
        <f t="shared" si="245"/>
        <v>53116.468151168185</v>
      </c>
      <c r="X118" s="81">
        <f t="shared" si="245"/>
        <v>45898.256145412197</v>
      </c>
      <c r="Y118" s="81">
        <f t="shared" si="245"/>
        <v>45399.832882931783</v>
      </c>
      <c r="Z118" s="81">
        <f t="shared" si="245"/>
        <v>81384.480635626256</v>
      </c>
      <c r="AA118" s="81">
        <f t="shared" si="245"/>
        <v>59367.094373593689</v>
      </c>
      <c r="AB118" s="81">
        <f t="shared" si="245"/>
        <v>80523.669534366811</v>
      </c>
      <c r="AC118" s="81">
        <f t="shared" si="245"/>
        <v>78276.63308240172</v>
      </c>
      <c r="AD118" s="81">
        <f t="shared" si="245"/>
        <v>77976.630825109183</v>
      </c>
      <c r="AE118" s="81">
        <f t="shared" si="245"/>
        <v>74135.576040567699</v>
      </c>
      <c r="AF118" s="81">
        <f t="shared" si="245"/>
        <v>69725.756045851522</v>
      </c>
      <c r="AG118" s="81">
        <f t="shared" si="245"/>
        <v>74531.953822663752</v>
      </c>
      <c r="AH118" s="81">
        <f t="shared" si="245"/>
        <v>83739.976948689946</v>
      </c>
      <c r="AI118" s="81">
        <f t="shared" si="245"/>
        <v>101888.33023074236</v>
      </c>
      <c r="AJ118" s="81">
        <f t="shared" si="245"/>
        <v>96099.334375764171</v>
      </c>
      <c r="AK118" s="81">
        <f t="shared" si="245"/>
        <v>75806.707224061116</v>
      </c>
      <c r="AL118" s="81">
        <f t="shared" si="245"/>
        <v>86299.136443799129</v>
      </c>
      <c r="AM118" s="81">
        <f t="shared" si="245"/>
        <v>82276.706585196516</v>
      </c>
      <c r="AN118" s="81">
        <f t="shared" si="245"/>
        <v>75956.622198951954</v>
      </c>
      <c r="AO118" s="81">
        <f t="shared" si="245"/>
        <v>44469.063561572053</v>
      </c>
      <c r="AP118" s="81">
        <f t="shared" si="245"/>
        <v>82153.748919344958</v>
      </c>
      <c r="AQ118" s="81">
        <f t="shared" si="245"/>
        <v>96915.012716419209</v>
      </c>
      <c r="AR118" s="81">
        <f t="shared" si="245"/>
        <v>101801.79574532749</v>
      </c>
      <c r="AS118" s="81">
        <f t="shared" si="245"/>
        <v>121916.18378314411</v>
      </c>
      <c r="AT118" s="81">
        <f t="shared" si="245"/>
        <v>124615.37887358078</v>
      </c>
      <c r="AU118" s="81">
        <f t="shared" si="245"/>
        <v>128030.42562698692</v>
      </c>
      <c r="AV118" s="81">
        <f t="shared" si="245"/>
        <v>143119.58218624449</v>
      </c>
      <c r="AW118" s="81">
        <f t="shared" si="245"/>
        <v>149048.7915380786</v>
      </c>
      <c r="AX118" s="81">
        <f t="shared" si="245"/>
        <v>98516.467082358082</v>
      </c>
      <c r="AY118" s="81">
        <f t="shared" si="245"/>
        <v>115363.45726554585</v>
      </c>
      <c r="AZ118" s="81">
        <f t="shared" si="245"/>
        <v>128431.86848205241</v>
      </c>
      <c r="BA118" s="81">
        <f t="shared" si="245"/>
        <v>157383.18612912664</v>
      </c>
      <c r="BB118" s="81">
        <f t="shared" si="245"/>
        <v>170693.72561576427</v>
      </c>
      <c r="BC118" s="81">
        <f t="shared" si="245"/>
        <v>206147.36848087338</v>
      </c>
      <c r="BD118" s="81">
        <f t="shared" si="245"/>
        <v>188802.94485593884</v>
      </c>
      <c r="BE118" s="81">
        <f t="shared" si="245"/>
        <v>152293.31202493451</v>
      </c>
      <c r="BF118" s="81">
        <f t="shared" si="245"/>
        <v>182253.1265408734</v>
      </c>
      <c r="BH118" s="95">
        <f t="shared" si="242"/>
        <v>4129546.1290072068</v>
      </c>
      <c r="BI118" s="76"/>
      <c r="BJ118" s="76"/>
    </row>
    <row r="119" spans="1:62" s="77" customFormat="1" ht="12" x14ac:dyDescent="0.2">
      <c r="A119" s="78" t="s">
        <v>56</v>
      </c>
      <c r="B119" s="81">
        <f t="shared" ref="B119:R119" si="246">(B103*B87)/1000</f>
        <v>2327.1191529939683</v>
      </c>
      <c r="C119" s="81">
        <f t="shared" si="246"/>
        <v>1526.7451791457459</v>
      </c>
      <c r="D119" s="81">
        <f t="shared" si="246"/>
        <v>2524.0198141331302</v>
      </c>
      <c r="E119" s="81">
        <f t="shared" si="246"/>
        <v>4115.5828719331785</v>
      </c>
      <c r="F119" s="81">
        <f t="shared" si="246"/>
        <v>3133.4670283678024</v>
      </c>
      <c r="G119" s="81">
        <f t="shared" si="246"/>
        <v>2453.4214674063278</v>
      </c>
      <c r="H119" s="81">
        <f t="shared" si="246"/>
        <v>2196.7073773845932</v>
      </c>
      <c r="I119" s="81">
        <f t="shared" si="246"/>
        <v>5681.1727354041459</v>
      </c>
      <c r="J119" s="81">
        <f t="shared" si="246"/>
        <v>8289.1096219372757</v>
      </c>
      <c r="K119" s="81">
        <f t="shared" si="246"/>
        <v>7819.8022855721219</v>
      </c>
      <c r="L119" s="81">
        <f t="shared" si="246"/>
        <v>13946.620450014168</v>
      </c>
      <c r="M119" s="81">
        <f t="shared" si="246"/>
        <v>17435.338580951295</v>
      </c>
      <c r="N119" s="81">
        <f t="shared" si="246"/>
        <v>28967.557297867603</v>
      </c>
      <c r="O119" s="81">
        <f t="shared" si="246"/>
        <v>25043.781840437769</v>
      </c>
      <c r="P119" s="81">
        <f t="shared" si="246"/>
        <v>25393.237835375588</v>
      </c>
      <c r="Q119" s="81">
        <f t="shared" si="246"/>
        <v>28175.498556756051</v>
      </c>
      <c r="R119" s="81">
        <f t="shared" si="246"/>
        <v>35604.206176500578</v>
      </c>
      <c r="S119" s="81">
        <f t="shared" ref="S119:BF119" si="247">(S103*S87)/1000</f>
        <v>36271.180160867938</v>
      </c>
      <c r="T119" s="81">
        <f t="shared" si="247"/>
        <v>40217.039702023903</v>
      </c>
      <c r="U119" s="81">
        <f t="shared" si="247"/>
        <v>47979.232461946449</v>
      </c>
      <c r="V119" s="81">
        <f t="shared" si="247"/>
        <v>56367.626351351479</v>
      </c>
      <c r="W119" s="81">
        <f t="shared" si="247"/>
        <v>38634.674081647987</v>
      </c>
      <c r="X119" s="81">
        <f t="shared" si="247"/>
        <v>25166.175339980833</v>
      </c>
      <c r="Y119" s="81">
        <f t="shared" si="247"/>
        <v>27781.962092415502</v>
      </c>
      <c r="Z119" s="81">
        <f t="shared" si="247"/>
        <v>44630.848032200847</v>
      </c>
      <c r="AA119" s="81">
        <f t="shared" si="247"/>
        <v>33401.657453400621</v>
      </c>
      <c r="AB119" s="81">
        <f t="shared" si="247"/>
        <v>67718.684196506554</v>
      </c>
      <c r="AC119" s="81">
        <f t="shared" si="247"/>
        <v>52201.070026200869</v>
      </c>
      <c r="AD119" s="81">
        <f t="shared" si="247"/>
        <v>57161.440873362437</v>
      </c>
      <c r="AE119" s="81">
        <f t="shared" si="247"/>
        <v>35769.772292576425</v>
      </c>
      <c r="AF119" s="81">
        <f t="shared" si="247"/>
        <v>33110.111183406123</v>
      </c>
      <c r="AG119" s="81">
        <f t="shared" si="247"/>
        <v>30662.981541484714</v>
      </c>
      <c r="AH119" s="81">
        <f t="shared" si="247"/>
        <v>31563.069279475974</v>
      </c>
      <c r="AI119" s="81">
        <f t="shared" si="247"/>
        <v>34575.07151965065</v>
      </c>
      <c r="AJ119" s="81">
        <f t="shared" si="247"/>
        <v>37835.726672489087</v>
      </c>
      <c r="AK119" s="81">
        <f t="shared" si="247"/>
        <v>35415.633314410479</v>
      </c>
      <c r="AL119" s="81">
        <f t="shared" si="247"/>
        <v>46555.554109170305</v>
      </c>
      <c r="AM119" s="81">
        <f t="shared" si="247"/>
        <v>61169.339628820948</v>
      </c>
      <c r="AN119" s="81">
        <f t="shared" si="247"/>
        <v>67916.732449781659</v>
      </c>
      <c r="AO119" s="81">
        <f t="shared" si="247"/>
        <v>78764.790759825337</v>
      </c>
      <c r="AP119" s="81">
        <f t="shared" si="247"/>
        <v>85521.396742358091</v>
      </c>
      <c r="AQ119" s="81">
        <f t="shared" si="247"/>
        <v>69202.727502183392</v>
      </c>
      <c r="AR119" s="81">
        <f t="shared" si="247"/>
        <v>79881.701589519667</v>
      </c>
      <c r="AS119" s="81">
        <f t="shared" si="247"/>
        <v>89706.498707423598</v>
      </c>
      <c r="AT119" s="81">
        <f t="shared" si="247"/>
        <v>88415.496026200839</v>
      </c>
      <c r="AU119" s="81">
        <f t="shared" si="247"/>
        <v>85190.539733624479</v>
      </c>
      <c r="AV119" s="81">
        <f t="shared" si="247"/>
        <v>101255.81453275109</v>
      </c>
      <c r="AW119" s="81">
        <f t="shared" si="247"/>
        <v>99217.888563318775</v>
      </c>
      <c r="AX119" s="81">
        <f t="shared" si="247"/>
        <v>77729.444965065501</v>
      </c>
      <c r="AY119" s="81">
        <f t="shared" si="247"/>
        <v>94701.632777292558</v>
      </c>
      <c r="AZ119" s="81">
        <f t="shared" si="247"/>
        <v>85773.599628820957</v>
      </c>
      <c r="BA119" s="81">
        <f t="shared" si="247"/>
        <v>98421.049519650667</v>
      </c>
      <c r="BB119" s="81">
        <f t="shared" si="247"/>
        <v>110291.22582532749</v>
      </c>
      <c r="BC119" s="81">
        <f t="shared" si="247"/>
        <v>114571.55020960698</v>
      </c>
      <c r="BD119" s="81">
        <f t="shared" si="247"/>
        <v>109459.1707423581</v>
      </c>
      <c r="BE119" s="81">
        <f t="shared" si="247"/>
        <v>103818.95800873362</v>
      </c>
      <c r="BF119" s="81">
        <f t="shared" si="247"/>
        <v>118629.55336681221</v>
      </c>
      <c r="BH119" s="95">
        <f t="shared" si="242"/>
        <v>2847292.0102362265</v>
      </c>
      <c r="BI119" s="76"/>
      <c r="BJ119" s="76"/>
    </row>
    <row r="120" spans="1:62" s="77" customFormat="1" ht="12" x14ac:dyDescent="0.2">
      <c r="A120" s="78" t="s">
        <v>57</v>
      </c>
      <c r="B120" s="94">
        <f t="shared" ref="B120:R120" si="248">(B104*B88)/1000</f>
        <v>-2792.311080479406</v>
      </c>
      <c r="C120" s="94">
        <f t="shared" si="248"/>
        <v>-3837.1533543984524</v>
      </c>
      <c r="D120" s="94">
        <f t="shared" si="248"/>
        <v>-2498.8323646117701</v>
      </c>
      <c r="E120" s="94">
        <f t="shared" si="248"/>
        <v>-447.45004205671592</v>
      </c>
      <c r="F120" s="94">
        <f t="shared" si="248"/>
        <v>-1703.515648288962</v>
      </c>
      <c r="G120" s="94">
        <f t="shared" si="248"/>
        <v>-2540.0831148966163</v>
      </c>
      <c r="H120" s="94">
        <f t="shared" si="248"/>
        <v>-2832.3316399133932</v>
      </c>
      <c r="I120" s="81">
        <f t="shared" si="248"/>
        <v>1325.9912147452021</v>
      </c>
      <c r="J120" s="81">
        <f t="shared" si="248"/>
        <v>4306.5169795704151</v>
      </c>
      <c r="K120" s="81">
        <f t="shared" si="248"/>
        <v>3659.7417254362404</v>
      </c>
      <c r="L120" s="81">
        <f t="shared" si="248"/>
        <v>9782.3071829228502</v>
      </c>
      <c r="M120" s="81">
        <f t="shared" si="248"/>
        <v>14969.402860974069</v>
      </c>
      <c r="N120" s="81">
        <f t="shared" si="248"/>
        <v>29592.704039971068</v>
      </c>
      <c r="O120" s="81">
        <f t="shared" si="248"/>
        <v>23258.235860814486</v>
      </c>
      <c r="P120" s="81">
        <f t="shared" si="248"/>
        <v>23849.86811608505</v>
      </c>
      <c r="Q120" s="81">
        <f t="shared" si="248"/>
        <v>26151.330281609939</v>
      </c>
      <c r="R120" s="81">
        <f t="shared" si="248"/>
        <v>31673.541288783661</v>
      </c>
      <c r="S120" s="81">
        <f t="shared" ref="S120:BF120" si="249">(S104*S88)/1000</f>
        <v>42166.910554108275</v>
      </c>
      <c r="T120" s="81">
        <f t="shared" si="249"/>
        <v>41448.909285938964</v>
      </c>
      <c r="U120" s="81">
        <f t="shared" si="249"/>
        <v>40806.475900899124</v>
      </c>
      <c r="V120" s="81">
        <f t="shared" si="249"/>
        <v>48159.305009995078</v>
      </c>
      <c r="W120" s="81">
        <f t="shared" si="249"/>
        <v>28408.532599667065</v>
      </c>
      <c r="X120" s="81">
        <f t="shared" si="249"/>
        <v>24236.126066668854</v>
      </c>
      <c r="Y120" s="81">
        <f t="shared" si="249"/>
        <v>17563.52242625209</v>
      </c>
      <c r="Z120" s="81">
        <f t="shared" si="249"/>
        <v>27767.358949254009</v>
      </c>
      <c r="AA120" s="81">
        <f t="shared" si="249"/>
        <v>21117.298246415092</v>
      </c>
      <c r="AB120" s="81">
        <f t="shared" si="249"/>
        <v>12109.947074235806</v>
      </c>
      <c r="AC120" s="81">
        <f t="shared" si="249"/>
        <v>14451.778288209609</v>
      </c>
      <c r="AD120" s="81">
        <f t="shared" si="249"/>
        <v>8545.105327510917</v>
      </c>
      <c r="AE120" s="81">
        <f t="shared" si="249"/>
        <v>12482.085013100437</v>
      </c>
      <c r="AF120" s="81">
        <f t="shared" si="249"/>
        <v>9595.0853100436689</v>
      </c>
      <c r="AG120" s="81">
        <f t="shared" si="249"/>
        <v>10818.768925764196</v>
      </c>
      <c r="AH120" s="81">
        <f t="shared" si="249"/>
        <v>9504.8085938864606</v>
      </c>
      <c r="AI120" s="81">
        <f t="shared" si="249"/>
        <v>14700.212751091705</v>
      </c>
      <c r="AJ120" s="81">
        <f t="shared" si="249"/>
        <v>14869.362733624457</v>
      </c>
      <c r="AK120" s="81">
        <f t="shared" si="249"/>
        <v>9797.7079039301334</v>
      </c>
      <c r="AL120" s="81">
        <f t="shared" si="249"/>
        <v>7368.6925240174669</v>
      </c>
      <c r="AM120" s="81">
        <f t="shared" si="249"/>
        <v>19698.598419213977</v>
      </c>
      <c r="AN120" s="81">
        <f t="shared" si="249"/>
        <v>16501.468331877728</v>
      </c>
      <c r="AO120" s="81">
        <f t="shared" si="249"/>
        <v>19854.649537117908</v>
      </c>
      <c r="AP120" s="81">
        <f t="shared" si="249"/>
        <v>30223.703746724892</v>
      </c>
      <c r="AQ120" s="81">
        <f t="shared" si="249"/>
        <v>32881.504908296934</v>
      </c>
      <c r="AR120" s="81">
        <f t="shared" si="249"/>
        <v>35813.844786026195</v>
      </c>
      <c r="AS120" s="81">
        <f t="shared" si="249"/>
        <v>54558.709074235812</v>
      </c>
      <c r="AT120" s="81">
        <f t="shared" si="249"/>
        <v>56050.168419213951</v>
      </c>
      <c r="AU120" s="81">
        <f t="shared" si="249"/>
        <v>36206.498305676854</v>
      </c>
      <c r="AV120" s="81">
        <f t="shared" si="249"/>
        <v>56888.419842794778</v>
      </c>
      <c r="AW120" s="81">
        <f t="shared" si="249"/>
        <v>62332.403755458501</v>
      </c>
      <c r="AX120" s="81">
        <f t="shared" si="249"/>
        <v>38634.686742358084</v>
      </c>
      <c r="AY120" s="81">
        <f t="shared" si="249"/>
        <v>37492.254733624468</v>
      </c>
      <c r="AZ120" s="81">
        <f t="shared" si="249"/>
        <v>62100.66852401747</v>
      </c>
      <c r="BA120" s="81">
        <f t="shared" si="249"/>
        <v>80837.721519650659</v>
      </c>
      <c r="BB120" s="81">
        <f t="shared" si="249"/>
        <v>68803.330563318785</v>
      </c>
      <c r="BC120" s="81">
        <f t="shared" si="249"/>
        <v>74483.254157205229</v>
      </c>
      <c r="BD120" s="81">
        <f t="shared" si="249"/>
        <v>58586.810532751093</v>
      </c>
      <c r="BE120" s="81">
        <f t="shared" si="249"/>
        <v>47197.168925764185</v>
      </c>
      <c r="BF120" s="81">
        <f t="shared" si="249"/>
        <v>46967.890183406111</v>
      </c>
      <c r="BH120" s="95">
        <f t="shared" si="242"/>
        <v>1503949.7107996144</v>
      </c>
      <c r="BI120" s="76"/>
      <c r="BJ120" s="76"/>
    </row>
    <row r="121" spans="1:62" s="77" customFormat="1" ht="12" x14ac:dyDescent="0.2">
      <c r="A121" s="78" t="s">
        <v>58</v>
      </c>
      <c r="B121" s="94">
        <f t="shared" ref="B121:R121" si="250">(B105*B89)/1000</f>
        <v>-153.5118016992281</v>
      </c>
      <c r="C121" s="94">
        <f t="shared" si="250"/>
        <v>-649.23241847752786</v>
      </c>
      <c r="D121" s="94">
        <f t="shared" si="250"/>
        <v>-993.51564541965502</v>
      </c>
      <c r="E121" s="94">
        <f t="shared" si="250"/>
        <v>-1110.9802973462922</v>
      </c>
      <c r="F121" s="94">
        <f t="shared" si="250"/>
        <v>-1430.5666694919416</v>
      </c>
      <c r="G121" s="94">
        <f t="shared" si="250"/>
        <v>-1836.8128358360889</v>
      </c>
      <c r="H121" s="94">
        <f t="shared" si="250"/>
        <v>-2818.2417377056454</v>
      </c>
      <c r="I121" s="94">
        <f t="shared" si="250"/>
        <v>-1825.0403049579825</v>
      </c>
      <c r="J121" s="94">
        <f t="shared" si="250"/>
        <v>-868.40337653793893</v>
      </c>
      <c r="K121" s="94">
        <f t="shared" si="250"/>
        <v>-1239.7393314685826</v>
      </c>
      <c r="L121" s="81">
        <f t="shared" si="250"/>
        <v>1791.2011739216855</v>
      </c>
      <c r="M121" s="81">
        <f t="shared" si="250"/>
        <v>4455.0554710714168</v>
      </c>
      <c r="N121" s="81">
        <f t="shared" si="250"/>
        <v>12589.306410217425</v>
      </c>
      <c r="O121" s="81">
        <f t="shared" si="250"/>
        <v>10642.555587102883</v>
      </c>
      <c r="P121" s="81">
        <f t="shared" si="250"/>
        <v>10936.758929362284</v>
      </c>
      <c r="Q121" s="81">
        <f t="shared" si="250"/>
        <v>21181.24701519361</v>
      </c>
      <c r="R121" s="81">
        <f t="shared" si="250"/>
        <v>30056.771250332571</v>
      </c>
      <c r="S121" s="81">
        <f t="shared" ref="S121:BF121" si="251">(S105*S89)/1000</f>
        <v>35283.263811880657</v>
      </c>
      <c r="T121" s="81">
        <f t="shared" si="251"/>
        <v>27526.216886150865</v>
      </c>
      <c r="U121" s="81">
        <f t="shared" si="251"/>
        <v>44757.341116391253</v>
      </c>
      <c r="V121" s="81">
        <f t="shared" si="251"/>
        <v>41754.893919909009</v>
      </c>
      <c r="W121" s="81">
        <f t="shared" si="251"/>
        <v>12699.092598368659</v>
      </c>
      <c r="X121" s="81">
        <f t="shared" si="251"/>
        <v>20856.421063241687</v>
      </c>
      <c r="Y121" s="81">
        <f t="shared" si="251"/>
        <v>8020.5140026729487</v>
      </c>
      <c r="Z121" s="81">
        <f t="shared" si="251"/>
        <v>14888.663640266848</v>
      </c>
      <c r="AA121" s="81">
        <f t="shared" si="251"/>
        <v>9188.810717637798</v>
      </c>
      <c r="AB121" s="81">
        <f t="shared" si="251"/>
        <v>31305.00110742357</v>
      </c>
      <c r="AC121" s="81">
        <f t="shared" si="251"/>
        <v>26032.543459475994</v>
      </c>
      <c r="AD121" s="81">
        <f t="shared" si="251"/>
        <v>21001.298171048045</v>
      </c>
      <c r="AE121" s="81">
        <f t="shared" si="251"/>
        <v>15355.980026506546</v>
      </c>
      <c r="AF121" s="81">
        <f t="shared" si="251"/>
        <v>18066.759094192137</v>
      </c>
      <c r="AG121" s="81">
        <f t="shared" si="251"/>
        <v>6657.058817510916</v>
      </c>
      <c r="AH121" s="81">
        <f t="shared" si="251"/>
        <v>10707.86250419214</v>
      </c>
      <c r="AI121" s="81">
        <f t="shared" si="251"/>
        <v>10854.244155371178</v>
      </c>
      <c r="AJ121" s="81">
        <f t="shared" si="251"/>
        <v>9198.1493490393023</v>
      </c>
      <c r="AK121" s="81">
        <f t="shared" si="251"/>
        <v>5700.5239046724901</v>
      </c>
      <c r="AL121" s="81">
        <f t="shared" si="251"/>
        <v>4105.1157763755427</v>
      </c>
      <c r="AM121" s="81">
        <f t="shared" si="251"/>
        <v>11010.233532314409</v>
      </c>
      <c r="AN121" s="81">
        <f t="shared" si="251"/>
        <v>12110.787954978165</v>
      </c>
      <c r="AO121" s="81">
        <f t="shared" si="251"/>
        <v>6935.7939088209632</v>
      </c>
      <c r="AP121" s="81">
        <f t="shared" si="251"/>
        <v>17470.274767860261</v>
      </c>
      <c r="AQ121" s="81">
        <f t="shared" si="251"/>
        <v>12495.266300131005</v>
      </c>
      <c r="AR121" s="81">
        <f t="shared" si="251"/>
        <v>22832.718819475984</v>
      </c>
      <c r="AS121" s="81">
        <f t="shared" si="251"/>
        <v>22608.824737991261</v>
      </c>
      <c r="AT121" s="81">
        <f t="shared" si="251"/>
        <v>24843.140665589515</v>
      </c>
      <c r="AU121" s="81">
        <f t="shared" si="251"/>
        <v>13434.274992576416</v>
      </c>
      <c r="AV121" s="81">
        <f t="shared" si="251"/>
        <v>15958.022973624453</v>
      </c>
      <c r="AW121" s="81">
        <f t="shared" si="251"/>
        <v>15737.343835764193</v>
      </c>
      <c r="AX121" s="81">
        <f t="shared" si="251"/>
        <v>16087.810281091695</v>
      </c>
      <c r="AY121" s="81">
        <f t="shared" si="251"/>
        <v>19958.132038209624</v>
      </c>
      <c r="AZ121" s="81">
        <f t="shared" si="251"/>
        <v>17372.069814410475</v>
      </c>
      <c r="BA121" s="81">
        <f t="shared" si="251"/>
        <v>18852.745958995638</v>
      </c>
      <c r="BB121" s="81">
        <f t="shared" si="251"/>
        <v>25116.518291528377</v>
      </c>
      <c r="BC121" s="81">
        <f t="shared" si="251"/>
        <v>17681.691286943231</v>
      </c>
      <c r="BD121" s="81">
        <f t="shared" si="251"/>
        <v>32606.085531222714</v>
      </c>
      <c r="BE121" s="81">
        <f t="shared" si="251"/>
        <v>21666.368693318767</v>
      </c>
      <c r="BF121" s="81">
        <f t="shared" si="251"/>
        <v>14665.658614279468</v>
      </c>
      <c r="BH121" s="95">
        <f t="shared" si="242"/>
        <v>812130.36853971519</v>
      </c>
      <c r="BI121" s="76"/>
      <c r="BJ121" s="76"/>
    </row>
    <row r="122" spans="1:62" s="77" customFormat="1" ht="12" x14ac:dyDescent="0.2">
      <c r="A122" s="78" t="s">
        <v>59</v>
      </c>
      <c r="B122" s="94">
        <f t="shared" ref="B122:R122" si="252">(B106*B90)/1000</f>
        <v>-2786.6840550187026</v>
      </c>
      <c r="C122" s="94">
        <f t="shared" si="252"/>
        <v>-3305.3363004651305</v>
      </c>
      <c r="D122" s="94">
        <f t="shared" si="252"/>
        <v>-2823.9782553750701</v>
      </c>
      <c r="E122" s="94">
        <f t="shared" si="252"/>
        <v>-1981.5634599358596</v>
      </c>
      <c r="F122" s="94">
        <f t="shared" si="252"/>
        <v>-2613.418139356279</v>
      </c>
      <c r="G122" s="94">
        <f t="shared" si="252"/>
        <v>-3120.3917089058668</v>
      </c>
      <c r="H122" s="94">
        <f t="shared" si="252"/>
        <v>-3314.1847203877983</v>
      </c>
      <c r="I122" s="94">
        <f t="shared" si="252"/>
        <v>-1254.8439923621454</v>
      </c>
      <c r="J122" s="81">
        <f t="shared" si="252"/>
        <v>323.31849751555592</v>
      </c>
      <c r="K122" s="81">
        <f t="shared" si="252"/>
        <v>5.464237311141944</v>
      </c>
      <c r="L122" s="81">
        <f t="shared" si="252"/>
        <v>3443.6370741422038</v>
      </c>
      <c r="M122" s="81">
        <f t="shared" si="252"/>
        <v>6197.0882600904952</v>
      </c>
      <c r="N122" s="81">
        <f t="shared" si="252"/>
        <v>13847.123410757684</v>
      </c>
      <c r="O122" s="81">
        <f t="shared" si="252"/>
        <v>11386.240535805651</v>
      </c>
      <c r="P122" s="81">
        <f t="shared" si="252"/>
        <v>14521.01879532874</v>
      </c>
      <c r="Q122" s="81">
        <f t="shared" si="252"/>
        <v>14543.353947286205</v>
      </c>
      <c r="R122" s="81">
        <f t="shared" si="252"/>
        <v>21838.330566238528</v>
      </c>
      <c r="S122" s="81">
        <f t="shared" ref="S122:BF122" si="253">(S106*S90)/1000</f>
        <v>27759.475693620032</v>
      </c>
      <c r="T122" s="81">
        <f t="shared" si="253"/>
        <v>28473.658259446023</v>
      </c>
      <c r="U122" s="81">
        <f t="shared" si="253"/>
        <v>27788.226455025968</v>
      </c>
      <c r="V122" s="81">
        <f t="shared" si="253"/>
        <v>38114.145853728733</v>
      </c>
      <c r="W122" s="81">
        <f t="shared" si="253"/>
        <v>24422.704478819061</v>
      </c>
      <c r="X122" s="81">
        <f t="shared" si="253"/>
        <v>23279.079566411227</v>
      </c>
      <c r="Y122" s="81">
        <f t="shared" si="253"/>
        <v>15895.722855618285</v>
      </c>
      <c r="Z122" s="81">
        <f t="shared" si="253"/>
        <v>31034.508180816912</v>
      </c>
      <c r="AA122" s="81">
        <f t="shared" si="253"/>
        <v>21985.00182912184</v>
      </c>
      <c r="AB122" s="81">
        <f t="shared" si="253"/>
        <v>21705.498480349346</v>
      </c>
      <c r="AC122" s="81">
        <f t="shared" si="253"/>
        <v>22375.723886462878</v>
      </c>
      <c r="AD122" s="81">
        <f t="shared" si="253"/>
        <v>21742.861074235814</v>
      </c>
      <c r="AE122" s="81">
        <f t="shared" si="253"/>
        <v>26360.918969432314</v>
      </c>
      <c r="AF122" s="81">
        <f t="shared" si="253"/>
        <v>23891.510253275108</v>
      </c>
      <c r="AG122" s="81">
        <f t="shared" si="253"/>
        <v>23362.826305676856</v>
      </c>
      <c r="AH122" s="81">
        <f t="shared" si="253"/>
        <v>26196.222323144109</v>
      </c>
      <c r="AI122" s="81">
        <f t="shared" si="253"/>
        <v>27219.289519650654</v>
      </c>
      <c r="AJ122" s="81">
        <f t="shared" si="253"/>
        <v>38779.096401746734</v>
      </c>
      <c r="AK122" s="81">
        <f t="shared" si="253"/>
        <v>28624.756253275111</v>
      </c>
      <c r="AL122" s="81">
        <f t="shared" si="253"/>
        <v>25092.864034934493</v>
      </c>
      <c r="AM122" s="81">
        <f t="shared" si="253"/>
        <v>16719.463589519652</v>
      </c>
      <c r="AN122" s="81">
        <f t="shared" si="253"/>
        <v>25535.291537117904</v>
      </c>
      <c r="AO122" s="81">
        <f t="shared" si="253"/>
        <v>21487.737903930134</v>
      </c>
      <c r="AP122" s="81">
        <f t="shared" si="253"/>
        <v>17482.957755458519</v>
      </c>
      <c r="AQ122" s="81">
        <f t="shared" si="253"/>
        <v>22595.570323144097</v>
      </c>
      <c r="AR122" s="81">
        <f t="shared" si="253"/>
        <v>21818.628436681214</v>
      </c>
      <c r="AS122" s="81">
        <f t="shared" si="253"/>
        <v>30178.562890829697</v>
      </c>
      <c r="AT122" s="81">
        <f t="shared" si="253"/>
        <v>27232.025755458515</v>
      </c>
      <c r="AU122" s="81">
        <f t="shared" si="253"/>
        <v>20567.527091703061</v>
      </c>
      <c r="AV122" s="81">
        <f t="shared" si="253"/>
        <v>21924.76897816595</v>
      </c>
      <c r="AW122" s="81">
        <f t="shared" si="253"/>
        <v>22796.043248908303</v>
      </c>
      <c r="AX122" s="81">
        <f t="shared" si="253"/>
        <v>23138.739720524016</v>
      </c>
      <c r="AY122" s="81">
        <f t="shared" si="253"/>
        <v>19752.176384279475</v>
      </c>
      <c r="AZ122" s="81">
        <f t="shared" si="253"/>
        <v>19141.689825327507</v>
      </c>
      <c r="BA122" s="81">
        <f t="shared" si="253"/>
        <v>20302.80447161572</v>
      </c>
      <c r="BB122" s="81">
        <f t="shared" si="253"/>
        <v>23763.618279475988</v>
      </c>
      <c r="BC122" s="81">
        <f t="shared" si="253"/>
        <v>21866.594611353714</v>
      </c>
      <c r="BD122" s="81">
        <f t="shared" si="253"/>
        <v>20023.353816593892</v>
      </c>
      <c r="BE122" s="81">
        <f t="shared" si="253"/>
        <v>19348.945327510912</v>
      </c>
      <c r="BF122" s="81">
        <f t="shared" si="253"/>
        <v>24293.416104803495</v>
      </c>
      <c r="BH122" s="95">
        <f t="shared" si="242"/>
        <v>1028979.1814198624</v>
      </c>
      <c r="BI122" s="76"/>
      <c r="BJ122" s="76"/>
    </row>
    <row r="123" spans="1:62" s="77" customFormat="1" ht="12" x14ac:dyDescent="0.2">
      <c r="A123" s="78" t="s">
        <v>60</v>
      </c>
      <c r="B123" s="94">
        <f t="shared" ref="B123:R123" si="254">(B107*B91)/1000</f>
        <v>-104.18239184808715</v>
      </c>
      <c r="C123" s="94">
        <f t="shared" si="254"/>
        <v>-171.75211805709728</v>
      </c>
      <c r="D123" s="94">
        <f t="shared" si="254"/>
        <v>-103.18528609744804</v>
      </c>
      <c r="E123" s="94">
        <f t="shared" si="254"/>
        <v>24.159508952558827</v>
      </c>
      <c r="F123" s="94">
        <f t="shared" si="254"/>
        <v>-65.52578734064123</v>
      </c>
      <c r="G123" s="94">
        <f t="shared" si="254"/>
        <v>-133.78093983940533</v>
      </c>
      <c r="H123" s="94">
        <f t="shared" si="254"/>
        <v>-174.96180709938363</v>
      </c>
      <c r="I123" s="81">
        <f t="shared" si="254"/>
        <v>180.69803301157336</v>
      </c>
      <c r="J123" s="81">
        <f t="shared" si="254"/>
        <v>461.59712981113012</v>
      </c>
      <c r="K123" s="81">
        <f t="shared" si="254"/>
        <v>430.35626825429472</v>
      </c>
      <c r="L123" s="81">
        <f t="shared" si="254"/>
        <v>1484.5519833078363</v>
      </c>
      <c r="M123" s="81">
        <f t="shared" si="254"/>
        <v>2331.6986707130754</v>
      </c>
      <c r="N123" s="81">
        <f t="shared" si="254"/>
        <v>4715.9693615040424</v>
      </c>
      <c r="O123" s="81">
        <f t="shared" si="254"/>
        <v>4290.9556564659233</v>
      </c>
      <c r="P123" s="81">
        <f t="shared" si="254"/>
        <v>5276.0867299240754</v>
      </c>
      <c r="Q123" s="81">
        <f t="shared" si="254"/>
        <v>6409.2607073833651</v>
      </c>
      <c r="R123" s="81">
        <f t="shared" si="254"/>
        <v>8505.7507452165173</v>
      </c>
      <c r="S123" s="81">
        <f t="shared" ref="S123:BF123" si="255">(S107*S91)/1000</f>
        <v>10017.467243704094</v>
      </c>
      <c r="T123" s="81">
        <f t="shared" si="255"/>
        <v>10704.031383588375</v>
      </c>
      <c r="U123" s="81">
        <f t="shared" si="255"/>
        <v>12102.346673793325</v>
      </c>
      <c r="V123" s="81">
        <f t="shared" si="255"/>
        <v>16913.695913348867</v>
      </c>
      <c r="W123" s="81">
        <f t="shared" si="255"/>
        <v>10587.345035361428</v>
      </c>
      <c r="X123" s="81">
        <f t="shared" si="255"/>
        <v>9207.9719367490143</v>
      </c>
      <c r="Y123" s="81">
        <f t="shared" si="255"/>
        <v>8978.6042683542018</v>
      </c>
      <c r="Z123" s="81">
        <f t="shared" si="255"/>
        <v>13870.754609667907</v>
      </c>
      <c r="AA123" s="81">
        <f t="shared" si="255"/>
        <v>10460.169666310738</v>
      </c>
      <c r="AB123" s="81">
        <f t="shared" si="255"/>
        <v>14980.204113908387</v>
      </c>
      <c r="AC123" s="81">
        <f t="shared" si="255"/>
        <v>17015.308195551861</v>
      </c>
      <c r="AD123" s="81">
        <f t="shared" si="255"/>
        <v>19014.632377207719</v>
      </c>
      <c r="AE123" s="81">
        <f t="shared" si="255"/>
        <v>20771.099467991444</v>
      </c>
      <c r="AF123" s="81">
        <f t="shared" si="255"/>
        <v>18986.027664497993</v>
      </c>
      <c r="AG123" s="81">
        <f t="shared" si="255"/>
        <v>13857.968634566769</v>
      </c>
      <c r="AH123" s="81">
        <f t="shared" si="255"/>
        <v>15896.780261036369</v>
      </c>
      <c r="AI123" s="81">
        <f t="shared" si="255"/>
        <v>14988.310109859804</v>
      </c>
      <c r="AJ123" s="81">
        <f t="shared" si="255"/>
        <v>18587.66176811697</v>
      </c>
      <c r="AK123" s="81">
        <f t="shared" si="255"/>
        <v>16603.543818291106</v>
      </c>
      <c r="AL123" s="81">
        <f t="shared" si="255"/>
        <v>18051.60108169651</v>
      </c>
      <c r="AM123" s="81">
        <f t="shared" si="255"/>
        <v>19979.326474992489</v>
      </c>
      <c r="AN123" s="81">
        <f t="shared" si="255"/>
        <v>21198.295049732151</v>
      </c>
      <c r="AO123" s="81">
        <f t="shared" si="255"/>
        <v>19639.688032070433</v>
      </c>
      <c r="AP123" s="81">
        <f t="shared" si="255"/>
        <v>16280.833479642166</v>
      </c>
      <c r="AQ123" s="81">
        <f t="shared" si="255"/>
        <v>17617.583817991261</v>
      </c>
      <c r="AR123" s="81">
        <f t="shared" si="255"/>
        <v>19089.736501484709</v>
      </c>
      <c r="AS123" s="81">
        <f t="shared" si="255"/>
        <v>23413.470951790401</v>
      </c>
      <c r="AT123" s="81">
        <f t="shared" si="255"/>
        <v>22691.868417205245</v>
      </c>
      <c r="AU123" s="81">
        <f t="shared" si="255"/>
        <v>22651.153893711791</v>
      </c>
      <c r="AV123" s="81">
        <f t="shared" si="255"/>
        <v>25875.185987161574</v>
      </c>
      <c r="AW123" s="81">
        <f t="shared" si="255"/>
        <v>24971.154828384279</v>
      </c>
      <c r="AX123" s="81">
        <f t="shared" si="255"/>
        <v>19646.895755807858</v>
      </c>
      <c r="AY123" s="81">
        <f t="shared" si="255"/>
        <v>19566.88248471616</v>
      </c>
      <c r="AZ123" s="81">
        <f t="shared" si="255"/>
        <v>25489.597629606989</v>
      </c>
      <c r="BA123" s="81">
        <f t="shared" si="255"/>
        <v>26955.551474585158</v>
      </c>
      <c r="BB123" s="81">
        <f t="shared" si="255"/>
        <v>24444.979262882094</v>
      </c>
      <c r="BC123" s="81">
        <f t="shared" si="255"/>
        <v>19443.671293973795</v>
      </c>
      <c r="BD123" s="81">
        <f t="shared" si="255"/>
        <v>7481.3124731004382</v>
      </c>
      <c r="BE123" s="81">
        <f t="shared" si="255"/>
        <v>13761.470162445417</v>
      </c>
      <c r="BF123" s="81">
        <f t="shared" si="255"/>
        <v>16624.303141572054</v>
      </c>
      <c r="BH123" s="95">
        <f t="shared" si="242"/>
        <v>731776.1818007218</v>
      </c>
      <c r="BI123" s="76"/>
      <c r="BJ123" s="76"/>
    </row>
    <row r="124" spans="1:62" s="77" customFormat="1" ht="12" x14ac:dyDescent="0.2">
      <c r="A124" s="78" t="s">
        <v>61</v>
      </c>
      <c r="B124" s="94">
        <f t="shared" ref="B124:Q125" si="256">(B108*B92)/1000</f>
        <v>-11967.373503772698</v>
      </c>
      <c r="C124" s="94">
        <f t="shared" si="256"/>
        <v>-12975.867710379964</v>
      </c>
      <c r="D124" s="94">
        <f t="shared" si="256"/>
        <v>-12090.609366845614</v>
      </c>
      <c r="E124" s="94">
        <f t="shared" si="256"/>
        <v>-10556.712768027235</v>
      </c>
      <c r="F124" s="94">
        <f t="shared" si="256"/>
        <v>-11765.63494864375</v>
      </c>
      <c r="G124" s="94">
        <f t="shared" si="256"/>
        <v>-12470.089603394499</v>
      </c>
      <c r="H124" s="94">
        <f t="shared" si="256"/>
        <v>-13107.472631736806</v>
      </c>
      <c r="I124" s="94">
        <f t="shared" si="256"/>
        <v>-9457.9705986729041</v>
      </c>
      <c r="J124" s="94">
        <f t="shared" si="256"/>
        <v>-6727.095422652239</v>
      </c>
      <c r="K124" s="94">
        <f t="shared" si="256"/>
        <v>-7374.4975986511781</v>
      </c>
      <c r="L124" s="81">
        <f t="shared" si="256"/>
        <v>-1299.7963933018207</v>
      </c>
      <c r="M124" s="81">
        <f t="shared" si="256"/>
        <v>3157.8317014887452</v>
      </c>
      <c r="N124" s="81">
        <f t="shared" si="256"/>
        <v>16110.922637908283</v>
      </c>
      <c r="O124" s="81">
        <f t="shared" si="256"/>
        <v>11660.303567878131</v>
      </c>
      <c r="P124" s="81">
        <f t="shared" si="256"/>
        <v>16100.00860120769</v>
      </c>
      <c r="Q124" s="81">
        <f t="shared" si="256"/>
        <v>19678.921425463992</v>
      </c>
      <c r="R124" s="81">
        <f t="shared" ref="R124:BE124" si="257">(R108*R92)/1000</f>
        <v>37095.669426506065</v>
      </c>
      <c r="S124" s="81">
        <f t="shared" si="257"/>
        <v>39809.591722731391</v>
      </c>
      <c r="T124" s="81">
        <f t="shared" si="257"/>
        <v>39744.709666724193</v>
      </c>
      <c r="U124" s="81">
        <f t="shared" si="257"/>
        <v>41446.476713762226</v>
      </c>
      <c r="V124" s="81">
        <f t="shared" si="257"/>
        <v>54563.283159314851</v>
      </c>
      <c r="W124" s="81">
        <f t="shared" si="257"/>
        <v>32074.281831997159</v>
      </c>
      <c r="X124" s="81">
        <f t="shared" si="257"/>
        <v>21562.346590703368</v>
      </c>
      <c r="Y124" s="81">
        <f t="shared" si="257"/>
        <v>16794.250885254853</v>
      </c>
      <c r="Z124" s="81">
        <f t="shared" si="257"/>
        <v>31156.769364573134</v>
      </c>
      <c r="AA124" s="81">
        <f t="shared" si="257"/>
        <v>14841.741913984713</v>
      </c>
      <c r="AB124" s="81">
        <f t="shared" si="257"/>
        <v>34635.550859388626</v>
      </c>
      <c r="AC124" s="81">
        <f t="shared" si="257"/>
        <v>34841.335009781666</v>
      </c>
      <c r="AD124" s="81">
        <f t="shared" si="257"/>
        <v>24129.976220611359</v>
      </c>
      <c r="AE124" s="81">
        <f t="shared" si="257"/>
        <v>9311.7830597379962</v>
      </c>
      <c r="AF124" s="81">
        <f t="shared" si="257"/>
        <v>12312.66257799127</v>
      </c>
      <c r="AG124" s="81">
        <f t="shared" si="257"/>
        <v>11312.048021484719</v>
      </c>
      <c r="AH124" s="81">
        <f t="shared" si="257"/>
        <v>11830.14917694324</v>
      </c>
      <c r="AI124" s="81">
        <f t="shared" si="257"/>
        <v>14629.613902183408</v>
      </c>
      <c r="AJ124" s="81">
        <f t="shared" si="257"/>
        <v>24867.709619388654</v>
      </c>
      <c r="AK124" s="81">
        <f t="shared" si="257"/>
        <v>11565.772759126636</v>
      </c>
      <c r="AL124" s="81">
        <f t="shared" si="257"/>
        <v>16569.608452751083</v>
      </c>
      <c r="AM124" s="81">
        <f t="shared" si="257"/>
        <v>7606.9898139738016</v>
      </c>
      <c r="AN124" s="81">
        <f t="shared" si="257"/>
        <v>20923.521879475982</v>
      </c>
      <c r="AO124" s="81">
        <f t="shared" si="257"/>
        <v>6207.244605414854</v>
      </c>
      <c r="AP124" s="81">
        <f t="shared" si="257"/>
        <v>7309.8961191266444</v>
      </c>
      <c r="AQ124" s="81">
        <f t="shared" si="257"/>
        <v>10868.717286462886</v>
      </c>
      <c r="AR124" s="81">
        <f t="shared" si="257"/>
        <v>14448.542821659377</v>
      </c>
      <c r="AS124" s="81">
        <f t="shared" si="257"/>
        <v>33757.480588122271</v>
      </c>
      <c r="AT124" s="81">
        <f t="shared" si="257"/>
        <v>24523.480770655024</v>
      </c>
      <c r="AU124" s="81">
        <f t="shared" si="257"/>
        <v>9745.7403068995736</v>
      </c>
      <c r="AV124" s="81">
        <f t="shared" si="257"/>
        <v>14053.652220960703</v>
      </c>
      <c r="AW124" s="81">
        <f t="shared" si="257"/>
        <v>23112.092288034935</v>
      </c>
      <c r="AX124" s="81">
        <f t="shared" si="257"/>
        <v>18287.688888209606</v>
      </c>
      <c r="AY124" s="81">
        <f t="shared" si="257"/>
        <v>18494.366972227068</v>
      </c>
      <c r="AZ124" s="81">
        <f t="shared" si="257"/>
        <v>17823.505354410485</v>
      </c>
      <c r="BA124" s="81">
        <f t="shared" si="257"/>
        <v>21215.714264803493</v>
      </c>
      <c r="BB124" s="81">
        <f t="shared" si="257"/>
        <v>22663.599543056775</v>
      </c>
      <c r="BC124" s="81">
        <f t="shared" si="257"/>
        <v>15559.947940786034</v>
      </c>
      <c r="BD124" s="81">
        <f t="shared" si="257"/>
        <v>19615.551725414851</v>
      </c>
      <c r="BE124" s="81">
        <f t="shared" si="257"/>
        <v>13824.799264454161</v>
      </c>
      <c r="BF124" s="81">
        <f t="shared" ref="BF124" si="258">(BF108*BF92)/1000</f>
        <v>21201.549549519648</v>
      </c>
      <c r="BH124" s="95">
        <f t="shared" si="242"/>
        <v>833254.2805264768</v>
      </c>
      <c r="BI124" s="76"/>
      <c r="BJ124" s="76"/>
    </row>
    <row r="125" spans="1:62" s="77" customFormat="1" ht="12" x14ac:dyDescent="0.2">
      <c r="A125" s="78" t="s">
        <v>62</v>
      </c>
      <c r="B125" s="94">
        <f t="shared" ref="B125:J125" si="259">(B109*B93)/1000</f>
        <v>-40688.73877871166</v>
      </c>
      <c r="C125" s="94">
        <f t="shared" si="259"/>
        <v>-41140.038265878909</v>
      </c>
      <c r="D125" s="94">
        <f t="shared" si="259"/>
        <v>-35104.417189887841</v>
      </c>
      <c r="E125" s="94">
        <f t="shared" si="259"/>
        <v>-25386.0543510936</v>
      </c>
      <c r="F125" s="94">
        <f t="shared" si="259"/>
        <v>-31924.003820871614</v>
      </c>
      <c r="G125" s="94">
        <f t="shared" si="259"/>
        <v>-37384.650689619324</v>
      </c>
      <c r="H125" s="94">
        <f t="shared" si="259"/>
        <v>-37193.134823166365</v>
      </c>
      <c r="I125" s="94">
        <f t="shared" si="259"/>
        <v>-15870.924224234057</v>
      </c>
      <c r="J125" s="94">
        <f t="shared" si="259"/>
        <v>-206.24452999823095</v>
      </c>
      <c r="K125" s="94">
        <f t="shared" si="256"/>
        <v>-2948.2310608104722</v>
      </c>
      <c r="L125" s="81">
        <f t="shared" si="256"/>
        <v>27339.249000920488</v>
      </c>
      <c r="M125" s="81">
        <f t="shared" si="256"/>
        <v>47398.006417216187</v>
      </c>
      <c r="N125" s="81">
        <f t="shared" si="256"/>
        <v>87213.472235180976</v>
      </c>
      <c r="O125" s="81">
        <f t="shared" si="256"/>
        <v>55622.831291071474</v>
      </c>
      <c r="P125" s="81">
        <f t="shared" si="256"/>
        <v>64980.971135730986</v>
      </c>
      <c r="Q125" s="81">
        <f t="shared" si="256"/>
        <v>72452.994835658057</v>
      </c>
      <c r="R125" s="81">
        <f t="shared" ref="R125:BE125" si="260">(R109*R93)/1000</f>
        <v>92371.919881451584</v>
      </c>
      <c r="S125" s="81">
        <f t="shared" si="260"/>
        <v>120687.240229516</v>
      </c>
      <c r="T125" s="81">
        <f t="shared" si="260"/>
        <v>114684.40491015599</v>
      </c>
      <c r="U125" s="81">
        <f t="shared" si="260"/>
        <v>119075.87298525967</v>
      </c>
      <c r="V125" s="81">
        <f t="shared" si="260"/>
        <v>141038.81788226703</v>
      </c>
      <c r="W125" s="81">
        <f t="shared" si="260"/>
        <v>82090.694769263762</v>
      </c>
      <c r="X125" s="81">
        <f t="shared" si="260"/>
        <v>77653.715862563913</v>
      </c>
      <c r="Y125" s="81">
        <f t="shared" si="260"/>
        <v>41650.441380432087</v>
      </c>
      <c r="Z125" s="81">
        <f t="shared" si="260"/>
        <v>86446.659589959774</v>
      </c>
      <c r="AA125" s="81">
        <f t="shared" si="260"/>
        <v>51743.587873868193</v>
      </c>
      <c r="AB125" s="81">
        <f t="shared" si="260"/>
        <v>50182.865433985382</v>
      </c>
      <c r="AC125" s="81">
        <f t="shared" si="260"/>
        <v>48435.066697279421</v>
      </c>
      <c r="AD125" s="81">
        <f t="shared" si="260"/>
        <v>49706.343014732294</v>
      </c>
      <c r="AE125" s="81">
        <f t="shared" si="260"/>
        <v>35730.335987895975</v>
      </c>
      <c r="AF125" s="81">
        <f t="shared" si="260"/>
        <v>38795.777729578142</v>
      </c>
      <c r="AG125" s="81">
        <f t="shared" si="260"/>
        <v>39185.63039820172</v>
      </c>
      <c r="AH125" s="81">
        <f t="shared" si="260"/>
        <v>39190.128886751147</v>
      </c>
      <c r="AI125" s="81">
        <f t="shared" si="260"/>
        <v>45252.509006118053</v>
      </c>
      <c r="AJ125" s="81">
        <f t="shared" si="260"/>
        <v>62420.943918011035</v>
      </c>
      <c r="AK125" s="81">
        <f t="shared" si="260"/>
        <v>52888.349859891663</v>
      </c>
      <c r="AL125" s="81">
        <f t="shared" si="260"/>
        <v>82513.757665116282</v>
      </c>
      <c r="AM125" s="81">
        <f t="shared" si="260"/>
        <v>87109.599049887882</v>
      </c>
      <c r="AN125" s="81">
        <f t="shared" si="260"/>
        <v>105607.6913103196</v>
      </c>
      <c r="AO125" s="81">
        <f t="shared" si="260"/>
        <v>93578.382709780242</v>
      </c>
      <c r="AP125" s="81">
        <f t="shared" si="260"/>
        <v>103272.72756142683</v>
      </c>
      <c r="AQ125" s="81">
        <f t="shared" si="260"/>
        <v>107583.33942221156</v>
      </c>
      <c r="AR125" s="81">
        <f t="shared" si="260"/>
        <v>118343.1894116261</v>
      </c>
      <c r="AS125" s="81">
        <f t="shared" si="260"/>
        <v>82692.309379431172</v>
      </c>
      <c r="AT125" s="81">
        <f t="shared" si="260"/>
        <v>87583.733013114295</v>
      </c>
      <c r="AU125" s="81">
        <f t="shared" si="260"/>
        <v>80349.757002438389</v>
      </c>
      <c r="AV125" s="81">
        <f t="shared" si="260"/>
        <v>89844.261348696702</v>
      </c>
      <c r="AW125" s="81">
        <f t="shared" si="260"/>
        <v>125185.07903467589</v>
      </c>
      <c r="AX125" s="81">
        <f t="shared" si="260"/>
        <v>109615.37958429071</v>
      </c>
      <c r="AY125" s="81">
        <f t="shared" si="260"/>
        <v>137918.25927227433</v>
      </c>
      <c r="AZ125" s="81">
        <f t="shared" si="260"/>
        <v>109079.14636858623</v>
      </c>
      <c r="BA125" s="81">
        <f t="shared" si="260"/>
        <v>106706.18701479936</v>
      </c>
      <c r="BB125" s="81">
        <f t="shared" si="260"/>
        <v>164519.48599745144</v>
      </c>
      <c r="BC125" s="81">
        <f t="shared" si="260"/>
        <v>177611.36111778242</v>
      </c>
      <c r="BD125" s="81">
        <f t="shared" si="260"/>
        <v>182663.50843590655</v>
      </c>
      <c r="BE125" s="81">
        <f t="shared" si="260"/>
        <v>162060.63288128207</v>
      </c>
      <c r="BF125" s="81">
        <f t="shared" ref="BF125" si="261">(BF109*BF93)/1000</f>
        <v>202187.76022852006</v>
      </c>
      <c r="BH125" s="95">
        <f t="shared" si="242"/>
        <v>3992417.9412883073</v>
      </c>
      <c r="BI125" s="76"/>
      <c r="BJ125" s="76"/>
    </row>
    <row r="126" spans="1:62" s="77" customFormat="1" x14ac:dyDescent="0.25">
      <c r="A126" s="79" t="s">
        <v>78</v>
      </c>
      <c r="B126" s="121">
        <f>SUM(B116:B125)</f>
        <v>-103638.42599575287</v>
      </c>
      <c r="C126" s="121">
        <f t="shared" ref="C126:BF126" si="262">SUM(C116:C125)</f>
        <v>-111692.81697957244</v>
      </c>
      <c r="D126" s="121">
        <f t="shared" si="262"/>
        <v>-100815.32906542592</v>
      </c>
      <c r="E126" s="121">
        <f t="shared" si="262"/>
        <v>-81742.530668321022</v>
      </c>
      <c r="F126" s="121">
        <f t="shared" si="262"/>
        <v>-97159.357778074758</v>
      </c>
      <c r="G126" s="121">
        <f t="shared" si="262"/>
        <v>-108975.6399204678</v>
      </c>
      <c r="H126" s="121">
        <f t="shared" si="262"/>
        <v>-114116.56874717801</v>
      </c>
      <c r="I126" s="121">
        <f t="shared" si="262"/>
        <v>-68200.432466045168</v>
      </c>
      <c r="J126" s="121">
        <f t="shared" si="262"/>
        <v>-34279.002622384935</v>
      </c>
      <c r="K126" s="121">
        <f t="shared" si="262"/>
        <v>-43048.929562548205</v>
      </c>
      <c r="L126" s="107">
        <f t="shared" si="262"/>
        <v>31071.393737994862</v>
      </c>
      <c r="M126" s="107">
        <f t="shared" si="262"/>
        <v>84377.187202345114</v>
      </c>
      <c r="N126" s="107">
        <f t="shared" si="262"/>
        <v>227267.06614771287</v>
      </c>
      <c r="O126" s="107">
        <f t="shared" si="262"/>
        <v>160518.75859816241</v>
      </c>
      <c r="P126" s="107">
        <f t="shared" si="262"/>
        <v>211374.67895498284</v>
      </c>
      <c r="Q126" s="107">
        <f t="shared" si="262"/>
        <v>242450.6281599825</v>
      </c>
      <c r="R126" s="107">
        <f t="shared" si="262"/>
        <v>355130.53806682292</v>
      </c>
      <c r="S126" s="107">
        <f t="shared" si="262"/>
        <v>446111.16201696318</v>
      </c>
      <c r="T126" s="107">
        <f t="shared" si="262"/>
        <v>475381.62407983368</v>
      </c>
      <c r="U126" s="107">
        <f t="shared" si="262"/>
        <v>526984.53039606893</v>
      </c>
      <c r="V126" s="107">
        <f t="shared" si="262"/>
        <v>609116.06054207927</v>
      </c>
      <c r="W126" s="107">
        <f t="shared" si="262"/>
        <v>320971.27147512464</v>
      </c>
      <c r="X126" s="107">
        <f t="shared" si="262"/>
        <v>275919.64723649831</v>
      </c>
      <c r="Y126" s="107">
        <f t="shared" si="262"/>
        <v>188798.18912280188</v>
      </c>
      <c r="Z126" s="107">
        <f t="shared" si="262"/>
        <v>413617.06970110722</v>
      </c>
      <c r="AA126" s="107">
        <f t="shared" si="262"/>
        <v>242977.46082381997</v>
      </c>
      <c r="AB126" s="107">
        <f t="shared" si="262"/>
        <v>376652.18185256619</v>
      </c>
      <c r="AC126" s="107">
        <f t="shared" si="262"/>
        <v>331521.38058684871</v>
      </c>
      <c r="AD126" s="107">
        <f t="shared" si="262"/>
        <v>332557.92484276969</v>
      </c>
      <c r="AE126" s="107">
        <f t="shared" si="262"/>
        <v>209750.87108138966</v>
      </c>
      <c r="AF126" s="107">
        <f t="shared" si="262"/>
        <v>222061.04370512418</v>
      </c>
      <c r="AG126" s="107">
        <f t="shared" si="262"/>
        <v>241094.57167958075</v>
      </c>
      <c r="AH126" s="107">
        <f t="shared" si="262"/>
        <v>247909.33707542939</v>
      </c>
      <c r="AI126" s="107">
        <f t="shared" si="262"/>
        <v>330145.6559964146</v>
      </c>
      <c r="AJ126" s="107">
        <f t="shared" si="262"/>
        <v>386391.36440673936</v>
      </c>
      <c r="AK126" s="107">
        <f t="shared" si="262"/>
        <v>259469.93464377229</v>
      </c>
      <c r="AL126" s="107">
        <f t="shared" si="262"/>
        <v>390703.60055947653</v>
      </c>
      <c r="AM126" s="107">
        <f t="shared" si="262"/>
        <v>463512.8750589852</v>
      </c>
      <c r="AN126" s="107">
        <f t="shared" si="262"/>
        <v>535305.494471187</v>
      </c>
      <c r="AO126" s="107">
        <f t="shared" si="262"/>
        <v>440413.8617346891</v>
      </c>
      <c r="AP126" s="107">
        <f t="shared" si="262"/>
        <v>593032.21460111265</v>
      </c>
      <c r="AQ126" s="107">
        <f t="shared" si="262"/>
        <v>587458.35624801926</v>
      </c>
      <c r="AR126" s="107">
        <f t="shared" si="262"/>
        <v>732744.98963145143</v>
      </c>
      <c r="AS126" s="107">
        <f t="shared" si="262"/>
        <v>880361.21733043576</v>
      </c>
      <c r="AT126" s="107">
        <f t="shared" si="262"/>
        <v>917713.13117857266</v>
      </c>
      <c r="AU126" s="107">
        <f t="shared" si="262"/>
        <v>695132.81610470905</v>
      </c>
      <c r="AV126" s="107">
        <f t="shared" si="262"/>
        <v>778801.06922847836</v>
      </c>
      <c r="AW126" s="107">
        <f t="shared" si="262"/>
        <v>918738.71552231768</v>
      </c>
      <c r="AX126" s="107">
        <f t="shared" si="262"/>
        <v>651981.24911664869</v>
      </c>
      <c r="AY126" s="107">
        <f t="shared" si="262"/>
        <v>769971.5407246761</v>
      </c>
      <c r="AZ126" s="107">
        <f t="shared" si="262"/>
        <v>703408.94157221075</v>
      </c>
      <c r="BA126" s="107">
        <f t="shared" si="262"/>
        <v>862534.1673235331</v>
      </c>
      <c r="BB126" s="107">
        <f t="shared" si="262"/>
        <v>1071488.4636067527</v>
      </c>
      <c r="BC126" s="107">
        <f t="shared" si="262"/>
        <v>1094989.2951308391</v>
      </c>
      <c r="BD126" s="107">
        <f t="shared" si="262"/>
        <v>1118904.7008224567</v>
      </c>
      <c r="BE126" s="107">
        <f t="shared" si="262"/>
        <v>897466.92782643507</v>
      </c>
      <c r="BF126" s="107">
        <f t="shared" si="262"/>
        <v>1248284.2678036159</v>
      </c>
      <c r="BH126" s="98">
        <f>SUM(BH116:BH125)</f>
        <v>23238900.393923771</v>
      </c>
      <c r="BI126" s="80"/>
      <c r="BJ126" s="76"/>
    </row>
    <row r="127" spans="1:62" x14ac:dyDescent="0.25">
      <c r="A127" s="115" t="s">
        <v>66</v>
      </c>
      <c r="B127" s="116">
        <v>74898.919999999925</v>
      </c>
      <c r="C127" s="116">
        <v>77975.849999999627</v>
      </c>
      <c r="D127" s="116">
        <v>81052.779999999329</v>
      </c>
      <c r="E127" s="116">
        <v>84129.709999999963</v>
      </c>
      <c r="F127" s="116">
        <v>87206.639999999665</v>
      </c>
      <c r="G127" s="116">
        <v>90283.569999999367</v>
      </c>
      <c r="H127" s="116">
        <v>93360.5</v>
      </c>
      <c r="I127" s="116">
        <v>96437.429999999702</v>
      </c>
      <c r="J127" s="116">
        <v>99514.359999999404</v>
      </c>
      <c r="K127" s="116">
        <v>102591.29000000004</v>
      </c>
      <c r="L127" s="116">
        <v>105668.21999999974</v>
      </c>
      <c r="M127" s="116">
        <v>108745.14999999944</v>
      </c>
      <c r="N127" s="116">
        <v>111822.08000000007</v>
      </c>
      <c r="O127" s="116">
        <v>114899.00999999978</v>
      </c>
      <c r="P127" s="116">
        <v>119244.45885876261</v>
      </c>
      <c r="Q127" s="116">
        <v>132302.29017861778</v>
      </c>
      <c r="R127" s="116">
        <v>144061.39647871858</v>
      </c>
      <c r="S127" s="116">
        <v>129552.44355354575</v>
      </c>
      <c r="T127" s="116">
        <v>128633.35179087687</v>
      </c>
      <c r="U127" s="116">
        <v>135020.06947642833</v>
      </c>
      <c r="V127" s="116">
        <v>133703.94145765074</v>
      </c>
      <c r="W127" s="116">
        <v>132166.73813132124</v>
      </c>
      <c r="X127" s="116">
        <v>139111.21726814954</v>
      </c>
      <c r="Y127" s="116">
        <v>135078.73683904891</v>
      </c>
      <c r="Z127" s="116">
        <v>139634.50682923244</v>
      </c>
      <c r="AA127" s="116">
        <v>143669.08440689056</v>
      </c>
      <c r="AB127" s="117">
        <v>148243.43775043945</v>
      </c>
      <c r="AC127" s="116">
        <v>153946.78078458842</v>
      </c>
      <c r="AD127" s="116">
        <v>152168.93915232448</v>
      </c>
      <c r="AE127" s="116">
        <v>157248.76166655059</v>
      </c>
      <c r="AF127" s="116">
        <v>162185.39053257395</v>
      </c>
      <c r="AG127" s="116">
        <v>173264.42890980392</v>
      </c>
      <c r="AH127" s="116">
        <v>180538.78526725789</v>
      </c>
      <c r="AI127" s="116">
        <v>178663.06980193316</v>
      </c>
      <c r="AJ127" s="116">
        <v>190056.6311507879</v>
      </c>
      <c r="AK127" s="116">
        <v>197827.43117246276</v>
      </c>
      <c r="AL127" s="116">
        <v>182690.95616561297</v>
      </c>
      <c r="AM127" s="116">
        <v>189063.85936149099</v>
      </c>
      <c r="AN127" s="116">
        <v>189690.75209088772</v>
      </c>
      <c r="AO127" s="116">
        <v>197015.33718696749</v>
      </c>
      <c r="AP127" s="116">
        <v>202096.62935421927</v>
      </c>
      <c r="AQ127" s="116">
        <v>214979.86440776006</v>
      </c>
      <c r="AR127" s="116">
        <v>219427.79629511971</v>
      </c>
      <c r="AS127" s="116">
        <v>228765.60390077613</v>
      </c>
      <c r="AT127" s="116">
        <v>242723.90480502261</v>
      </c>
      <c r="AU127" s="116">
        <v>248215.11614544442</v>
      </c>
      <c r="AV127" s="116">
        <v>260789.57273461032</v>
      </c>
      <c r="AW127" s="116">
        <v>280600.26915705006</v>
      </c>
      <c r="AX127" s="116">
        <v>303203.23257065483</v>
      </c>
      <c r="AY127" s="116">
        <v>303448.70307833672</v>
      </c>
      <c r="AZ127" s="116">
        <v>309588.1208318175</v>
      </c>
      <c r="BA127" s="116">
        <v>323827.43892769859</v>
      </c>
      <c r="BB127" s="116">
        <v>321668.2690538232</v>
      </c>
      <c r="BC127" s="116">
        <v>326993.77179117617</v>
      </c>
      <c r="BD127" s="116">
        <v>331895.85102808813</v>
      </c>
      <c r="BE127" s="116">
        <v>347092.06232174212</v>
      </c>
      <c r="BF127" s="116">
        <v>347999.51229696278</v>
      </c>
      <c r="BG127" s="143" t="s">
        <v>95</v>
      </c>
      <c r="BH127" s="99">
        <f>BH126*2.29</f>
        <v>53217081.902085438</v>
      </c>
    </row>
    <row r="128" spans="1:62" x14ac:dyDescent="0.25">
      <c r="A128" s="96" t="s">
        <v>79</v>
      </c>
      <c r="B128" s="122">
        <f>B126+B127</f>
        <v>-28739.505995752945</v>
      </c>
      <c r="C128" s="122">
        <f t="shared" ref="C128:L128" si="263">C126+C127</f>
        <v>-33716.966979572811</v>
      </c>
      <c r="D128" s="122">
        <f t="shared" si="263"/>
        <v>-19762.549065426589</v>
      </c>
      <c r="E128" s="122">
        <f t="shared" si="263"/>
        <v>2387.1793316789408</v>
      </c>
      <c r="F128" s="122">
        <f t="shared" si="263"/>
        <v>-9952.7177780750935</v>
      </c>
      <c r="G128" s="122">
        <f t="shared" si="263"/>
        <v>-18692.069920468435</v>
      </c>
      <c r="H128" s="122">
        <f t="shared" si="263"/>
        <v>-20756.068747178011</v>
      </c>
      <c r="I128" s="114">
        <f t="shared" si="263"/>
        <v>28236.997533954534</v>
      </c>
      <c r="J128" s="114">
        <f t="shared" si="263"/>
        <v>65235.357377614469</v>
      </c>
      <c r="K128" s="114">
        <f t="shared" si="263"/>
        <v>59542.360437451833</v>
      </c>
      <c r="L128" s="114">
        <f t="shared" si="263"/>
        <v>136739.6137379946</v>
      </c>
      <c r="M128" s="114">
        <f t="shared" ref="M128" si="264">M126+M127</f>
        <v>193122.33720234456</v>
      </c>
      <c r="N128" s="114">
        <f t="shared" ref="N128" si="265">N126+N127</f>
        <v>339089.14614771295</v>
      </c>
      <c r="O128" s="114">
        <f t="shared" ref="O128" si="266">O126+O127</f>
        <v>275417.76859816222</v>
      </c>
      <c r="P128" s="114">
        <f t="shared" ref="P128" si="267">P126+P127</f>
        <v>330619.13781374542</v>
      </c>
      <c r="Q128" s="114">
        <f t="shared" ref="Q128" si="268">Q126+Q127</f>
        <v>374752.91833860031</v>
      </c>
      <c r="R128" s="114">
        <f t="shared" ref="R128" si="269">R126+R127</f>
        <v>499191.93454554153</v>
      </c>
      <c r="S128" s="114">
        <f t="shared" ref="S128" si="270">S126+S127</f>
        <v>575663.60557050887</v>
      </c>
      <c r="T128" s="114">
        <f t="shared" ref="T128" si="271">T126+T127</f>
        <v>604014.97587071056</v>
      </c>
      <c r="U128" s="114">
        <f t="shared" ref="U128" si="272">U126+U127</f>
        <v>662004.59987249726</v>
      </c>
      <c r="V128" s="114">
        <f t="shared" ref="V128" si="273">V126+V127</f>
        <v>742820.00199973001</v>
      </c>
      <c r="W128" s="114">
        <f t="shared" ref="W128" si="274">W126+W127</f>
        <v>453138.00960644591</v>
      </c>
      <c r="X128" s="114">
        <f t="shared" ref="X128" si="275">X126+X127</f>
        <v>415030.86450464785</v>
      </c>
      <c r="Y128" s="114">
        <f t="shared" ref="Y128" si="276">Y126+Y127</f>
        <v>323876.92596185079</v>
      </c>
      <c r="Z128" s="114">
        <f t="shared" ref="Z128" si="277">Z126+Z127</f>
        <v>553251.57653033966</v>
      </c>
      <c r="AA128" s="114">
        <f t="shared" ref="AA128" si="278">AA126+AA127</f>
        <v>386646.54523071053</v>
      </c>
      <c r="AB128" s="114">
        <f t="shared" ref="AB128" si="279">AB126+AB127</f>
        <v>524895.6196030057</v>
      </c>
      <c r="AC128" s="114">
        <f t="shared" ref="AC128" si="280">AC126+AC127</f>
        <v>485468.16137143713</v>
      </c>
      <c r="AD128" s="114">
        <f t="shared" ref="AD128" si="281">AD126+AD127</f>
        <v>484726.8639950942</v>
      </c>
      <c r="AE128" s="114">
        <f t="shared" ref="AE128" si="282">AE126+AE127</f>
        <v>366999.63274794025</v>
      </c>
      <c r="AF128" s="114">
        <f t="shared" ref="AF128" si="283">AF126+AF127</f>
        <v>384246.43423769809</v>
      </c>
      <c r="AG128" s="114">
        <f t="shared" ref="AG128" si="284">AG126+AG127</f>
        <v>414359.0005893847</v>
      </c>
      <c r="AH128" s="114">
        <f t="shared" ref="AH128" si="285">AH126+AH127</f>
        <v>428448.12234268727</v>
      </c>
      <c r="AI128" s="114">
        <f t="shared" ref="AI128" si="286">AI126+AI127</f>
        <v>508808.72579834773</v>
      </c>
      <c r="AJ128" s="114">
        <f t="shared" ref="AJ128" si="287">AJ126+AJ127</f>
        <v>576447.99555752729</v>
      </c>
      <c r="AK128" s="114">
        <f t="shared" ref="AK128" si="288">AK126+AK127</f>
        <v>457297.36581623508</v>
      </c>
      <c r="AL128" s="114">
        <f t="shared" ref="AL128" si="289">AL126+AL127</f>
        <v>573394.55672508944</v>
      </c>
      <c r="AM128" s="114">
        <f t="shared" ref="AM128" si="290">AM126+AM127</f>
        <v>652576.73442047625</v>
      </c>
      <c r="AN128" s="114">
        <f t="shared" ref="AN128" si="291">AN126+AN127</f>
        <v>724996.24656207475</v>
      </c>
      <c r="AO128" s="114">
        <f t="shared" ref="AO128" si="292">AO126+AO127</f>
        <v>637429.19892165659</v>
      </c>
      <c r="AP128" s="114">
        <f t="shared" ref="AP128" si="293">AP126+AP127</f>
        <v>795128.84395533195</v>
      </c>
      <c r="AQ128" s="114">
        <f t="shared" ref="AQ128" si="294">AQ126+AQ127</f>
        <v>802438.22065577935</v>
      </c>
      <c r="AR128" s="114">
        <f t="shared" ref="AR128" si="295">AR126+AR127</f>
        <v>952172.78592657112</v>
      </c>
      <c r="AS128" s="114">
        <f t="shared" ref="AS128" si="296">AS126+AS127</f>
        <v>1109126.821231212</v>
      </c>
      <c r="AT128" s="114">
        <f t="shared" ref="AT128" si="297">AT126+AT127</f>
        <v>1160437.0359835953</v>
      </c>
      <c r="AU128" s="114">
        <f t="shared" ref="AU128" si="298">AU126+AU127</f>
        <v>943347.93225015351</v>
      </c>
      <c r="AV128" s="114">
        <f t="shared" ref="AV128" si="299">AV126+AV127</f>
        <v>1039590.6419630887</v>
      </c>
      <c r="AW128" s="114">
        <f t="shared" ref="AW128" si="300">AW126+AW127</f>
        <v>1199338.9846793679</v>
      </c>
      <c r="AX128" s="114">
        <f t="shared" ref="AX128" si="301">AX126+AX127</f>
        <v>955184.48168730352</v>
      </c>
      <c r="AY128" s="114">
        <f t="shared" ref="AY128" si="302">AY126+AY127</f>
        <v>1073420.2438030129</v>
      </c>
      <c r="AZ128" s="114">
        <f t="shared" ref="AZ128" si="303">AZ126+AZ127</f>
        <v>1012997.0624040283</v>
      </c>
      <c r="BA128" s="114">
        <f t="shared" ref="BA128" si="304">BA126+BA127</f>
        <v>1186361.6062512316</v>
      </c>
      <c r="BB128" s="114">
        <f t="shared" ref="BB128" si="305">BB126+BB127</f>
        <v>1393156.7326605758</v>
      </c>
      <c r="BC128" s="114">
        <f t="shared" ref="BC128" si="306">BC126+BC127</f>
        <v>1421983.0669220153</v>
      </c>
      <c r="BD128" s="114">
        <f t="shared" ref="BD128" si="307">BD126+BD127</f>
        <v>1450800.5518505448</v>
      </c>
      <c r="BE128" s="114">
        <f t="shared" ref="BE128" si="308">BE126+BE127</f>
        <v>1244558.9901481771</v>
      </c>
      <c r="BF128" s="114">
        <f t="shared" ref="BF128" si="309">BF126+BF127</f>
        <v>1596283.7801005787</v>
      </c>
      <c r="BH128" s="139"/>
    </row>
    <row r="129" spans="1:214" s="125" customFormat="1" x14ac:dyDescent="0.25">
      <c r="A129" s="123" t="s">
        <v>80</v>
      </c>
      <c r="B129" s="124">
        <f>(B127*1000)/B110</f>
        <v>1.9967720607837891</v>
      </c>
      <c r="C129" s="124">
        <f t="shared" ref="C129:BF129" si="310">(C127*1000)/C110</f>
        <v>2.1339860426929289</v>
      </c>
      <c r="D129" s="124">
        <f t="shared" si="310"/>
        <v>2.1835339439654993</v>
      </c>
      <c r="E129" s="124">
        <f t="shared" si="310"/>
        <v>2.2315572944297073</v>
      </c>
      <c r="F129" s="124">
        <f t="shared" si="310"/>
        <v>2.278125391849521</v>
      </c>
      <c r="G129" s="124">
        <f t="shared" si="310"/>
        <v>2.3302593950030812</v>
      </c>
      <c r="H129" s="124">
        <f t="shared" si="310"/>
        <v>2.3741353880581832</v>
      </c>
      <c r="I129" s="124">
        <f t="shared" si="310"/>
        <v>2.4237817935055719</v>
      </c>
      <c r="J129" s="124">
        <f t="shared" si="310"/>
        <v>2.4722836132365944</v>
      </c>
      <c r="K129" s="124">
        <f t="shared" si="310"/>
        <v>2.5125217966300948</v>
      </c>
      <c r="L129" s="124">
        <f t="shared" si="310"/>
        <v>2.5516328600405616</v>
      </c>
      <c r="M129" s="124">
        <f t="shared" si="310"/>
        <v>2.6040505268199099</v>
      </c>
      <c r="N129" s="124">
        <f t="shared" si="310"/>
        <v>2.7078186749321986</v>
      </c>
      <c r="O129" s="124">
        <f t="shared" si="310"/>
        <v>2.7901653715395769</v>
      </c>
      <c r="P129" s="124">
        <f t="shared" si="310"/>
        <v>2.8605364283695738</v>
      </c>
      <c r="Q129" s="124">
        <f t="shared" si="310"/>
        <v>3.0504910751074341</v>
      </c>
      <c r="R129" s="124">
        <f t="shared" si="310"/>
        <v>3.2299011167650082</v>
      </c>
      <c r="S129" s="124">
        <f t="shared" si="310"/>
        <v>2.7461002255224489</v>
      </c>
      <c r="T129" s="124">
        <f t="shared" si="310"/>
        <v>2.7455533203569535</v>
      </c>
      <c r="U129" s="124">
        <f t="shared" si="310"/>
        <v>2.8076234626710583</v>
      </c>
      <c r="V129" s="124">
        <f t="shared" si="310"/>
        <v>2.7001416766729327</v>
      </c>
      <c r="W129" s="124">
        <f t="shared" si="310"/>
        <v>2.7104449458135775</v>
      </c>
      <c r="X129" s="124">
        <f t="shared" si="310"/>
        <v>2.717070569018849</v>
      </c>
      <c r="Y129" s="124">
        <f t="shared" si="310"/>
        <v>2.9801389978032615</v>
      </c>
      <c r="Z129" s="124">
        <f t="shared" si="310"/>
        <v>2.8020036605117511</v>
      </c>
      <c r="AA129" s="124">
        <f t="shared" si="310"/>
        <v>2.7722137931875692</v>
      </c>
      <c r="AB129" s="124">
        <f t="shared" si="310"/>
        <v>2.7635029098212858</v>
      </c>
      <c r="AC129" s="124">
        <f t="shared" si="310"/>
        <v>2.8725486270346385</v>
      </c>
      <c r="AD129" s="124">
        <f t="shared" si="310"/>
        <v>2.7435787675619157</v>
      </c>
      <c r="AE129" s="124">
        <f t="shared" si="310"/>
        <v>2.8458981980001821</v>
      </c>
      <c r="AF129" s="124">
        <f t="shared" si="310"/>
        <v>3.2106575585958974</v>
      </c>
      <c r="AG129" s="124">
        <f t="shared" si="310"/>
        <v>3.4212318025085469</v>
      </c>
      <c r="AH129" s="124">
        <f t="shared" si="310"/>
        <v>3.5598977183524196</v>
      </c>
      <c r="AI129" s="124">
        <f t="shared" si="310"/>
        <v>3.8315621752590929</v>
      </c>
      <c r="AJ129" s="124">
        <f t="shared" si="310"/>
        <v>3.7009095498066897</v>
      </c>
      <c r="AK129" s="124">
        <f t="shared" si="310"/>
        <v>3.8960264243248095</v>
      </c>
      <c r="AL129" s="124">
        <f t="shared" si="310"/>
        <v>3.9946500998835059</v>
      </c>
      <c r="AM129" s="124">
        <f t="shared" si="310"/>
        <v>3.9714149529373195</v>
      </c>
      <c r="AN129" s="124">
        <f t="shared" si="310"/>
        <v>4.053591565137185</v>
      </c>
      <c r="AO129" s="124">
        <f t="shared" si="310"/>
        <v>4.0206206515646805</v>
      </c>
      <c r="AP129" s="124">
        <f t="shared" si="310"/>
        <v>4.0260392335643971</v>
      </c>
      <c r="AQ129" s="124">
        <f t="shared" si="310"/>
        <v>4.2717437249362522</v>
      </c>
      <c r="AR129" s="124">
        <f t="shared" si="310"/>
        <v>4.1277850845244055</v>
      </c>
      <c r="AS129" s="124">
        <f t="shared" si="310"/>
        <v>3.9675026533762883</v>
      </c>
      <c r="AT129" s="124">
        <f t="shared" si="310"/>
        <v>3.9149823264105392</v>
      </c>
      <c r="AU129" s="124">
        <f t="shared" si="310"/>
        <v>3.9621649404275523</v>
      </c>
      <c r="AV129" s="124">
        <f t="shared" si="310"/>
        <v>4.2508851580980984</v>
      </c>
      <c r="AW129" s="124">
        <f t="shared" si="310"/>
        <v>4.5502904011205265</v>
      </c>
      <c r="AX129" s="124">
        <f t="shared" si="310"/>
        <v>4.6923462778236926</v>
      </c>
      <c r="AY129" s="124">
        <f t="shared" si="310"/>
        <v>4.6990007783129668</v>
      </c>
      <c r="AZ129" s="124">
        <f t="shared" si="310"/>
        <v>4.7960531186953821</v>
      </c>
      <c r="BA129" s="124">
        <f t="shared" si="310"/>
        <v>4.8136962898807045</v>
      </c>
      <c r="BB129" s="124">
        <f t="shared" si="310"/>
        <v>4.7759408322054231</v>
      </c>
      <c r="BC129" s="124">
        <f t="shared" si="310"/>
        <v>4.5865294905111131</v>
      </c>
      <c r="BD129" s="124">
        <f t="shared" si="310"/>
        <v>4.4034485925059448</v>
      </c>
      <c r="BE129" s="124">
        <f t="shared" si="310"/>
        <v>4.5763309954846116</v>
      </c>
      <c r="BF129" s="124">
        <f t="shared" si="310"/>
        <v>4.6220344898418668</v>
      </c>
      <c r="BG129" s="13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</row>
    <row r="130" spans="1:214" s="19" customFormat="1" x14ac:dyDescent="0.25">
      <c r="A130" s="96"/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8"/>
      <c r="BF130" s="138"/>
      <c r="BG130" s="139"/>
    </row>
    <row r="131" spans="1:214" x14ac:dyDescent="0.25">
      <c r="A131" s="142" t="s">
        <v>101</v>
      </c>
      <c r="B131" s="141"/>
      <c r="C131" s="65"/>
      <c r="D131" s="65"/>
    </row>
    <row r="132" spans="1:214" x14ac:dyDescent="0.25">
      <c r="A132" s="96" t="s">
        <v>45</v>
      </c>
      <c r="B132" s="5">
        <v>2017</v>
      </c>
      <c r="C132" s="5">
        <v>2018</v>
      </c>
      <c r="D132" s="5">
        <v>2019</v>
      </c>
      <c r="E132" s="5">
        <v>2020</v>
      </c>
      <c r="F132" s="5">
        <v>2021</v>
      </c>
      <c r="G132" s="5">
        <v>2022</v>
      </c>
      <c r="H132" s="5">
        <v>2023</v>
      </c>
      <c r="I132" s="5">
        <v>2024</v>
      </c>
      <c r="J132" s="5">
        <v>2025</v>
      </c>
      <c r="K132" s="5">
        <v>2026</v>
      </c>
      <c r="L132" s="5">
        <v>2027</v>
      </c>
      <c r="M132" s="5">
        <v>2028</v>
      </c>
      <c r="N132" s="5">
        <v>2029</v>
      </c>
      <c r="O132" s="5">
        <v>2030</v>
      </c>
      <c r="P132" s="5">
        <v>2031</v>
      </c>
      <c r="Q132" s="5">
        <v>2032</v>
      </c>
      <c r="R132" s="5">
        <v>2033</v>
      </c>
      <c r="S132" s="5">
        <v>2034</v>
      </c>
      <c r="T132" s="5">
        <v>2035</v>
      </c>
      <c r="U132" s="5">
        <v>2036</v>
      </c>
      <c r="V132" s="5">
        <v>2037</v>
      </c>
      <c r="W132" s="5">
        <v>2038</v>
      </c>
      <c r="X132" s="5">
        <v>2039</v>
      </c>
      <c r="Y132" s="5">
        <v>2040</v>
      </c>
      <c r="Z132" s="5">
        <v>2041</v>
      </c>
      <c r="AA132" s="5">
        <v>2042</v>
      </c>
      <c r="AB132" s="5">
        <v>2043</v>
      </c>
      <c r="AC132" s="5">
        <v>2044</v>
      </c>
      <c r="AD132" s="5">
        <v>2045</v>
      </c>
      <c r="AE132" s="5">
        <v>2046</v>
      </c>
      <c r="AF132" s="5">
        <v>2047</v>
      </c>
      <c r="AG132" s="5">
        <v>2048</v>
      </c>
      <c r="AH132" s="5">
        <v>2049</v>
      </c>
      <c r="AI132" s="5">
        <v>2050</v>
      </c>
      <c r="AJ132" s="101" t="s">
        <v>92</v>
      </c>
    </row>
    <row r="133" spans="1:214" x14ac:dyDescent="0.25">
      <c r="A133" s="96" t="s">
        <v>89</v>
      </c>
      <c r="B133" s="6">
        <f>(24196*B132)-47514989</f>
        <v>1288343</v>
      </c>
      <c r="C133" s="6">
        <f t="shared" ref="C133:AI133" si="311">(24196*C132)-47514989</f>
        <v>1312539</v>
      </c>
      <c r="D133" s="6">
        <f t="shared" si="311"/>
        <v>1336735</v>
      </c>
      <c r="E133" s="6">
        <f t="shared" si="311"/>
        <v>1360931</v>
      </c>
      <c r="F133" s="6">
        <f t="shared" si="311"/>
        <v>1385127</v>
      </c>
      <c r="G133" s="6">
        <f t="shared" si="311"/>
        <v>1409323</v>
      </c>
      <c r="H133" s="6">
        <f t="shared" si="311"/>
        <v>1433519</v>
      </c>
      <c r="I133" s="6">
        <f t="shared" si="311"/>
        <v>1457715</v>
      </c>
      <c r="J133" s="6">
        <f t="shared" si="311"/>
        <v>1481911</v>
      </c>
      <c r="K133" s="6">
        <f t="shared" si="311"/>
        <v>1506107</v>
      </c>
      <c r="L133" s="6">
        <f t="shared" si="311"/>
        <v>1530303</v>
      </c>
      <c r="M133" s="6">
        <f t="shared" si="311"/>
        <v>1554499</v>
      </c>
      <c r="N133" s="6">
        <f t="shared" si="311"/>
        <v>1578695</v>
      </c>
      <c r="O133" s="6">
        <f t="shared" si="311"/>
        <v>1602891</v>
      </c>
      <c r="P133" s="6">
        <f t="shared" si="311"/>
        <v>1627087</v>
      </c>
      <c r="Q133" s="6">
        <f t="shared" si="311"/>
        <v>1651283</v>
      </c>
      <c r="R133" s="6">
        <f t="shared" si="311"/>
        <v>1675479</v>
      </c>
      <c r="S133" s="6">
        <f t="shared" si="311"/>
        <v>1699675</v>
      </c>
      <c r="T133" s="6">
        <f t="shared" si="311"/>
        <v>1723871</v>
      </c>
      <c r="U133" s="6">
        <f t="shared" si="311"/>
        <v>1748067</v>
      </c>
      <c r="V133" s="6">
        <f t="shared" si="311"/>
        <v>1772263</v>
      </c>
      <c r="W133" s="6">
        <f t="shared" si="311"/>
        <v>1796459</v>
      </c>
      <c r="X133" s="6">
        <f t="shared" si="311"/>
        <v>1820655</v>
      </c>
      <c r="Y133" s="6">
        <f t="shared" si="311"/>
        <v>1844851</v>
      </c>
      <c r="Z133" s="6">
        <f t="shared" si="311"/>
        <v>1869047</v>
      </c>
      <c r="AA133" s="6">
        <f t="shared" si="311"/>
        <v>1893243</v>
      </c>
      <c r="AB133" s="6">
        <f t="shared" si="311"/>
        <v>1917439</v>
      </c>
      <c r="AC133" s="6">
        <f t="shared" si="311"/>
        <v>1941635</v>
      </c>
      <c r="AD133" s="6">
        <f t="shared" si="311"/>
        <v>1965831</v>
      </c>
      <c r="AE133" s="6">
        <f t="shared" si="311"/>
        <v>1990027</v>
      </c>
      <c r="AF133" s="6">
        <f t="shared" si="311"/>
        <v>2014223</v>
      </c>
      <c r="AG133" s="6">
        <f t="shared" si="311"/>
        <v>2038419</v>
      </c>
      <c r="AH133" s="6">
        <f t="shared" si="311"/>
        <v>2062615</v>
      </c>
      <c r="AI133" s="6">
        <f t="shared" si="311"/>
        <v>2086811</v>
      </c>
      <c r="AJ133" s="97">
        <f>SUM(B133:AI133)</f>
        <v>57377618</v>
      </c>
    </row>
    <row r="134" spans="1:214" x14ac:dyDescent="0.25">
      <c r="A134" s="96" t="s">
        <v>90</v>
      </c>
      <c r="B134" s="114">
        <v>349663.28933802072</v>
      </c>
      <c r="C134" s="114">
        <v>356460.07216094871</v>
      </c>
      <c r="D134" s="114">
        <v>363256.79372186842</v>
      </c>
      <c r="E134" s="114">
        <v>370053.46765082044</v>
      </c>
      <c r="F134" s="114">
        <v>376850.1892117401</v>
      </c>
      <c r="G134" s="114">
        <v>383646.86314069212</v>
      </c>
      <c r="H134" s="114">
        <v>390443.5607016118</v>
      </c>
      <c r="I134" s="114">
        <v>397240.36752453982</v>
      </c>
      <c r="J134" s="114">
        <v>404037.04145349184</v>
      </c>
      <c r="K134" s="114">
        <v>410833.7630144115</v>
      </c>
      <c r="L134" s="114">
        <v>417630.46057533112</v>
      </c>
      <c r="M134" s="114">
        <v>424427.13450428325</v>
      </c>
      <c r="N134" s="114">
        <v>431223.94132721121</v>
      </c>
      <c r="O134" s="114">
        <v>438020.61525616271</v>
      </c>
      <c r="P134" s="114">
        <v>444817.33681708295</v>
      </c>
      <c r="Q134" s="114">
        <v>451614.03437800257</v>
      </c>
      <c r="R134" s="114">
        <v>458410.73230695457</v>
      </c>
      <c r="S134" s="114">
        <v>465207.51512988261</v>
      </c>
      <c r="T134" s="114">
        <v>472004.21269080229</v>
      </c>
      <c r="U134" s="114">
        <v>478800.91061975434</v>
      </c>
      <c r="V134" s="114">
        <v>485597.60818067403</v>
      </c>
      <c r="W134" s="114">
        <v>492394.30610962608</v>
      </c>
      <c r="X134" s="114">
        <v>499191.08893255406</v>
      </c>
      <c r="Y134" s="114">
        <v>505987.78649347369</v>
      </c>
      <c r="Z134" s="114">
        <v>512784.48442242574</v>
      </c>
      <c r="AA134" s="114">
        <v>519581.18198334548</v>
      </c>
      <c r="AB134" s="114">
        <v>526377.90354426508</v>
      </c>
      <c r="AC134" s="114">
        <v>533174.6627352254</v>
      </c>
      <c r="AD134" s="114">
        <v>539971.38429614506</v>
      </c>
      <c r="AE134" s="114">
        <v>546768.05822509713</v>
      </c>
      <c r="AF134" s="114">
        <v>553564.75578601682</v>
      </c>
      <c r="AG134" s="114">
        <v>560361.47734693647</v>
      </c>
      <c r="AH134" s="114">
        <v>567158.23653789691</v>
      </c>
      <c r="AI134" s="114">
        <v>573954.95809881669</v>
      </c>
      <c r="AJ134" s="97">
        <f>SUM(B134:AI134)</f>
        <v>15701510.194216114</v>
      </c>
    </row>
    <row r="135" spans="1:214" x14ac:dyDescent="0.25">
      <c r="AI135" s="1">
        <f>SUM(AI133:AI134)</f>
        <v>2660765.9580988167</v>
      </c>
      <c r="AJ135" s="100" t="s">
        <v>93</v>
      </c>
      <c r="AK135" s="100"/>
      <c r="AL135" s="74"/>
    </row>
    <row r="136" spans="1:214" ht="15.75" x14ac:dyDescent="0.25">
      <c r="AJ136" s="149">
        <f>BH128+AJ133+AJ134</f>
        <v>73079128.194216117</v>
      </c>
      <c r="AK136" s="149"/>
    </row>
    <row r="138" spans="1:214" x14ac:dyDescent="0.25">
      <c r="A138" s="141" t="s">
        <v>91</v>
      </c>
      <c r="B138" s="141"/>
      <c r="C138" s="141"/>
      <c r="D138" s="141"/>
      <c r="E138" s="141"/>
      <c r="F138" s="141"/>
    </row>
    <row r="139" spans="1:214" x14ac:dyDescent="0.25">
      <c r="A139" s="96" t="s">
        <v>45</v>
      </c>
      <c r="B139" s="5">
        <v>2017</v>
      </c>
      <c r="C139" s="5">
        <v>2018</v>
      </c>
      <c r="D139" s="5">
        <v>2019</v>
      </c>
      <c r="E139" s="5">
        <v>2020</v>
      </c>
      <c r="F139" s="5">
        <v>2021</v>
      </c>
      <c r="G139" s="5">
        <v>2022</v>
      </c>
      <c r="H139" s="5">
        <v>2023</v>
      </c>
      <c r="I139" s="5">
        <v>2024</v>
      </c>
      <c r="J139" s="5">
        <v>2025</v>
      </c>
      <c r="K139" s="5">
        <v>2026</v>
      </c>
      <c r="L139" s="5">
        <v>2027</v>
      </c>
      <c r="M139" s="5">
        <v>2028</v>
      </c>
      <c r="N139" s="5">
        <v>2029</v>
      </c>
      <c r="O139" s="5">
        <v>2030</v>
      </c>
      <c r="P139" s="5">
        <v>2031</v>
      </c>
      <c r="Q139" s="5">
        <v>2032</v>
      </c>
      <c r="R139" s="5">
        <v>2033</v>
      </c>
      <c r="S139" s="5">
        <v>2034</v>
      </c>
      <c r="T139" s="5">
        <v>2035</v>
      </c>
      <c r="U139" s="5">
        <v>2036</v>
      </c>
      <c r="V139" s="5">
        <v>2037</v>
      </c>
      <c r="W139" s="5">
        <v>2038</v>
      </c>
      <c r="X139" s="5">
        <v>2039</v>
      </c>
      <c r="Y139" s="5">
        <v>2040</v>
      </c>
      <c r="Z139" s="5">
        <v>2041</v>
      </c>
      <c r="AA139" s="5">
        <v>2042</v>
      </c>
      <c r="AB139" s="5">
        <v>2043</v>
      </c>
      <c r="AC139" s="5">
        <v>2044</v>
      </c>
      <c r="AD139" s="5">
        <v>2045</v>
      </c>
      <c r="AE139" s="5">
        <v>2046</v>
      </c>
      <c r="AF139" s="5">
        <v>2047</v>
      </c>
      <c r="AG139" s="5">
        <v>2048</v>
      </c>
      <c r="AH139" s="5">
        <v>2049</v>
      </c>
      <c r="AI139" s="5">
        <v>2050</v>
      </c>
      <c r="AJ139" s="101" t="s">
        <v>92</v>
      </c>
      <c r="AK139" s="134"/>
    </row>
    <row r="140" spans="1:214" x14ac:dyDescent="0.25">
      <c r="A140" s="96" t="s">
        <v>89</v>
      </c>
      <c r="B140" s="6">
        <f>(42400*B139)-84080000</f>
        <v>1440800</v>
      </c>
      <c r="C140" s="6">
        <f>(42400*C139)-84080000</f>
        <v>1483200</v>
      </c>
      <c r="D140" s="6">
        <f t="shared" ref="D140:AI140" si="312">(42400*D139)-84080000</f>
        <v>1525600</v>
      </c>
      <c r="E140" s="6">
        <f t="shared" si="312"/>
        <v>1568000</v>
      </c>
      <c r="F140" s="6">
        <f t="shared" si="312"/>
        <v>1610400</v>
      </c>
      <c r="G140" s="6">
        <f t="shared" si="312"/>
        <v>1652800</v>
      </c>
      <c r="H140" s="6">
        <f t="shared" si="312"/>
        <v>1695200</v>
      </c>
      <c r="I140" s="6">
        <f t="shared" si="312"/>
        <v>1737600</v>
      </c>
      <c r="J140" s="6">
        <f t="shared" si="312"/>
        <v>1780000</v>
      </c>
      <c r="K140" s="6">
        <f t="shared" si="312"/>
        <v>1822400</v>
      </c>
      <c r="L140" s="6">
        <f t="shared" si="312"/>
        <v>1864800</v>
      </c>
      <c r="M140" s="6">
        <f t="shared" si="312"/>
        <v>1907200</v>
      </c>
      <c r="N140" s="6">
        <f t="shared" si="312"/>
        <v>1949600</v>
      </c>
      <c r="O140" s="6">
        <f t="shared" si="312"/>
        <v>1992000</v>
      </c>
      <c r="P140" s="6">
        <f t="shared" si="312"/>
        <v>2034400</v>
      </c>
      <c r="Q140" s="6">
        <f t="shared" si="312"/>
        <v>2076800</v>
      </c>
      <c r="R140" s="6">
        <f t="shared" si="312"/>
        <v>2119200</v>
      </c>
      <c r="S140" s="6">
        <f t="shared" si="312"/>
        <v>2161600</v>
      </c>
      <c r="T140" s="6">
        <f t="shared" si="312"/>
        <v>2204000</v>
      </c>
      <c r="U140" s="6">
        <f t="shared" si="312"/>
        <v>2246400</v>
      </c>
      <c r="V140" s="6">
        <f t="shared" si="312"/>
        <v>2288800</v>
      </c>
      <c r="W140" s="6">
        <f t="shared" si="312"/>
        <v>2331200</v>
      </c>
      <c r="X140" s="6">
        <f t="shared" si="312"/>
        <v>2373600</v>
      </c>
      <c r="Y140" s="6">
        <f t="shared" si="312"/>
        <v>2416000</v>
      </c>
      <c r="Z140" s="6">
        <f t="shared" si="312"/>
        <v>2458400</v>
      </c>
      <c r="AA140" s="6">
        <f t="shared" si="312"/>
        <v>2500800</v>
      </c>
      <c r="AB140" s="6">
        <f t="shared" si="312"/>
        <v>2543200</v>
      </c>
      <c r="AC140" s="6">
        <f t="shared" si="312"/>
        <v>2585600</v>
      </c>
      <c r="AD140" s="6">
        <f t="shared" si="312"/>
        <v>2628000</v>
      </c>
      <c r="AE140" s="6">
        <f t="shared" si="312"/>
        <v>2670400</v>
      </c>
      <c r="AF140" s="6">
        <f t="shared" si="312"/>
        <v>2712800</v>
      </c>
      <c r="AG140" s="6">
        <f t="shared" si="312"/>
        <v>2755200</v>
      </c>
      <c r="AH140" s="6">
        <f t="shared" si="312"/>
        <v>2797600</v>
      </c>
      <c r="AI140" s="6">
        <f t="shared" si="312"/>
        <v>2840000</v>
      </c>
      <c r="AJ140" s="97">
        <f>SUM(B140:AI140)</f>
        <v>72773600</v>
      </c>
      <c r="AK140" s="134"/>
    </row>
    <row r="141" spans="1:214" x14ac:dyDescent="0.25">
      <c r="A141" s="96" t="s">
        <v>90</v>
      </c>
      <c r="B141" s="114">
        <v>349663.28933802072</v>
      </c>
      <c r="C141" s="114">
        <v>356460.07216094871</v>
      </c>
      <c r="D141" s="114">
        <v>363256.79372186842</v>
      </c>
      <c r="E141" s="114">
        <v>370053.46765082044</v>
      </c>
      <c r="F141" s="114">
        <v>376850.1892117401</v>
      </c>
      <c r="G141" s="114">
        <v>383646.86314069212</v>
      </c>
      <c r="H141" s="114">
        <v>390443.5607016118</v>
      </c>
      <c r="I141" s="114">
        <v>397240.36752453982</v>
      </c>
      <c r="J141" s="114">
        <v>404037.04145349184</v>
      </c>
      <c r="K141" s="114">
        <v>410833.7630144115</v>
      </c>
      <c r="L141" s="114">
        <v>417630.46057533112</v>
      </c>
      <c r="M141" s="114">
        <v>424427.13450428325</v>
      </c>
      <c r="N141" s="114">
        <v>431223.94132721121</v>
      </c>
      <c r="O141" s="114">
        <v>438020.61525616271</v>
      </c>
      <c r="P141" s="114">
        <v>444817.33681708295</v>
      </c>
      <c r="Q141" s="114">
        <v>451614.03437800257</v>
      </c>
      <c r="R141" s="114">
        <v>458410.73230695457</v>
      </c>
      <c r="S141" s="114">
        <v>465207.51512988261</v>
      </c>
      <c r="T141" s="114">
        <v>472004.21269080229</v>
      </c>
      <c r="U141" s="114">
        <v>478800.91061975434</v>
      </c>
      <c r="V141" s="114">
        <v>485597.60818067403</v>
      </c>
      <c r="W141" s="114">
        <v>492394.30610962608</v>
      </c>
      <c r="X141" s="114">
        <v>499191.08893255406</v>
      </c>
      <c r="Y141" s="114">
        <v>505987.78649347369</v>
      </c>
      <c r="Z141" s="114">
        <v>512784.48442242574</v>
      </c>
      <c r="AA141" s="114">
        <v>519581.18198334548</v>
      </c>
      <c r="AB141" s="114">
        <v>526377.90354426508</v>
      </c>
      <c r="AC141" s="114">
        <v>533174.6627352254</v>
      </c>
      <c r="AD141" s="114">
        <v>539971.38429614506</v>
      </c>
      <c r="AE141" s="114">
        <v>546768.05822509713</v>
      </c>
      <c r="AF141" s="114">
        <v>553564.75578601682</v>
      </c>
      <c r="AG141" s="114">
        <v>560361.47734693647</v>
      </c>
      <c r="AH141" s="114">
        <v>567158.23653789691</v>
      </c>
      <c r="AI141" s="114">
        <v>573954.95809881669</v>
      </c>
      <c r="AJ141" s="97">
        <f>SUM(B141:AI141)</f>
        <v>15701510.194216114</v>
      </c>
      <c r="AK141" s="134"/>
    </row>
    <row r="142" spans="1:214" x14ac:dyDescent="0.25">
      <c r="A142" s="134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>
        <f>SUM(AI140:AI141)</f>
        <v>3413954.9580988167</v>
      </c>
      <c r="AJ142" s="100" t="s">
        <v>93</v>
      </c>
      <c r="AK142" s="100"/>
    </row>
    <row r="143" spans="1:214" ht="15.75" x14ac:dyDescent="0.25">
      <c r="A143" s="134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49">
        <f>BH128+AJ140+AJ141</f>
        <v>88475110.194216117</v>
      </c>
      <c r="AK143" s="149"/>
    </row>
  </sheetData>
  <mergeCells count="2">
    <mergeCell ref="AJ136:AK136"/>
    <mergeCell ref="AJ143:AK14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17"/>
  <sheetViews>
    <sheetView topLeftCell="A10" zoomScale="85" zoomScaleNormal="85" workbookViewId="0">
      <pane xSplit="1" topLeftCell="B1" activePane="topRight" state="frozen"/>
      <selection activeCell="A4" sqref="A4"/>
      <selection pane="topRight" activeCell="BH88" sqref="BH88:BM117"/>
    </sheetView>
  </sheetViews>
  <sheetFormatPr defaultRowHeight="15" x14ac:dyDescent="0.25"/>
  <cols>
    <col min="1" max="1" width="18.140625" style="2" customWidth="1"/>
    <col min="2" max="3" width="10.28515625" style="40" customWidth="1"/>
    <col min="4" max="15" width="10.5703125" style="40" customWidth="1"/>
    <col min="16" max="25" width="10.7109375" style="2" customWidth="1"/>
    <col min="26" max="32" width="12" style="2" customWidth="1"/>
    <col min="33" max="40" width="12.28515625" style="2" customWidth="1"/>
    <col min="41" max="48" width="12" style="2" customWidth="1"/>
  </cols>
  <sheetData>
    <row r="1" spans="1:62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1"/>
      <c r="BF1" s="1"/>
      <c r="BG1" s="1"/>
      <c r="BH1" s="1"/>
      <c r="BI1" s="1"/>
      <c r="BJ1" s="1"/>
    </row>
    <row r="2" spans="1:62" x14ac:dyDescent="0.25">
      <c r="A2" s="152" t="s">
        <v>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</row>
    <row r="3" spans="1:62" x14ac:dyDescent="0.25">
      <c r="A3" s="153" t="s">
        <v>1</v>
      </c>
      <c r="AB3" s="14">
        <f>AVERAGE(AC3:AE3)</f>
        <v>5238</v>
      </c>
      <c r="AC3" s="14">
        <v>4996</v>
      </c>
      <c r="AD3" s="14">
        <v>5669</v>
      </c>
      <c r="AE3" s="14">
        <v>5049</v>
      </c>
      <c r="AF3" s="14">
        <v>3118</v>
      </c>
      <c r="AG3" s="14">
        <v>3158</v>
      </c>
      <c r="AH3" s="14">
        <v>5743</v>
      </c>
      <c r="AI3" s="14">
        <v>6226</v>
      </c>
      <c r="AJ3" s="14">
        <v>6722</v>
      </c>
      <c r="AK3" s="14">
        <v>7807</v>
      </c>
      <c r="AL3" s="14">
        <v>5417</v>
      </c>
      <c r="AW3" s="152"/>
      <c r="AX3" s="152"/>
      <c r="AY3" s="152"/>
      <c r="AZ3" s="152"/>
      <c r="BA3" s="152"/>
      <c r="BB3" s="152"/>
      <c r="BC3" s="152"/>
      <c r="BD3" s="152"/>
    </row>
    <row r="4" spans="1:62" s="2" customFormat="1" x14ac:dyDescent="0.25">
      <c r="A4" s="153"/>
      <c r="B4" s="40">
        <v>1960</v>
      </c>
      <c r="C4" s="40">
        <v>1961</v>
      </c>
      <c r="D4" s="40">
        <v>1962</v>
      </c>
      <c r="E4" s="40">
        <v>1963</v>
      </c>
      <c r="F4" s="40">
        <v>1964</v>
      </c>
      <c r="G4" s="40">
        <v>1965</v>
      </c>
      <c r="H4" s="40">
        <v>1966</v>
      </c>
      <c r="I4" s="40">
        <v>1967</v>
      </c>
      <c r="J4" s="40">
        <v>1968</v>
      </c>
      <c r="K4" s="40">
        <v>1969</v>
      </c>
      <c r="L4" s="40">
        <v>1970</v>
      </c>
      <c r="M4" s="40">
        <v>1971</v>
      </c>
      <c r="N4" s="40">
        <v>1972</v>
      </c>
      <c r="O4" s="40">
        <v>1973</v>
      </c>
      <c r="P4" s="2">
        <v>1974</v>
      </c>
      <c r="Q4" s="2">
        <v>1975</v>
      </c>
      <c r="R4" s="2">
        <v>1976</v>
      </c>
      <c r="S4" s="2">
        <v>1977</v>
      </c>
      <c r="T4" s="2">
        <v>1978</v>
      </c>
      <c r="U4" s="2">
        <v>1979</v>
      </c>
      <c r="V4" s="2">
        <v>1980</v>
      </c>
      <c r="W4" s="2">
        <v>1981</v>
      </c>
      <c r="X4" s="2">
        <v>1982</v>
      </c>
      <c r="Y4" s="2">
        <v>1983</v>
      </c>
      <c r="Z4" s="2">
        <v>1984</v>
      </c>
      <c r="AA4" s="2">
        <v>1985</v>
      </c>
      <c r="AB4" s="2">
        <v>1986</v>
      </c>
      <c r="AC4" s="2">
        <v>1987</v>
      </c>
      <c r="AD4" s="2">
        <v>1988</v>
      </c>
      <c r="AE4" s="2">
        <v>1989</v>
      </c>
      <c r="AF4" s="2">
        <v>1990</v>
      </c>
      <c r="AG4" s="2">
        <v>1991</v>
      </c>
      <c r="AH4" s="2">
        <v>1992</v>
      </c>
      <c r="AI4" s="2">
        <v>1993</v>
      </c>
      <c r="AJ4" s="2">
        <v>1994</v>
      </c>
      <c r="AK4" s="2">
        <v>1995</v>
      </c>
      <c r="AL4" s="2">
        <v>1996</v>
      </c>
      <c r="AM4" s="2">
        <v>1997</v>
      </c>
      <c r="AN4" s="2">
        <v>1998</v>
      </c>
      <c r="AO4" s="2">
        <v>1999</v>
      </c>
      <c r="AP4" s="2">
        <v>2000</v>
      </c>
      <c r="AQ4" s="2">
        <v>2001</v>
      </c>
      <c r="AR4" s="2">
        <v>2002</v>
      </c>
      <c r="AS4" s="2">
        <v>2003</v>
      </c>
      <c r="AT4" s="2">
        <v>2004</v>
      </c>
      <c r="AU4" s="2">
        <v>2005</v>
      </c>
      <c r="AV4" s="2">
        <v>2006</v>
      </c>
      <c r="AW4" s="2">
        <v>2007</v>
      </c>
      <c r="AX4" s="2">
        <v>2008</v>
      </c>
      <c r="AY4" s="2">
        <v>2009</v>
      </c>
      <c r="AZ4" s="2">
        <v>2010</v>
      </c>
      <c r="BA4" s="2">
        <v>2011</v>
      </c>
      <c r="BB4" s="2">
        <v>2012</v>
      </c>
      <c r="BC4" s="2">
        <v>2013</v>
      </c>
      <c r="BD4" s="2">
        <v>2014</v>
      </c>
      <c r="BE4" s="2">
        <v>2015</v>
      </c>
      <c r="BF4" s="2">
        <v>2016</v>
      </c>
    </row>
    <row r="5" spans="1:62" s="2" customFormat="1" x14ac:dyDescent="0.25">
      <c r="A5" s="153"/>
      <c r="B5" s="40" t="s">
        <v>2</v>
      </c>
      <c r="C5" s="40" t="s">
        <v>2</v>
      </c>
      <c r="D5" s="40" t="s">
        <v>2</v>
      </c>
      <c r="E5" s="40" t="s">
        <v>2</v>
      </c>
      <c r="F5" s="40" t="s">
        <v>2</v>
      </c>
      <c r="G5" s="40" t="s">
        <v>2</v>
      </c>
      <c r="H5" s="40" t="s">
        <v>2</v>
      </c>
      <c r="I5" s="40" t="s">
        <v>2</v>
      </c>
      <c r="J5" s="40" t="s">
        <v>2</v>
      </c>
      <c r="K5" s="40" t="s">
        <v>2</v>
      </c>
      <c r="L5" s="40" t="s">
        <v>2</v>
      </c>
      <c r="M5" s="40" t="s">
        <v>2</v>
      </c>
      <c r="N5" s="40" t="s">
        <v>2</v>
      </c>
      <c r="O5" s="40" t="s">
        <v>2</v>
      </c>
      <c r="P5" s="2" t="s">
        <v>2</v>
      </c>
      <c r="Q5" s="2" t="s">
        <v>2</v>
      </c>
      <c r="R5" s="2" t="s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  <c r="AL5" s="2" t="s">
        <v>2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  <c r="AS5" s="2" t="s">
        <v>2</v>
      </c>
      <c r="AT5" s="2" t="s">
        <v>2</v>
      </c>
      <c r="AU5" s="2" t="s">
        <v>2</v>
      </c>
      <c r="AV5" s="2" t="s">
        <v>2</v>
      </c>
      <c r="AW5" s="2" t="s">
        <v>2</v>
      </c>
      <c r="AX5" s="2" t="s">
        <v>2</v>
      </c>
      <c r="AY5" s="2" t="s">
        <v>2</v>
      </c>
      <c r="AZ5" s="2" t="s">
        <v>2</v>
      </c>
      <c r="BA5" s="2" t="s">
        <v>2</v>
      </c>
      <c r="BB5" s="2" t="s">
        <v>2</v>
      </c>
      <c r="BC5" s="2" t="s">
        <v>2</v>
      </c>
      <c r="BD5" s="2" t="s">
        <v>2</v>
      </c>
      <c r="BE5" s="2" t="s">
        <v>2</v>
      </c>
      <c r="BF5" s="2" t="s">
        <v>2</v>
      </c>
    </row>
    <row r="6" spans="1:62" x14ac:dyDescent="0.25">
      <c r="A6" s="2" t="s">
        <v>3</v>
      </c>
      <c r="B6" s="47">
        <v>109597.50000000001</v>
      </c>
      <c r="C6" s="47">
        <v>92800</v>
      </c>
      <c r="D6" s="47">
        <v>117500</v>
      </c>
      <c r="E6" s="47">
        <v>156800</v>
      </c>
      <c r="F6" s="47">
        <v>135100</v>
      </c>
      <c r="G6" s="47">
        <v>120100</v>
      </c>
      <c r="H6" s="47">
        <v>116700</v>
      </c>
      <c r="I6" s="47">
        <v>204600</v>
      </c>
      <c r="J6" s="47">
        <v>273100</v>
      </c>
      <c r="K6" s="47">
        <v>265700</v>
      </c>
      <c r="L6" s="47">
        <v>415900</v>
      </c>
      <c r="M6" s="47">
        <v>535900</v>
      </c>
      <c r="N6" s="47">
        <v>874900</v>
      </c>
      <c r="O6" s="47">
        <v>795500</v>
      </c>
      <c r="P6" s="45">
        <v>914200</v>
      </c>
      <c r="Q6" s="45">
        <v>992300</v>
      </c>
      <c r="R6" s="45">
        <v>1285600</v>
      </c>
      <c r="S6" s="45">
        <v>1533500</v>
      </c>
      <c r="T6" s="45">
        <v>1514500</v>
      </c>
      <c r="U6" s="45">
        <v>1671200</v>
      </c>
      <c r="V6" s="45">
        <v>1965000</v>
      </c>
      <c r="W6" s="45">
        <v>1313200</v>
      </c>
      <c r="X6" s="45">
        <v>1207800</v>
      </c>
      <c r="Y6" s="45">
        <v>992900</v>
      </c>
      <c r="Z6" s="8">
        <v>1559000</v>
      </c>
      <c r="AA6" s="8">
        <v>1257056</v>
      </c>
      <c r="AB6" s="8">
        <v>1500896</v>
      </c>
      <c r="AC6" s="9">
        <v>1503815</v>
      </c>
      <c r="AD6" s="9">
        <v>1507351</v>
      </c>
      <c r="AE6" s="9">
        <v>1296202</v>
      </c>
      <c r="AF6" s="9">
        <v>1185793</v>
      </c>
      <c r="AG6" s="9">
        <v>1217375</v>
      </c>
      <c r="AH6" s="9">
        <v>1346087</v>
      </c>
      <c r="AI6" s="9">
        <v>1546066</v>
      </c>
      <c r="AJ6" s="9">
        <v>1744467</v>
      </c>
      <c r="AK6" s="9">
        <v>1494953</v>
      </c>
      <c r="AL6" s="9">
        <v>1707763</v>
      </c>
      <c r="AM6" s="9">
        <v>1947996</v>
      </c>
      <c r="AN6" s="9">
        <v>2128639</v>
      </c>
      <c r="AO6" s="9">
        <v>1966966</v>
      </c>
      <c r="AP6" s="9">
        <v>2337855</v>
      </c>
      <c r="AQ6" s="9">
        <v>2482260</v>
      </c>
      <c r="AR6" s="9">
        <v>2806942</v>
      </c>
      <c r="AS6" s="9">
        <v>3414281</v>
      </c>
      <c r="AT6" s="9">
        <v>3457109</v>
      </c>
      <c r="AU6" s="9">
        <v>2898367</v>
      </c>
      <c r="AV6" s="9">
        <v>3149256</v>
      </c>
      <c r="AW6">
        <v>3659200</v>
      </c>
      <c r="AX6">
        <v>3195934</v>
      </c>
      <c r="AY6">
        <v>3355271</v>
      </c>
      <c r="AZ6">
        <v>3384653</v>
      </c>
      <c r="BA6">
        <v>3859474</v>
      </c>
      <c r="BB6">
        <v>4325381</v>
      </c>
      <c r="BC6">
        <v>4640649</v>
      </c>
      <c r="BD6">
        <v>4751993</v>
      </c>
      <c r="BE6" s="19">
        <v>4400870</v>
      </c>
      <c r="BF6">
        <f>SUM(BF7:BF33)</f>
        <v>4974559</v>
      </c>
    </row>
    <row r="7" spans="1:62" x14ac:dyDescent="0.25">
      <c r="A7" s="2" t="s">
        <v>4</v>
      </c>
      <c r="B7" s="46">
        <f t="shared" ref="B7:O7" si="0">B$6*($AA57/100)</f>
        <v>66.40129859284157</v>
      </c>
      <c r="C7" s="46">
        <f t="shared" si="0"/>
        <v>56.224279836818333</v>
      </c>
      <c r="D7" s="46">
        <f t="shared" si="0"/>
        <v>71.189147422695626</v>
      </c>
      <c r="E7" s="46">
        <f t="shared" si="0"/>
        <v>94.999645241520625</v>
      </c>
      <c r="F7" s="46">
        <f t="shared" si="0"/>
        <v>81.852372908988755</v>
      </c>
      <c r="G7" s="46">
        <f t="shared" si="0"/>
        <v>72.764396642261659</v>
      </c>
      <c r="H7" s="46">
        <f t="shared" si="0"/>
        <v>70.704455355136844</v>
      </c>
      <c r="I7" s="46">
        <f t="shared" si="0"/>
        <v>123.95999627815766</v>
      </c>
      <c r="J7" s="46">
        <f t="shared" si="0"/>
        <v>165.4617545628781</v>
      </c>
      <c r="K7" s="46">
        <f t="shared" si="0"/>
        <v>160.97835293795939</v>
      </c>
      <c r="L7" s="46">
        <f t="shared" si="0"/>
        <v>251.97928862212009</v>
      </c>
      <c r="M7" s="46">
        <f t="shared" si="0"/>
        <v>324.6830987559369</v>
      </c>
      <c r="N7" s="46">
        <f t="shared" si="0"/>
        <v>530.07136238396936</v>
      </c>
      <c r="O7" s="46">
        <f t="shared" si="0"/>
        <v>481.96567467876059</v>
      </c>
      <c r="P7" s="46">
        <f t="shared" ref="P7:Z22" si="1">P$6*($AA57/100)</f>
        <v>553.88186020279443</v>
      </c>
      <c r="Q7" s="46">
        <f t="shared" si="1"/>
        <v>601.19992329822014</v>
      </c>
      <c r="R7" s="46">
        <f t="shared" si="1"/>
        <v>778.90015256695744</v>
      </c>
      <c r="S7" s="46">
        <f t="shared" si="1"/>
        <v>929.09410700173396</v>
      </c>
      <c r="T7" s="46">
        <f t="shared" si="1"/>
        <v>917.58267039721295</v>
      </c>
      <c r="U7" s="46">
        <f t="shared" si="1"/>
        <v>1012.5217291302888</v>
      </c>
      <c r="V7" s="46">
        <f t="shared" si="1"/>
        <v>1190.5248909412503</v>
      </c>
      <c r="W7" s="46">
        <f t="shared" si="1"/>
        <v>795.62202889773528</v>
      </c>
      <c r="X7" s="46">
        <f t="shared" si="1"/>
        <v>731.76384899686616</v>
      </c>
      <c r="Y7" s="46">
        <f t="shared" si="1"/>
        <v>601.56344234888923</v>
      </c>
      <c r="Z7" s="46">
        <f t="shared" si="1"/>
        <v>944.54366665517</v>
      </c>
      <c r="AA7" s="46">
        <f>AA$6*($AA57/100)</f>
        <v>761.6063395964602</v>
      </c>
      <c r="AB7" s="31">
        <f t="shared" ref="AB7:AK12" si="2">(AB$3*$AS57)</f>
        <v>867.66818000982141</v>
      </c>
      <c r="AC7" s="31">
        <f t="shared" si="2"/>
        <v>827.58118123884458</v>
      </c>
      <c r="AD7" s="31">
        <f t="shared" si="2"/>
        <v>939.06279352342062</v>
      </c>
      <c r="AE7" s="31">
        <f t="shared" si="2"/>
        <v>836.36056526719892</v>
      </c>
      <c r="AF7" s="31">
        <f t="shared" si="2"/>
        <v>516.49281887564393</v>
      </c>
      <c r="AG7" s="31">
        <f t="shared" si="2"/>
        <v>523.11876908572276</v>
      </c>
      <c r="AH7" s="31">
        <f t="shared" si="2"/>
        <v>951.32080141206643</v>
      </c>
      <c r="AI7" s="31">
        <f t="shared" si="2"/>
        <v>1031.3291501987683</v>
      </c>
      <c r="AJ7" s="31">
        <f t="shared" si="2"/>
        <v>1113.4909328037456</v>
      </c>
      <c r="AK7" s="31">
        <f t="shared" si="2"/>
        <v>1293.2198322521335</v>
      </c>
      <c r="AL7" s="31">
        <f>(AL$3*$AS57)</f>
        <v>897.31930719992408</v>
      </c>
      <c r="AM7" s="12">
        <v>1254</v>
      </c>
      <c r="AN7" s="16">
        <v>1082</v>
      </c>
      <c r="AO7" s="16">
        <v>1880</v>
      </c>
      <c r="AP7" s="16">
        <v>2433</v>
      </c>
      <c r="AQ7" s="16">
        <v>2727</v>
      </c>
      <c r="AR7" s="16">
        <v>4412</v>
      </c>
      <c r="AS7" s="16">
        <v>6899</v>
      </c>
      <c r="AT7" s="16">
        <v>8106</v>
      </c>
      <c r="AU7" s="16">
        <v>7193</v>
      </c>
      <c r="AV7" s="16">
        <v>7904</v>
      </c>
      <c r="AW7">
        <v>9242</v>
      </c>
      <c r="AX7">
        <v>10560</v>
      </c>
      <c r="AY7">
        <v>12145</v>
      </c>
      <c r="AZ7">
        <v>13963</v>
      </c>
      <c r="BA7">
        <v>17591</v>
      </c>
      <c r="BB7">
        <v>22598</v>
      </c>
      <c r="BC7">
        <v>23328</v>
      </c>
      <c r="BD7">
        <v>26021</v>
      </c>
      <c r="BE7" s="20">
        <v>26648</v>
      </c>
      <c r="BF7">
        <v>28672</v>
      </c>
    </row>
    <row r="8" spans="1:62" x14ac:dyDescent="0.25">
      <c r="A8" s="2" t="s">
        <v>5</v>
      </c>
      <c r="B8" s="46">
        <f t="shared" ref="B8:O8" si="3">B$6*($AA58/100)</f>
        <v>1.4224315269900061</v>
      </c>
      <c r="C8" s="46">
        <f t="shared" si="3"/>
        <v>1.2044220507280965</v>
      </c>
      <c r="D8" s="46">
        <f t="shared" si="3"/>
        <v>1.5249955922473204</v>
      </c>
      <c r="E8" s="46">
        <f t="shared" si="3"/>
        <v>2.0350579477819561</v>
      </c>
      <c r="F8" s="46">
        <f t="shared" si="3"/>
        <v>1.7534204639371318</v>
      </c>
      <c r="G8" s="46">
        <f t="shared" si="3"/>
        <v>1.5587401755651333</v>
      </c>
      <c r="H8" s="46">
        <f t="shared" si="3"/>
        <v>1.5146126435341472</v>
      </c>
      <c r="I8" s="46">
        <f t="shared" si="3"/>
        <v>2.6554391333940575</v>
      </c>
      <c r="J8" s="46">
        <f t="shared" si="3"/>
        <v>3.5444791169595167</v>
      </c>
      <c r="K8" s="46">
        <f t="shared" si="3"/>
        <v>3.448436841362664</v>
      </c>
      <c r="L8" s="46">
        <f t="shared" si="3"/>
        <v>5.3978354622609412</v>
      </c>
      <c r="M8" s="46">
        <f t="shared" si="3"/>
        <v>6.9552777692369272</v>
      </c>
      <c r="N8" s="46">
        <f t="shared" si="3"/>
        <v>11.35505228644409</v>
      </c>
      <c r="O8" s="46">
        <f t="shared" si="3"/>
        <v>10.324544626661647</v>
      </c>
      <c r="P8" s="46">
        <f t="shared" si="1"/>
        <v>11.865114641978726</v>
      </c>
      <c r="Q8" s="46">
        <f t="shared" si="1"/>
        <v>12.878750010102264</v>
      </c>
      <c r="R8" s="46">
        <f t="shared" si="1"/>
        <v>16.685398582069404</v>
      </c>
      <c r="S8" s="46">
        <f t="shared" si="1"/>
        <v>19.902814814563964</v>
      </c>
      <c r="T8" s="46">
        <f t="shared" si="1"/>
        <v>19.656219782626099</v>
      </c>
      <c r="U8" s="46">
        <f t="shared" si="1"/>
        <v>21.689979861818909</v>
      </c>
      <c r="V8" s="46">
        <f t="shared" si="1"/>
        <v>25.503117776731784</v>
      </c>
      <c r="W8" s="46">
        <f t="shared" si="1"/>
        <v>17.043610312673881</v>
      </c>
      <c r="X8" s="46">
        <f t="shared" si="1"/>
        <v>15.675656819713307</v>
      </c>
      <c r="Y8" s="46">
        <f t="shared" si="1"/>
        <v>12.886537221637145</v>
      </c>
      <c r="Z8" s="46">
        <f t="shared" si="1"/>
        <v>20.233771304796363</v>
      </c>
      <c r="AA8" s="46">
        <f t="shared" ref="AA8:AA33" si="4">AA$6*($AA58/100)</f>
        <v>16.314934971983384</v>
      </c>
      <c r="AB8" s="31">
        <f t="shared" si="2"/>
        <v>18.586964417365525</v>
      </c>
      <c r="AC8" s="31">
        <f t="shared" si="2"/>
        <v>17.728231047949247</v>
      </c>
      <c r="AD8" s="31">
        <f t="shared" si="2"/>
        <v>20.116361451325918</v>
      </c>
      <c r="AE8" s="31">
        <f t="shared" si="2"/>
        <v>17.916300752821407</v>
      </c>
      <c r="AF8" s="31">
        <f t="shared" si="2"/>
        <v>11.064176222479135</v>
      </c>
      <c r="AG8" s="31">
        <f t="shared" si="2"/>
        <v>11.206115622382651</v>
      </c>
      <c r="AH8" s="31">
        <f t="shared" si="2"/>
        <v>20.378949341147425</v>
      </c>
      <c r="AI8" s="31">
        <f t="shared" si="2"/>
        <v>22.092867594982391</v>
      </c>
      <c r="AJ8" s="31">
        <f t="shared" si="2"/>
        <v>23.852916153785998</v>
      </c>
      <c r="AK8" s="31">
        <f t="shared" si="2"/>
        <v>27.703022376168892</v>
      </c>
      <c r="AL8" s="31">
        <f t="shared" ref="AL8:AL12" si="5">(AL$3*$AS58)</f>
        <v>19.222143231933764</v>
      </c>
      <c r="AM8" s="12">
        <v>21</v>
      </c>
      <c r="AN8" s="16">
        <v>39</v>
      </c>
      <c r="AO8" s="16">
        <v>7</v>
      </c>
      <c r="AP8" s="16">
        <v>76</v>
      </c>
      <c r="AQ8" s="16">
        <v>92</v>
      </c>
      <c r="AR8" s="16">
        <v>64</v>
      </c>
      <c r="AS8" s="16">
        <v>95</v>
      </c>
      <c r="AT8" s="16">
        <v>99</v>
      </c>
      <c r="AU8" s="16">
        <v>196</v>
      </c>
      <c r="AV8" s="16">
        <v>197</v>
      </c>
      <c r="AW8">
        <v>771</v>
      </c>
      <c r="AX8">
        <v>489</v>
      </c>
      <c r="AY8">
        <v>242</v>
      </c>
      <c r="AZ8">
        <v>283</v>
      </c>
      <c r="BA8">
        <v>710</v>
      </c>
      <c r="BB8">
        <v>365</v>
      </c>
      <c r="BC8">
        <v>395</v>
      </c>
      <c r="BD8">
        <v>354</v>
      </c>
      <c r="BE8" s="20">
        <v>444</v>
      </c>
      <c r="BF8">
        <v>526</v>
      </c>
    </row>
    <row r="9" spans="1:62" x14ac:dyDescent="0.25">
      <c r="A9" s="2" t="s">
        <v>6</v>
      </c>
      <c r="B9" s="46">
        <f t="shared" ref="B9:O9" si="6">B$6*($AA59/100)</f>
        <v>20.35837720498272</v>
      </c>
      <c r="C9" s="46">
        <f t="shared" si="6"/>
        <v>17.23814324799741</v>
      </c>
      <c r="D9" s="46">
        <f t="shared" si="6"/>
        <v>21.826312840944993</v>
      </c>
      <c r="E9" s="46">
        <f t="shared" si="6"/>
        <v>29.126517901788723</v>
      </c>
      <c r="F9" s="46">
        <f t="shared" si="6"/>
        <v>25.095615870737607</v>
      </c>
      <c r="G9" s="46">
        <f t="shared" si="6"/>
        <v>22.309278061255267</v>
      </c>
      <c r="H9" s="46">
        <f t="shared" si="6"/>
        <v>21.677708157772603</v>
      </c>
      <c r="I9" s="46">
        <f t="shared" si="6"/>
        <v>38.005647721339116</v>
      </c>
      <c r="J9" s="46">
        <f t="shared" si="6"/>
        <v>50.729923717975133</v>
      </c>
      <c r="K9" s="46">
        <f t="shared" si="6"/>
        <v>49.355330398630514</v>
      </c>
      <c r="L9" s="46">
        <f t="shared" si="6"/>
        <v>77.255859664247012</v>
      </c>
      <c r="M9" s="46">
        <f t="shared" si="6"/>
        <v>99.546562140105721</v>
      </c>
      <c r="N9" s="46">
        <f t="shared" si="6"/>
        <v>162.51779663440661</v>
      </c>
      <c r="O9" s="46">
        <f t="shared" si="6"/>
        <v>147.76878182954675</v>
      </c>
      <c r="P9" s="46">
        <f t="shared" si="1"/>
        <v>169.81800169525033</v>
      </c>
      <c r="Q9" s="46">
        <f t="shared" si="1"/>
        <v>184.32553388995504</v>
      </c>
      <c r="R9" s="46">
        <f t="shared" si="1"/>
        <v>238.80772585803308</v>
      </c>
      <c r="S9" s="46">
        <f t="shared" si="1"/>
        <v>284.85660205607786</v>
      </c>
      <c r="T9" s="46">
        <f t="shared" si="1"/>
        <v>281.32724083073356</v>
      </c>
      <c r="U9" s="46">
        <f t="shared" si="1"/>
        <v>310.43518314712577</v>
      </c>
      <c r="V9" s="46">
        <f t="shared" si="1"/>
        <v>365.01025304218649</v>
      </c>
      <c r="W9" s="46">
        <f t="shared" si="1"/>
        <v>243.93458742748058</v>
      </c>
      <c r="X9" s="46">
        <f t="shared" si="1"/>
        <v>224.35592041951799</v>
      </c>
      <c r="Y9" s="46">
        <f t="shared" si="1"/>
        <v>184.43698740233435</v>
      </c>
      <c r="Z9" s="46">
        <f t="shared" si="1"/>
        <v>289.59337633219786</v>
      </c>
      <c r="AA9" s="46">
        <f t="shared" si="4"/>
        <v>233.50551076244213</v>
      </c>
      <c r="AB9" s="31">
        <f t="shared" si="2"/>
        <v>266.02365423174274</v>
      </c>
      <c r="AC9" s="31">
        <f t="shared" si="2"/>
        <v>253.73313794230367</v>
      </c>
      <c r="AD9" s="31">
        <f t="shared" si="2"/>
        <v>287.91296216871888</v>
      </c>
      <c r="AE9" s="31">
        <f t="shared" si="2"/>
        <v>256.42486258420558</v>
      </c>
      <c r="AF9" s="31">
        <f t="shared" si="2"/>
        <v>158.35466855566511</v>
      </c>
      <c r="AG9" s="31">
        <f t="shared" si="2"/>
        <v>160.38615885144014</v>
      </c>
      <c r="AH9" s="31">
        <f t="shared" si="2"/>
        <v>291.67121921590274</v>
      </c>
      <c r="AI9" s="31">
        <f t="shared" si="2"/>
        <v>316.20146453738641</v>
      </c>
      <c r="AJ9" s="31">
        <f t="shared" si="2"/>
        <v>341.39194420499706</v>
      </c>
      <c r="AK9" s="31">
        <f t="shared" si="2"/>
        <v>396.49611847789527</v>
      </c>
      <c r="AL9" s="31">
        <f t="shared" si="5"/>
        <v>275.11457330533608</v>
      </c>
      <c r="AM9" s="12">
        <v>650</v>
      </c>
      <c r="AN9" s="16">
        <v>529</v>
      </c>
      <c r="AO9" s="16">
        <v>312</v>
      </c>
      <c r="AP9" s="16">
        <v>668</v>
      </c>
      <c r="AQ9" s="16">
        <v>1003</v>
      </c>
      <c r="AR9" s="16">
        <v>676</v>
      </c>
      <c r="AS9" s="16">
        <v>496</v>
      </c>
      <c r="AT9" s="16">
        <v>1003</v>
      </c>
      <c r="AU9" s="16">
        <v>618</v>
      </c>
      <c r="AV9" s="16">
        <v>561</v>
      </c>
      <c r="AW9">
        <v>601</v>
      </c>
      <c r="AX9">
        <v>555</v>
      </c>
      <c r="AY9">
        <v>494</v>
      </c>
      <c r="AZ9">
        <v>682</v>
      </c>
      <c r="BA9">
        <v>597</v>
      </c>
      <c r="BB9">
        <v>696</v>
      </c>
      <c r="BC9">
        <v>864</v>
      </c>
      <c r="BD9">
        <v>1019</v>
      </c>
      <c r="BE9" s="20">
        <v>697</v>
      </c>
      <c r="BF9">
        <v>824</v>
      </c>
    </row>
    <row r="10" spans="1:62" x14ac:dyDescent="0.25">
      <c r="A10" s="2" t="s">
        <v>7</v>
      </c>
      <c r="B10" s="46">
        <f t="shared" ref="B10:O10" si="7">B$6*($AA60/100)</f>
        <v>20.384794678525555</v>
      </c>
      <c r="C10" s="46">
        <f t="shared" si="7"/>
        <v>17.260511838017941</v>
      </c>
      <c r="D10" s="46">
        <f t="shared" si="7"/>
        <v>21.854635139731769</v>
      </c>
      <c r="E10" s="46">
        <f t="shared" si="7"/>
        <v>29.164313105616522</v>
      </c>
      <c r="F10" s="46">
        <f t="shared" si="7"/>
        <v>25.12818048832138</v>
      </c>
      <c r="G10" s="46">
        <f t="shared" si="7"/>
        <v>22.338227066227962</v>
      </c>
      <c r="H10" s="46">
        <f t="shared" si="7"/>
        <v>21.705837623886787</v>
      </c>
      <c r="I10" s="46">
        <f t="shared" si="7"/>
        <v>38.054964677354214</v>
      </c>
      <c r="J10" s="46">
        <f t="shared" si="7"/>
        <v>50.79575197158082</v>
      </c>
      <c r="K10" s="46">
        <f t="shared" si="7"/>
        <v>49.419374950014735</v>
      </c>
      <c r="L10" s="46">
        <f t="shared" si="7"/>
        <v>77.356108549910147</v>
      </c>
      <c r="M10" s="46">
        <f t="shared" si="7"/>
        <v>99.675735926657495</v>
      </c>
      <c r="N10" s="46">
        <f t="shared" si="7"/>
        <v>162.72868326596873</v>
      </c>
      <c r="O10" s="46">
        <f t="shared" si="7"/>
        <v>147.96052981835425</v>
      </c>
      <c r="P10" s="46">
        <f t="shared" si="1"/>
        <v>170.03836123185349</v>
      </c>
      <c r="Q10" s="46">
        <f t="shared" si="1"/>
        <v>184.56471871621986</v>
      </c>
      <c r="R10" s="46">
        <f t="shared" si="1"/>
        <v>239.1176079628865</v>
      </c>
      <c r="S10" s="46">
        <f t="shared" si="1"/>
        <v>285.22623818535038</v>
      </c>
      <c r="T10" s="46">
        <f t="shared" si="1"/>
        <v>281.69229718403204</v>
      </c>
      <c r="U10" s="46">
        <f t="shared" si="1"/>
        <v>310.83801060016793</v>
      </c>
      <c r="V10" s="46">
        <f t="shared" si="1"/>
        <v>365.48389829423769</v>
      </c>
      <c r="W10" s="46">
        <f t="shared" si="1"/>
        <v>244.25112225953839</v>
      </c>
      <c r="X10" s="46">
        <f t="shared" si="1"/>
        <v>224.64704954696197</v>
      </c>
      <c r="Y10" s="46">
        <f t="shared" si="1"/>
        <v>184.6763168531036</v>
      </c>
      <c r="Z10" s="46">
        <f t="shared" si="1"/>
        <v>289.96915900290918</v>
      </c>
      <c r="AA10" s="46">
        <f t="shared" si="4"/>
        <v>233.80851259753751</v>
      </c>
      <c r="AB10" s="31">
        <f t="shared" si="2"/>
        <v>266.36885231785129</v>
      </c>
      <c r="AC10" s="31">
        <f t="shared" si="2"/>
        <v>254.06238758686234</v>
      </c>
      <c r="AD10" s="31">
        <f t="shared" si="2"/>
        <v>288.28656429742244</v>
      </c>
      <c r="AE10" s="31">
        <f t="shared" si="2"/>
        <v>256.757605069269</v>
      </c>
      <c r="AF10" s="31">
        <f t="shared" si="2"/>
        <v>158.56015302158463</v>
      </c>
      <c r="AG10" s="31">
        <f t="shared" si="2"/>
        <v>160.59427942340099</v>
      </c>
      <c r="AH10" s="31">
        <f t="shared" si="2"/>
        <v>292.04969814078271</v>
      </c>
      <c r="AI10" s="31">
        <f t="shared" si="2"/>
        <v>316.61177444271516</v>
      </c>
      <c r="AJ10" s="31">
        <f t="shared" si="2"/>
        <v>341.83494182523793</v>
      </c>
      <c r="AK10" s="31">
        <f t="shared" si="2"/>
        <v>397.01062047450648</v>
      </c>
      <c r="AL10" s="31">
        <f t="shared" si="5"/>
        <v>275.47156796597943</v>
      </c>
      <c r="AM10" s="12">
        <v>780</v>
      </c>
      <c r="AN10" s="16">
        <v>1117</v>
      </c>
      <c r="AO10" s="16">
        <v>37</v>
      </c>
      <c r="AP10" s="16">
        <v>299</v>
      </c>
      <c r="AQ10" s="16">
        <v>279</v>
      </c>
      <c r="AR10" s="16">
        <v>1225</v>
      </c>
      <c r="AS10" s="16">
        <v>1989</v>
      </c>
      <c r="AT10" s="16">
        <v>2528</v>
      </c>
      <c r="AU10" s="16">
        <v>3967</v>
      </c>
      <c r="AV10" s="16">
        <v>3601</v>
      </c>
      <c r="AW10">
        <v>2528</v>
      </c>
      <c r="AX10">
        <v>2981</v>
      </c>
      <c r="AY10">
        <v>2121</v>
      </c>
      <c r="AZ10">
        <v>2050</v>
      </c>
      <c r="BA10">
        <v>2395</v>
      </c>
      <c r="BB10">
        <v>3213</v>
      </c>
      <c r="BC10">
        <v>3725</v>
      </c>
      <c r="BD10">
        <v>4391</v>
      </c>
      <c r="BE10" s="20">
        <v>1881</v>
      </c>
      <c r="BF10">
        <v>2185</v>
      </c>
    </row>
    <row r="11" spans="1:62" x14ac:dyDescent="0.25">
      <c r="A11" s="2" t="s">
        <v>8</v>
      </c>
      <c r="B11" s="46">
        <f t="shared" ref="B11:O11" si="8">B$6*($AA61/100)</f>
        <v>279.00966505924657</v>
      </c>
      <c r="C11" s="46">
        <f t="shared" si="8"/>
        <v>236.24714904535301</v>
      </c>
      <c r="D11" s="46">
        <f t="shared" si="8"/>
        <v>299.12758634513989</v>
      </c>
      <c r="E11" s="46">
        <f t="shared" si="8"/>
        <v>399.17621735249304</v>
      </c>
      <c r="F11" s="46">
        <f t="shared" si="8"/>
        <v>343.93308012960335</v>
      </c>
      <c r="G11" s="46">
        <f t="shared" si="8"/>
        <v>305.74657974511746</v>
      </c>
      <c r="H11" s="46">
        <f t="shared" si="8"/>
        <v>297.09097299130065</v>
      </c>
      <c r="I11" s="46">
        <f t="shared" si="8"/>
        <v>520.86386524438819</v>
      </c>
      <c r="J11" s="46">
        <f t="shared" si="8"/>
        <v>695.24888366687401</v>
      </c>
      <c r="K11" s="46">
        <f t="shared" si="8"/>
        <v>676.41021014386104</v>
      </c>
      <c r="L11" s="46">
        <f t="shared" si="8"/>
        <v>1058.7843673271802</v>
      </c>
      <c r="M11" s="46">
        <f t="shared" si="8"/>
        <v>1364.2763704030679</v>
      </c>
      <c r="N11" s="46">
        <f t="shared" si="8"/>
        <v>2227.2912790924502</v>
      </c>
      <c r="O11" s="46">
        <f t="shared" si="8"/>
        <v>2025.1574037239045</v>
      </c>
      <c r="P11" s="46">
        <f t="shared" si="1"/>
        <v>2327.3399100998031</v>
      </c>
      <c r="Q11" s="46">
        <f t="shared" si="1"/>
        <v>2526.1642887683602</v>
      </c>
      <c r="R11" s="46">
        <f t="shared" si="1"/>
        <v>3272.8376596196749</v>
      </c>
      <c r="S11" s="46">
        <f t="shared" si="1"/>
        <v>3903.9332226406127</v>
      </c>
      <c r="T11" s="46">
        <f t="shared" si="1"/>
        <v>3855.5636554869307</v>
      </c>
      <c r="U11" s="46">
        <f t="shared" si="1"/>
        <v>4254.4852961701936</v>
      </c>
      <c r="V11" s="46">
        <f t="shared" si="1"/>
        <v>5002.431550367658</v>
      </c>
      <c r="W11" s="46">
        <f t="shared" si="1"/>
        <v>3343.1008203271294</v>
      </c>
      <c r="X11" s="46">
        <f t="shared" si="1"/>
        <v>3074.7770109588082</v>
      </c>
      <c r="Y11" s="46">
        <f t="shared" si="1"/>
        <v>2527.6917487837395</v>
      </c>
      <c r="Z11" s="46">
        <f t="shared" si="1"/>
        <v>3968.8502732942388</v>
      </c>
      <c r="AA11" s="46">
        <f t="shared" si="4"/>
        <v>3200.1712951546906</v>
      </c>
      <c r="AB11" s="31">
        <f t="shared" si="2"/>
        <v>3645.8294252878477</v>
      </c>
      <c r="AC11" s="31">
        <f t="shared" si="2"/>
        <v>3477.3890432871494</v>
      </c>
      <c r="AD11" s="31">
        <f t="shared" si="2"/>
        <v>3945.8203535618195</v>
      </c>
      <c r="AE11" s="31">
        <f t="shared" si="2"/>
        <v>3514.2788790145751</v>
      </c>
      <c r="AF11" s="31">
        <f t="shared" si="2"/>
        <v>2170.2359961908192</v>
      </c>
      <c r="AG11" s="31">
        <f t="shared" si="2"/>
        <v>2198.0773816454798</v>
      </c>
      <c r="AH11" s="31">
        <f t="shared" si="2"/>
        <v>3997.3269166529421</v>
      </c>
      <c r="AI11" s="31">
        <f t="shared" si="2"/>
        <v>4333.5116460179725</v>
      </c>
      <c r="AJ11" s="31">
        <f t="shared" si="2"/>
        <v>4678.7448256557682</v>
      </c>
      <c r="AK11" s="31">
        <f t="shared" si="2"/>
        <v>5433.9424061134459</v>
      </c>
      <c r="AL11" s="31">
        <f t="shared" si="5"/>
        <v>3770.4196251974554</v>
      </c>
      <c r="AM11" s="12">
        <v>4602</v>
      </c>
      <c r="AN11" s="16">
        <v>8288</v>
      </c>
      <c r="AO11" s="16">
        <v>9080</v>
      </c>
      <c r="AP11" s="16">
        <v>10203</v>
      </c>
      <c r="AQ11" s="16">
        <v>11130</v>
      </c>
      <c r="AR11" s="16">
        <v>12547</v>
      </c>
      <c r="AS11" s="16">
        <v>15130</v>
      </c>
      <c r="AT11" s="16">
        <v>15935</v>
      </c>
      <c r="AU11" s="16">
        <v>15513</v>
      </c>
      <c r="AV11" s="16">
        <v>14583</v>
      </c>
      <c r="AW11">
        <v>18427</v>
      </c>
      <c r="AX11">
        <v>18188</v>
      </c>
      <c r="AY11">
        <v>19890</v>
      </c>
      <c r="AZ11">
        <v>19806</v>
      </c>
      <c r="BA11">
        <v>27310</v>
      </c>
      <c r="BB11">
        <v>34844</v>
      </c>
      <c r="BC11">
        <v>51865</v>
      </c>
      <c r="BD11">
        <v>60428</v>
      </c>
      <c r="BE11" s="20">
        <v>58505</v>
      </c>
      <c r="BF11">
        <v>82047</v>
      </c>
    </row>
    <row r="12" spans="1:62" x14ac:dyDescent="0.25">
      <c r="A12" s="2" t="s">
        <v>9</v>
      </c>
      <c r="B12" s="46">
        <f t="shared" ref="B12:O12" si="9">B$6*($AA62/100)</f>
        <v>13.279439925438815</v>
      </c>
      <c r="C12" s="46">
        <f t="shared" si="9"/>
        <v>11.244161820121096</v>
      </c>
      <c r="D12" s="46">
        <f t="shared" si="9"/>
        <v>14.236950580433501</v>
      </c>
      <c r="E12" s="46">
        <f t="shared" si="9"/>
        <v>18.9987561788253</v>
      </c>
      <c r="F12" s="46">
        <f t="shared" si="9"/>
        <v>16.369464029077157</v>
      </c>
      <c r="G12" s="46">
        <f t="shared" si="9"/>
        <v>14.551980976255859</v>
      </c>
      <c r="H12" s="46">
        <f t="shared" si="9"/>
        <v>14.140018150949698</v>
      </c>
      <c r="I12" s="46">
        <f t="shared" si="9"/>
        <v>24.790468840482504</v>
      </c>
      <c r="J12" s="46">
        <f t="shared" si="9"/>
        <v>33.090308115033096</v>
      </c>
      <c r="K12" s="46">
        <f t="shared" si="9"/>
        <v>32.193683142307925</v>
      </c>
      <c r="L12" s="46">
        <f t="shared" si="9"/>
        <v>50.392746777891851</v>
      </c>
      <c r="M12" s="46">
        <f t="shared" si="9"/>
        <v>64.932611200462233</v>
      </c>
      <c r="N12" s="46">
        <f t="shared" si="9"/>
        <v>106.00772819422357</v>
      </c>
      <c r="O12" s="46">
        <f t="shared" si="9"/>
        <v>96.387184567956169</v>
      </c>
      <c r="P12" s="46">
        <f t="shared" si="1"/>
        <v>110.76953379261538</v>
      </c>
      <c r="Q12" s="46">
        <f t="shared" si="1"/>
        <v>120.2325622209716</v>
      </c>
      <c r="R12" s="46">
        <f t="shared" si="1"/>
        <v>155.77041418047071</v>
      </c>
      <c r="S12" s="46">
        <f t="shared" si="1"/>
        <v>185.80735076676402</v>
      </c>
      <c r="T12" s="46">
        <f t="shared" si="1"/>
        <v>183.5052055665237</v>
      </c>
      <c r="U12" s="46">
        <f t="shared" si="1"/>
        <v>202.49184519166354</v>
      </c>
      <c r="V12" s="46">
        <f t="shared" si="1"/>
        <v>238.09027991959002</v>
      </c>
      <c r="W12" s="46">
        <f t="shared" si="1"/>
        <v>159.1145829976619</v>
      </c>
      <c r="X12" s="46">
        <f t="shared" si="1"/>
        <v>146.34373541317092</v>
      </c>
      <c r="Y12" s="46">
        <f t="shared" si="1"/>
        <v>120.30526154308444</v>
      </c>
      <c r="Z12" s="46">
        <f t="shared" si="1"/>
        <v>188.89707195656024</v>
      </c>
      <c r="AA12" s="46">
        <f t="shared" si="4"/>
        <v>152.31186509648862</v>
      </c>
      <c r="AB12" s="31">
        <f t="shared" si="2"/>
        <v>173.52292373537117</v>
      </c>
      <c r="AC12" s="31">
        <f t="shared" si="2"/>
        <v>165.50601889689088</v>
      </c>
      <c r="AD12" s="31">
        <f t="shared" si="2"/>
        <v>187.80096499729271</v>
      </c>
      <c r="AE12" s="31">
        <f t="shared" si="2"/>
        <v>167.26178731192994</v>
      </c>
      <c r="AF12" s="31">
        <f t="shared" si="2"/>
        <v>103.29218713380818</v>
      </c>
      <c r="AG12" s="31">
        <f t="shared" si="2"/>
        <v>104.61729537157353</v>
      </c>
      <c r="AH12" s="31">
        <f t="shared" si="2"/>
        <v>190.25241523715857</v>
      </c>
      <c r="AI12" s="31">
        <f t="shared" si="2"/>
        <v>206.25309720817503</v>
      </c>
      <c r="AJ12" s="31">
        <f t="shared" si="2"/>
        <v>222.68443935646525</v>
      </c>
      <c r="AK12" s="31">
        <f t="shared" si="2"/>
        <v>258.62800030585009</v>
      </c>
      <c r="AL12" s="31">
        <f t="shared" si="5"/>
        <v>179.45278309937106</v>
      </c>
      <c r="AM12" s="12">
        <v>208</v>
      </c>
      <c r="AN12" s="16">
        <v>597</v>
      </c>
      <c r="AO12" s="16">
        <v>440</v>
      </c>
      <c r="AP12" s="16">
        <v>588</v>
      </c>
      <c r="AQ12" s="16">
        <v>327</v>
      </c>
      <c r="AR12" s="16">
        <v>390</v>
      </c>
      <c r="AS12" s="16">
        <v>370</v>
      </c>
      <c r="AT12" s="16">
        <v>612</v>
      </c>
      <c r="AU12" s="16">
        <v>750</v>
      </c>
      <c r="AV12" s="16">
        <v>478</v>
      </c>
      <c r="AW12">
        <v>787</v>
      </c>
      <c r="AX12">
        <v>1018</v>
      </c>
      <c r="AY12">
        <v>689</v>
      </c>
      <c r="AZ12">
        <v>1290</v>
      </c>
      <c r="BA12">
        <v>1158</v>
      </c>
      <c r="BB12">
        <v>1958</v>
      </c>
      <c r="BC12">
        <v>2623</v>
      </c>
      <c r="BD12">
        <v>2222</v>
      </c>
      <c r="BE12" s="20">
        <v>843</v>
      </c>
      <c r="BF12">
        <v>3306</v>
      </c>
    </row>
    <row r="13" spans="1:62" x14ac:dyDescent="0.25">
      <c r="A13" s="2" t="s">
        <v>10</v>
      </c>
      <c r="B13" s="66">
        <f t="shared" ref="B13:O13" si="10">B$6*($AA63/100)</f>
        <v>439.49517001566591</v>
      </c>
      <c r="C13" s="66">
        <f t="shared" si="10"/>
        <v>372.13578573830415</v>
      </c>
      <c r="D13" s="66">
        <f t="shared" si="10"/>
        <v>471.18485801994331</v>
      </c>
      <c r="E13" s="66">
        <f t="shared" si="10"/>
        <v>628.78115521299662</v>
      </c>
      <c r="F13" s="66">
        <f t="shared" si="10"/>
        <v>541.76233462548373</v>
      </c>
      <c r="G13" s="66">
        <f t="shared" si="10"/>
        <v>481.6110761548527</v>
      </c>
      <c r="H13" s="66">
        <f t="shared" si="10"/>
        <v>467.97679090150962</v>
      </c>
      <c r="I13" s="66">
        <f t="shared" si="10"/>
        <v>820.46316553940767</v>
      </c>
      <c r="J13" s="66">
        <f t="shared" si="10"/>
        <v>1095.1539125552895</v>
      </c>
      <c r="K13" s="66">
        <f t="shared" si="10"/>
        <v>1065.4792917097782</v>
      </c>
      <c r="L13" s="66">
        <f t="shared" si="10"/>
        <v>1667.7938931956971</v>
      </c>
      <c r="M13" s="66">
        <f t="shared" si="10"/>
        <v>2149.0039609607456</v>
      </c>
      <c r="N13" s="66">
        <f t="shared" si="10"/>
        <v>3508.4224023970078</v>
      </c>
      <c r="O13" s="66">
        <f t="shared" si="10"/>
        <v>3190.0217408924673</v>
      </c>
      <c r="P13" s="66">
        <f t="shared" si="1"/>
        <v>3666.0186995900608</v>
      </c>
      <c r="Q13" s="66">
        <f t="shared" si="1"/>
        <v>3979.2062520271465</v>
      </c>
      <c r="R13" s="66">
        <f t="shared" si="1"/>
        <v>5155.3638593228861</v>
      </c>
      <c r="S13" s="66">
        <f t="shared" si="1"/>
        <v>6149.463657647515</v>
      </c>
      <c r="T13" s="66">
        <f t="shared" si="1"/>
        <v>6073.2720635847163</v>
      </c>
      <c r="U13" s="66">
        <f t="shared" si="1"/>
        <v>6701.6522104079086</v>
      </c>
      <c r="V13" s="66">
        <f t="shared" si="1"/>
        <v>7879.8148596526689</v>
      </c>
      <c r="W13" s="66">
        <f t="shared" si="1"/>
        <v>5266.0421749088473</v>
      </c>
      <c r="X13" s="66">
        <f t="shared" si="1"/>
        <v>4843.3793320552131</v>
      </c>
      <c r="Y13" s="66">
        <f t="shared" si="1"/>
        <v>3981.612302365972</v>
      </c>
      <c r="Z13" s="66">
        <f t="shared" si="1"/>
        <v>6251.7207970475883</v>
      </c>
      <c r="AA13" s="66">
        <f t="shared" si="4"/>
        <v>5040.9000245371735</v>
      </c>
      <c r="AB13" s="66">
        <f t="shared" ref="AB13:AI13" si="11">(AB6*$AJ$41)/100</f>
        <v>6205.6027680746638</v>
      </c>
      <c r="AC13" s="66">
        <f t="shared" si="11"/>
        <v>6217.6716619087538</v>
      </c>
      <c r="AD13" s="66">
        <f t="shared" si="11"/>
        <v>6232.2916031891036</v>
      </c>
      <c r="AE13" s="29">
        <f t="shared" si="11"/>
        <v>5359.2752057330536</v>
      </c>
      <c r="AF13" s="29">
        <f t="shared" si="11"/>
        <v>4902.7782892109508</v>
      </c>
      <c r="AG13" s="29">
        <f t="shared" si="11"/>
        <v>5033.3571878297325</v>
      </c>
      <c r="AH13" s="29">
        <f t="shared" si="11"/>
        <v>5565.5296657925137</v>
      </c>
      <c r="AI13" s="29">
        <f t="shared" si="11"/>
        <v>6392.3625948940662</v>
      </c>
      <c r="AJ13" s="29">
        <f>(AJ6*$AJ$41)/100</f>
        <v>7212.6711271233353</v>
      </c>
      <c r="AK13" s="29">
        <v>3005</v>
      </c>
      <c r="AL13" s="12">
        <v>8350</v>
      </c>
      <c r="AM13" s="12">
        <v>6065</v>
      </c>
      <c r="AN13" s="16">
        <v>7695</v>
      </c>
      <c r="AO13" s="16">
        <v>7600</v>
      </c>
      <c r="AP13" s="16">
        <v>10460</v>
      </c>
      <c r="AQ13" s="16">
        <v>12480</v>
      </c>
      <c r="AR13" s="16">
        <v>17075</v>
      </c>
      <c r="AS13" s="16">
        <v>28901</v>
      </c>
      <c r="AT13" s="16">
        <v>31239</v>
      </c>
      <c r="AU13" s="16">
        <v>33945</v>
      </c>
      <c r="AV13" s="16">
        <v>35447</v>
      </c>
      <c r="AW13">
        <v>38448</v>
      </c>
      <c r="AX13">
        <v>27623</v>
      </c>
      <c r="AY13">
        <v>24416</v>
      </c>
      <c r="AZ13">
        <v>35052</v>
      </c>
      <c r="BA13">
        <v>44710</v>
      </c>
      <c r="BB13">
        <v>70444</v>
      </c>
      <c r="BC13">
        <v>85415</v>
      </c>
      <c r="BD13">
        <v>100104</v>
      </c>
      <c r="BE13" s="20">
        <v>106100</v>
      </c>
      <c r="BF13">
        <v>120270</v>
      </c>
    </row>
    <row r="14" spans="1:62" x14ac:dyDescent="0.25">
      <c r="A14" s="2" t="s">
        <v>11</v>
      </c>
      <c r="B14" s="46">
        <f t="shared" ref="B14:O14" si="12">B$6*($AA64/100)</f>
        <v>551.50639161635331</v>
      </c>
      <c r="C14" s="46">
        <f t="shared" si="12"/>
        <v>466.9795674353665</v>
      </c>
      <c r="D14" s="46">
        <f t="shared" si="12"/>
        <v>591.27262040577114</v>
      </c>
      <c r="E14" s="46">
        <f t="shared" si="12"/>
        <v>789.03444152872271</v>
      </c>
      <c r="F14" s="46">
        <f t="shared" si="12"/>
        <v>679.83771078144412</v>
      </c>
      <c r="G14" s="46">
        <f t="shared" si="12"/>
        <v>604.35609966581376</v>
      </c>
      <c r="H14" s="46">
        <f t="shared" si="12"/>
        <v>587.24693447960419</v>
      </c>
      <c r="I14" s="46">
        <f t="shared" si="12"/>
        <v>1029.5691756171982</v>
      </c>
      <c r="J14" s="46">
        <f t="shared" si="12"/>
        <v>1374.2685330452434</v>
      </c>
      <c r="K14" s="46">
        <f t="shared" si="12"/>
        <v>1337.0309382281991</v>
      </c>
      <c r="L14" s="46">
        <f t="shared" si="12"/>
        <v>2092.8534708660445</v>
      </c>
      <c r="M14" s="46">
        <f t="shared" si="12"/>
        <v>2696.7063597910874</v>
      </c>
      <c r="N14" s="46">
        <f t="shared" si="12"/>
        <v>4402.5907710043339</v>
      </c>
      <c r="O14" s="46">
        <f t="shared" si="12"/>
        <v>4003.0414428322633</v>
      </c>
      <c r="P14" s="46">
        <f t="shared" si="1"/>
        <v>4600.3525921272849</v>
      </c>
      <c r="Q14" s="46">
        <f t="shared" si="1"/>
        <v>4993.3601806693341</v>
      </c>
      <c r="R14" s="46">
        <f t="shared" si="1"/>
        <v>6469.2772833502931</v>
      </c>
      <c r="S14" s="46">
        <f t="shared" si="1"/>
        <v>7716.7367097212773</v>
      </c>
      <c r="T14" s="46">
        <f t="shared" si="1"/>
        <v>7621.1266689748118</v>
      </c>
      <c r="U14" s="46">
        <f t="shared" si="1"/>
        <v>8409.6578997627639</v>
      </c>
      <c r="V14" s="46">
        <f t="shared" si="1"/>
        <v>9888.0910561475775</v>
      </c>
      <c r="W14" s="46">
        <f t="shared" si="1"/>
        <v>6608.1634478030528</v>
      </c>
      <c r="X14" s="46">
        <f t="shared" si="1"/>
        <v>6077.7793270305565</v>
      </c>
      <c r="Y14" s="46">
        <f t="shared" si="1"/>
        <v>4996.3794451139593</v>
      </c>
      <c r="Z14" s="46">
        <f t="shared" si="1"/>
        <v>7845.0554486178489</v>
      </c>
      <c r="AA14" s="46">
        <f t="shared" si="4"/>
        <v>6325.6408095046554</v>
      </c>
      <c r="AB14" s="13">
        <v>7098</v>
      </c>
      <c r="AC14" s="12">
        <v>7060</v>
      </c>
      <c r="AD14" s="12">
        <v>7314</v>
      </c>
      <c r="AE14" s="12">
        <v>4177</v>
      </c>
      <c r="AF14" s="12">
        <v>3560</v>
      </c>
      <c r="AG14" s="12">
        <v>4897</v>
      </c>
      <c r="AH14" s="12">
        <v>4876</v>
      </c>
      <c r="AI14" s="12">
        <v>7972</v>
      </c>
      <c r="AJ14" s="12">
        <v>11400</v>
      </c>
      <c r="AK14" s="12">
        <v>9785</v>
      </c>
      <c r="AL14" s="12">
        <v>15320</v>
      </c>
      <c r="AM14" s="12">
        <v>16125</v>
      </c>
      <c r="AN14" s="16">
        <v>26148</v>
      </c>
      <c r="AO14" s="16">
        <v>20009</v>
      </c>
      <c r="AP14" s="16">
        <v>26773</v>
      </c>
      <c r="AQ14" s="16">
        <v>27483</v>
      </c>
      <c r="AR14" s="16">
        <v>35573</v>
      </c>
      <c r="AS14" s="16">
        <v>46233</v>
      </c>
      <c r="AT14" s="16">
        <v>57386</v>
      </c>
      <c r="AU14" s="16">
        <v>48751</v>
      </c>
      <c r="AV14" s="16">
        <v>46221</v>
      </c>
      <c r="AW14">
        <v>58919</v>
      </c>
      <c r="AX14">
        <v>48561</v>
      </c>
      <c r="AY14">
        <v>73859</v>
      </c>
      <c r="AZ14">
        <v>72336</v>
      </c>
      <c r="BA14">
        <v>84469</v>
      </c>
      <c r="BB14">
        <v>97320</v>
      </c>
      <c r="BC14">
        <v>106469</v>
      </c>
      <c r="BD14">
        <v>104284</v>
      </c>
      <c r="BE14" s="20">
        <v>93925</v>
      </c>
      <c r="BF14">
        <v>101334</v>
      </c>
    </row>
    <row r="15" spans="1:62" x14ac:dyDescent="0.25">
      <c r="A15" s="2" t="s">
        <v>12</v>
      </c>
      <c r="B15" s="46">
        <f t="shared" ref="B15:O15" si="13">B$6*($AA65/100)</f>
        <v>161.55736147119413</v>
      </c>
      <c r="C15" s="46">
        <f t="shared" si="13"/>
        <v>136.79621473598223</v>
      </c>
      <c r="D15" s="46">
        <f t="shared" si="13"/>
        <v>173.2064141323051</v>
      </c>
      <c r="E15" s="46">
        <f t="shared" si="13"/>
        <v>231.13843179528035</v>
      </c>
      <c r="F15" s="46">
        <f t="shared" si="13"/>
        <v>199.15052382361208</v>
      </c>
      <c r="G15" s="46">
        <f t="shared" si="13"/>
        <v>177.03906670033908</v>
      </c>
      <c r="H15" s="46">
        <f t="shared" si="13"/>
        <v>172.02713641906388</v>
      </c>
      <c r="I15" s="46">
        <f t="shared" si="13"/>
        <v>301.60027516144362</v>
      </c>
      <c r="J15" s="46">
        <f t="shared" si="13"/>
        <v>402.57592935772362</v>
      </c>
      <c r="K15" s="46">
        <f t="shared" si="13"/>
        <v>391.66761051024224</v>
      </c>
      <c r="L15" s="46">
        <f t="shared" si="13"/>
        <v>613.07700117128252</v>
      </c>
      <c r="M15" s="46">
        <f t="shared" si="13"/>
        <v>789.96865815746639</v>
      </c>
      <c r="N15" s="46">
        <f t="shared" si="13"/>
        <v>1289.6875891434361</v>
      </c>
      <c r="O15" s="46">
        <f t="shared" si="13"/>
        <v>1172.6442761042445</v>
      </c>
      <c r="P15" s="46">
        <f t="shared" si="1"/>
        <v>1347.6196068064114</v>
      </c>
      <c r="Q15" s="46">
        <f t="shared" si="1"/>
        <v>1462.746593561586</v>
      </c>
      <c r="R15" s="46">
        <f t="shared" si="1"/>
        <v>1895.0992851786507</v>
      </c>
      <c r="S15" s="46">
        <f t="shared" si="1"/>
        <v>2260.5279665692756</v>
      </c>
      <c r="T15" s="46">
        <f t="shared" si="1"/>
        <v>2232.5201208797967</v>
      </c>
      <c r="U15" s="46">
        <f t="shared" si="1"/>
        <v>2463.5111429609215</v>
      </c>
      <c r="V15" s="46">
        <f t="shared" si="1"/>
        <v>2896.600883148762</v>
      </c>
      <c r="W15" s="46">
        <f t="shared" si="1"/>
        <v>1935.784366285473</v>
      </c>
      <c r="X15" s="46">
        <f t="shared" si="1"/>
        <v>1780.4145275659414</v>
      </c>
      <c r="Y15" s="46">
        <f t="shared" si="1"/>
        <v>1463.631051846517</v>
      </c>
      <c r="Z15" s="46">
        <f t="shared" si="1"/>
        <v>2298.1174436788397</v>
      </c>
      <c r="AA15" s="46">
        <f t="shared" si="4"/>
        <v>1853.0226563702035</v>
      </c>
      <c r="AB15" s="13">
        <v>1568</v>
      </c>
      <c r="AC15" s="12">
        <v>930</v>
      </c>
      <c r="AD15" s="12">
        <v>1788</v>
      </c>
      <c r="AE15" s="12">
        <v>1465</v>
      </c>
      <c r="AF15" s="12">
        <v>1820</v>
      </c>
      <c r="AG15" s="12">
        <v>1686</v>
      </c>
      <c r="AH15" s="12">
        <v>2053</v>
      </c>
      <c r="AI15" s="12">
        <v>2781</v>
      </c>
      <c r="AJ15" s="12">
        <v>3101</v>
      </c>
      <c r="AK15" s="12">
        <v>2570</v>
      </c>
      <c r="AL15" s="12">
        <v>4261</v>
      </c>
      <c r="AM15" s="12">
        <v>4317</v>
      </c>
      <c r="AN15" s="16">
        <v>4766</v>
      </c>
      <c r="AO15" s="16">
        <v>5939</v>
      </c>
      <c r="AP15" s="16">
        <v>8143</v>
      </c>
      <c r="AQ15" s="16">
        <v>10484</v>
      </c>
      <c r="AR15" s="16">
        <v>11249</v>
      </c>
      <c r="AS15" s="16">
        <v>17879</v>
      </c>
      <c r="AT15" s="16">
        <v>20486</v>
      </c>
      <c r="AU15" s="16">
        <v>21590</v>
      </c>
      <c r="AV15" s="16">
        <v>24393</v>
      </c>
      <c r="AW15">
        <v>25429</v>
      </c>
      <c r="AX15">
        <v>27389</v>
      </c>
      <c r="AY15">
        <v>35175</v>
      </c>
      <c r="AZ15">
        <v>41940</v>
      </c>
      <c r="BA15">
        <v>58369</v>
      </c>
      <c r="BB15">
        <v>79132</v>
      </c>
      <c r="BC15">
        <v>77335</v>
      </c>
      <c r="BD15">
        <v>71116</v>
      </c>
      <c r="BE15" s="20">
        <v>68442</v>
      </c>
      <c r="BF15">
        <v>54400</v>
      </c>
    </row>
    <row r="16" spans="1:62" x14ac:dyDescent="0.25">
      <c r="A16" s="2" t="s">
        <v>13</v>
      </c>
      <c r="B16" s="46">
        <f t="shared" ref="B16:O16" si="14">B$6*($AA66/100)</f>
        <v>75.935681396693155</v>
      </c>
      <c r="C16" s="46">
        <f t="shared" si="14"/>
        <v>64.29737205331439</v>
      </c>
      <c r="D16" s="46">
        <f t="shared" si="14"/>
        <v>81.411004485608203</v>
      </c>
      <c r="E16" s="46">
        <f t="shared" si="14"/>
        <v>108.64038726249673</v>
      </c>
      <c r="F16" s="46">
        <f t="shared" si="14"/>
        <v>93.605333668133341</v>
      </c>
      <c r="G16" s="46">
        <f t="shared" si="14"/>
        <v>83.21243947848123</v>
      </c>
      <c r="H16" s="46">
        <f t="shared" si="14"/>
        <v>80.856716795493412</v>
      </c>
      <c r="I16" s="46">
        <f t="shared" si="14"/>
        <v>141.75907674685479</v>
      </c>
      <c r="J16" s="46">
        <f t="shared" si="14"/>
        <v>189.21996021293276</v>
      </c>
      <c r="K16" s="46">
        <f t="shared" si="14"/>
        <v>184.09279907937105</v>
      </c>
      <c r="L16" s="46">
        <f t="shared" si="14"/>
        <v>288.16031289842084</v>
      </c>
      <c r="M16" s="46">
        <f t="shared" si="14"/>
        <v>371.30346641563773</v>
      </c>
      <c r="N16" s="46">
        <f t="shared" si="14"/>
        <v>606.18287510177538</v>
      </c>
      <c r="O16" s="46">
        <f t="shared" si="14"/>
        <v>551.16982185788356</v>
      </c>
      <c r="P16" s="46">
        <f t="shared" si="1"/>
        <v>633.41225787866392</v>
      </c>
      <c r="Q16" s="46">
        <f t="shared" si="1"/>
        <v>687.52459362611933</v>
      </c>
      <c r="R16" s="46">
        <f t="shared" si="1"/>
        <v>890.74031801445017</v>
      </c>
      <c r="S16" s="46">
        <f t="shared" si="1"/>
        <v>1062.5002159887674</v>
      </c>
      <c r="T16" s="46">
        <f t="shared" si="1"/>
        <v>1049.3358833485413</v>
      </c>
      <c r="U16" s="46">
        <f t="shared" si="1"/>
        <v>1157.9069846497739</v>
      </c>
      <c r="V16" s="46">
        <f t="shared" si="1"/>
        <v>1361.4691388444264</v>
      </c>
      <c r="W16" s="46">
        <f t="shared" si="1"/>
        <v>909.86324332341007</v>
      </c>
      <c r="X16" s="46">
        <f t="shared" si="1"/>
        <v>836.83584015078793</v>
      </c>
      <c r="Y16" s="46">
        <f t="shared" si="1"/>
        <v>687.94030939370532</v>
      </c>
      <c r="Z16" s="46">
        <f t="shared" si="1"/>
        <v>1080.168136111176</v>
      </c>
      <c r="AA16" s="46">
        <f t="shared" si="4"/>
        <v>870.96333323115493</v>
      </c>
      <c r="AB16" s="13">
        <v>661</v>
      </c>
      <c r="AC16" s="12">
        <v>549</v>
      </c>
      <c r="AD16" s="12">
        <v>926</v>
      </c>
      <c r="AE16" s="12">
        <v>836</v>
      </c>
      <c r="AF16" s="12">
        <v>944</v>
      </c>
      <c r="AG16" s="12">
        <v>809</v>
      </c>
      <c r="AH16" s="12">
        <v>911</v>
      </c>
      <c r="AI16" s="12">
        <v>1226</v>
      </c>
      <c r="AJ16" s="12">
        <v>1563</v>
      </c>
      <c r="AK16" s="12">
        <v>1152</v>
      </c>
      <c r="AL16" s="12">
        <v>1639</v>
      </c>
      <c r="AM16" s="12">
        <v>2490</v>
      </c>
      <c r="AN16" s="16">
        <v>2551</v>
      </c>
      <c r="AO16" s="16">
        <v>3049</v>
      </c>
      <c r="AP16" s="16">
        <v>1999</v>
      </c>
      <c r="AQ16" s="16">
        <v>2566</v>
      </c>
      <c r="AR16" s="16">
        <v>2546</v>
      </c>
      <c r="AS16" s="16">
        <v>2965</v>
      </c>
      <c r="AT16" s="16">
        <v>2595</v>
      </c>
      <c r="AU16" s="16">
        <v>2902</v>
      </c>
      <c r="AV16" s="16">
        <v>3142</v>
      </c>
      <c r="AW16">
        <v>3136</v>
      </c>
      <c r="AX16">
        <v>2338</v>
      </c>
      <c r="AY16">
        <v>2777</v>
      </c>
      <c r="AZ16">
        <v>2620</v>
      </c>
      <c r="BA16">
        <v>2831</v>
      </c>
      <c r="BB16">
        <v>2953</v>
      </c>
      <c r="BC16">
        <v>2691</v>
      </c>
      <c r="BD16">
        <v>3319</v>
      </c>
      <c r="BE16" s="20">
        <v>2570</v>
      </c>
      <c r="BF16">
        <v>1814</v>
      </c>
    </row>
    <row r="17" spans="1:58" x14ac:dyDescent="0.25">
      <c r="A17" s="2" t="s">
        <v>14</v>
      </c>
      <c r="B17" s="46">
        <f t="shared" ref="B17:O17" si="15">B$6*($AA67/100)</f>
        <v>255.89044044421667</v>
      </c>
      <c r="C17" s="46">
        <f t="shared" si="15"/>
        <v>216.67130065214357</v>
      </c>
      <c r="D17" s="46">
        <f t="shared" si="15"/>
        <v>274.34135589037572</v>
      </c>
      <c r="E17" s="46">
        <f t="shared" si="15"/>
        <v>366.09978386051841</v>
      </c>
      <c r="F17" s="46">
        <f t="shared" si="15"/>
        <v>315.43418877267885</v>
      </c>
      <c r="G17" s="46">
        <f t="shared" si="15"/>
        <v>280.41188802071599</v>
      </c>
      <c r="H17" s="46">
        <f t="shared" si="15"/>
        <v>272.47349985027108</v>
      </c>
      <c r="I17" s="46">
        <f t="shared" si="15"/>
        <v>477.70418225677344</v>
      </c>
      <c r="J17" s="46">
        <f t="shared" si="15"/>
        <v>637.63935569073715</v>
      </c>
      <c r="K17" s="46">
        <f t="shared" si="15"/>
        <v>620.36168731976886</v>
      </c>
      <c r="L17" s="46">
        <f t="shared" si="15"/>
        <v>971.05165884942357</v>
      </c>
      <c r="M17" s="46">
        <f t="shared" si="15"/>
        <v>1251.2300648651265</v>
      </c>
      <c r="N17" s="46">
        <f t="shared" si="15"/>
        <v>2042.7340618594872</v>
      </c>
      <c r="O17" s="46">
        <f t="shared" si="15"/>
        <v>1857.349349879097</v>
      </c>
      <c r="P17" s="46">
        <f t="shared" si="1"/>
        <v>2134.4924898296299</v>
      </c>
      <c r="Q17" s="46">
        <f t="shared" si="1"/>
        <v>2316.8419357448497</v>
      </c>
      <c r="R17" s="46">
        <f t="shared" si="1"/>
        <v>3001.6446564482303</v>
      </c>
      <c r="S17" s="46">
        <f t="shared" si="1"/>
        <v>3580.4465468756698</v>
      </c>
      <c r="T17" s="46">
        <f t="shared" si="1"/>
        <v>3536.0849659231835</v>
      </c>
      <c r="U17" s="46">
        <f t="shared" si="1"/>
        <v>3901.9512677786888</v>
      </c>
      <c r="V17" s="46">
        <f t="shared" si="1"/>
        <v>4587.9213985071347</v>
      </c>
      <c r="W17" s="46">
        <f t="shared" si="1"/>
        <v>3066.085689831842</v>
      </c>
      <c r="X17" s="46">
        <f t="shared" si="1"/>
        <v>2819.9956565480497</v>
      </c>
      <c r="Y17" s="46">
        <f t="shared" si="1"/>
        <v>2318.2428277749282</v>
      </c>
      <c r="Z17" s="46">
        <f t="shared" si="1"/>
        <v>3639.9844581540069</v>
      </c>
      <c r="AA17" s="46">
        <f t="shared" si="4"/>
        <v>2934.999552937295</v>
      </c>
      <c r="AB17" s="13">
        <v>4229</v>
      </c>
      <c r="AC17" s="12">
        <v>4308</v>
      </c>
      <c r="AD17" s="12">
        <v>3448</v>
      </c>
      <c r="AE17" s="12">
        <v>3277</v>
      </c>
      <c r="AF17" s="12">
        <v>2915</v>
      </c>
      <c r="AG17" s="12">
        <v>3338</v>
      </c>
      <c r="AH17" s="12">
        <v>3401</v>
      </c>
      <c r="AI17" s="12">
        <v>2281</v>
      </c>
      <c r="AJ17" s="12">
        <v>3247</v>
      </c>
      <c r="AK17" s="12">
        <v>3545</v>
      </c>
      <c r="AL17" s="12">
        <v>2989</v>
      </c>
      <c r="AM17" s="12">
        <v>3725</v>
      </c>
      <c r="AN17" s="16">
        <v>4186</v>
      </c>
      <c r="AO17" s="16">
        <v>3380</v>
      </c>
      <c r="AP17" s="16">
        <v>4627</v>
      </c>
      <c r="AQ17" s="16">
        <v>4216</v>
      </c>
      <c r="AR17" s="16">
        <v>4373</v>
      </c>
      <c r="AS17" s="16">
        <v>4290</v>
      </c>
      <c r="AT17" s="16">
        <v>3968</v>
      </c>
      <c r="AU17" s="16">
        <v>4735</v>
      </c>
      <c r="AV17" s="16">
        <v>5444</v>
      </c>
      <c r="AW17">
        <v>6130</v>
      </c>
      <c r="AX17">
        <v>5041</v>
      </c>
      <c r="AY17">
        <v>3939</v>
      </c>
      <c r="AZ17">
        <v>4379</v>
      </c>
      <c r="BA17">
        <v>4565</v>
      </c>
      <c r="BB17">
        <v>4753</v>
      </c>
      <c r="BC17">
        <v>4312</v>
      </c>
      <c r="BD17">
        <v>4143</v>
      </c>
      <c r="BE17" s="20">
        <v>3850</v>
      </c>
      <c r="BF17">
        <v>4726</v>
      </c>
    </row>
    <row r="18" spans="1:58" x14ac:dyDescent="0.25">
      <c r="A18" s="2" t="s">
        <v>15</v>
      </c>
      <c r="B18" s="46">
        <f t="shared" ref="B18:O18" si="16">B$6*($AA68/100)</f>
        <v>310.64517529909921</v>
      </c>
      <c r="C18" s="46">
        <f t="shared" si="16"/>
        <v>263.03403150397048</v>
      </c>
      <c r="D18" s="46">
        <f t="shared" si="16"/>
        <v>333.0441670443592</v>
      </c>
      <c r="E18" s="46">
        <f t="shared" si="16"/>
        <v>444.43681185153633</v>
      </c>
      <c r="F18" s="46">
        <f t="shared" si="16"/>
        <v>382.92993163993981</v>
      </c>
      <c r="G18" s="46">
        <f t="shared" si="16"/>
        <v>340.41365499597902</v>
      </c>
      <c r="H18" s="46">
        <f t="shared" si="16"/>
        <v>330.77663229001462</v>
      </c>
      <c r="I18" s="46">
        <f t="shared" si="16"/>
        <v>579.92201342362455</v>
      </c>
      <c r="J18" s="46">
        <f t="shared" si="16"/>
        <v>774.07967676437863</v>
      </c>
      <c r="K18" s="46">
        <f t="shared" si="16"/>
        <v>753.10498028669133</v>
      </c>
      <c r="L18" s="46">
        <f t="shared" si="16"/>
        <v>1178.8346304148849</v>
      </c>
      <c r="M18" s="46">
        <f t="shared" si="16"/>
        <v>1518.9648435665708</v>
      </c>
      <c r="N18" s="46">
        <f t="shared" si="16"/>
        <v>2479.8326957200838</v>
      </c>
      <c r="O18" s="46">
        <f t="shared" si="16"/>
        <v>2254.7798713513848</v>
      </c>
      <c r="P18" s="46">
        <f t="shared" si="1"/>
        <v>2591.2253405272609</v>
      </c>
      <c r="Q18" s="46">
        <f t="shared" si="1"/>
        <v>2812.59342092015</v>
      </c>
      <c r="R18" s="46">
        <f t="shared" si="1"/>
        <v>3643.9283502317289</v>
      </c>
      <c r="S18" s="46">
        <f t="shared" si="1"/>
        <v>4346.5806822342538</v>
      </c>
      <c r="T18" s="46">
        <f t="shared" si="1"/>
        <v>4292.7267318185704</v>
      </c>
      <c r="U18" s="46">
        <f t="shared" si="1"/>
        <v>4736.8801018258137</v>
      </c>
      <c r="V18" s="46">
        <f t="shared" si="1"/>
        <v>5569.6322403588574</v>
      </c>
      <c r="W18" s="46">
        <f t="shared" si="1"/>
        <v>3722.1582992566168</v>
      </c>
      <c r="X18" s="46">
        <f t="shared" si="1"/>
        <v>3423.4105953717194</v>
      </c>
      <c r="Y18" s="46">
        <f t="shared" si="1"/>
        <v>2814.2940719859084</v>
      </c>
      <c r="Z18" s="46">
        <f t="shared" si="1"/>
        <v>4418.8583525289869</v>
      </c>
      <c r="AA18" s="46">
        <f t="shared" si="4"/>
        <v>3563.0227101967148</v>
      </c>
      <c r="AB18" s="13">
        <v>6450</v>
      </c>
      <c r="AC18" s="12">
        <v>5979</v>
      </c>
      <c r="AD18" s="12">
        <v>5266</v>
      </c>
      <c r="AE18" s="12">
        <v>5315</v>
      </c>
      <c r="AF18" s="12">
        <v>2671</v>
      </c>
      <c r="AG18" s="12">
        <v>3288</v>
      </c>
      <c r="AH18" s="12">
        <v>3770</v>
      </c>
      <c r="AI18" s="12">
        <v>2543</v>
      </c>
      <c r="AJ18" s="12">
        <v>3415</v>
      </c>
      <c r="AK18" s="12">
        <v>2984</v>
      </c>
      <c r="AL18" s="12">
        <v>3345</v>
      </c>
      <c r="AM18" s="12">
        <v>3868</v>
      </c>
      <c r="AN18" s="16">
        <v>3127</v>
      </c>
      <c r="AO18" s="16">
        <v>1888</v>
      </c>
      <c r="AP18" s="16">
        <v>3134</v>
      </c>
      <c r="AQ18" s="16">
        <v>3581</v>
      </c>
      <c r="AR18" s="16">
        <v>2889</v>
      </c>
      <c r="AS18" s="16">
        <v>3393</v>
      </c>
      <c r="AT18" s="16">
        <v>3224</v>
      </c>
      <c r="AU18" s="16">
        <v>2192</v>
      </c>
      <c r="AV18" s="16">
        <v>3772</v>
      </c>
      <c r="AW18">
        <v>2643</v>
      </c>
      <c r="AX18">
        <v>2078</v>
      </c>
      <c r="AY18">
        <v>2314</v>
      </c>
      <c r="AZ18">
        <v>3036</v>
      </c>
      <c r="BA18">
        <v>3621</v>
      </c>
      <c r="BB18">
        <v>3386</v>
      </c>
      <c r="BC18">
        <v>3665</v>
      </c>
      <c r="BD18">
        <v>4996</v>
      </c>
      <c r="BE18" s="20">
        <v>2948</v>
      </c>
      <c r="BF18">
        <v>3550</v>
      </c>
    </row>
    <row r="19" spans="1:58" x14ac:dyDescent="0.25">
      <c r="A19" s="2" t="s">
        <v>16</v>
      </c>
      <c r="B19" s="46">
        <f t="shared" ref="B19:O19" si="17">B$6*($AA69/100)</f>
        <v>1166.0354855930998</v>
      </c>
      <c r="C19" s="46">
        <f t="shared" si="17"/>
        <v>987.32264023394384</v>
      </c>
      <c r="D19" s="46">
        <f t="shared" si="17"/>
        <v>1250.1121791755215</v>
      </c>
      <c r="E19" s="46">
        <f t="shared" si="17"/>
        <v>1668.2348059125256</v>
      </c>
      <c r="F19" s="46">
        <f t="shared" si="17"/>
        <v>1437.3630247371316</v>
      </c>
      <c r="G19" s="46">
        <f t="shared" si="17"/>
        <v>1277.7742359062138</v>
      </c>
      <c r="H19" s="46">
        <f t="shared" si="17"/>
        <v>1241.6007771045392</v>
      </c>
      <c r="I19" s="46">
        <f t="shared" si="17"/>
        <v>2176.7910796537167</v>
      </c>
      <c r="J19" s="46">
        <f t="shared" si="17"/>
        <v>2905.5798819815736</v>
      </c>
      <c r="K19" s="46">
        <f t="shared" si="17"/>
        <v>2826.8494128249877</v>
      </c>
      <c r="L19" s="46">
        <f t="shared" si="17"/>
        <v>4424.8651516519094</v>
      </c>
      <c r="M19" s="46">
        <f t="shared" si="17"/>
        <v>5701.5754622992508</v>
      </c>
      <c r="N19" s="46">
        <f t="shared" si="17"/>
        <v>9308.2820898779901</v>
      </c>
      <c r="O19" s="46">
        <f t="shared" si="17"/>
        <v>8463.525434332998</v>
      </c>
      <c r="P19" s="46">
        <f t="shared" si="1"/>
        <v>9726.404716614994</v>
      </c>
      <c r="Q19" s="46">
        <f t="shared" si="1"/>
        <v>10557.330343794638</v>
      </c>
      <c r="R19" s="46">
        <f t="shared" si="1"/>
        <v>13677.823128068514</v>
      </c>
      <c r="S19" s="46">
        <f t="shared" si="1"/>
        <v>16315.293844814147</v>
      </c>
      <c r="T19" s="46">
        <f t="shared" si="1"/>
        <v>16113.148045628317</v>
      </c>
      <c r="U19" s="46">
        <f t="shared" si="1"/>
        <v>17780.318926281969</v>
      </c>
      <c r="V19" s="46">
        <f t="shared" si="1"/>
        <v>20906.131336850212</v>
      </c>
      <c r="W19" s="46">
        <f t="shared" si="1"/>
        <v>13971.466499517403</v>
      </c>
      <c r="X19" s="46">
        <f t="shared" si="1"/>
        <v>12850.089276665489</v>
      </c>
      <c r="Y19" s="46">
        <f t="shared" si="1"/>
        <v>10563.713895347875</v>
      </c>
      <c r="Z19" s="46">
        <f t="shared" si="1"/>
        <v>16586.594785826706</v>
      </c>
      <c r="AA19" s="46">
        <f>AA$6*($AA69/100)</f>
        <v>13374.136302175866</v>
      </c>
      <c r="AB19" s="13">
        <v>25187</v>
      </c>
      <c r="AC19" s="12">
        <v>22988</v>
      </c>
      <c r="AD19" s="12">
        <v>18434</v>
      </c>
      <c r="AE19" s="12">
        <v>11716</v>
      </c>
      <c r="AF19" s="12">
        <v>11381</v>
      </c>
      <c r="AG19" s="12">
        <v>12558</v>
      </c>
      <c r="AH19" s="12">
        <v>12963</v>
      </c>
      <c r="AI19" s="12">
        <v>12905</v>
      </c>
      <c r="AJ19" s="12">
        <v>14613</v>
      </c>
      <c r="AK19" s="12">
        <v>13859</v>
      </c>
      <c r="AL19" s="12">
        <v>13932</v>
      </c>
      <c r="AM19" s="12">
        <v>15559</v>
      </c>
      <c r="AN19" s="16">
        <v>11589</v>
      </c>
      <c r="AO19" s="16">
        <v>9506</v>
      </c>
      <c r="AP19" s="16">
        <v>12006</v>
      </c>
      <c r="AQ19" s="16">
        <v>13546</v>
      </c>
      <c r="AR19" s="16">
        <v>13305</v>
      </c>
      <c r="AS19" s="16">
        <v>14754</v>
      </c>
      <c r="AT19" s="16">
        <v>12968</v>
      </c>
      <c r="AU19" s="16">
        <v>11055</v>
      </c>
      <c r="AV19" s="16">
        <v>21015</v>
      </c>
      <c r="AW19">
        <v>15697</v>
      </c>
      <c r="AX19">
        <v>9197</v>
      </c>
      <c r="AY19">
        <v>11533</v>
      </c>
      <c r="AZ19">
        <v>14228</v>
      </c>
      <c r="BA19">
        <v>12235</v>
      </c>
      <c r="BB19">
        <v>12424</v>
      </c>
      <c r="BC19">
        <v>13304</v>
      </c>
      <c r="BD19">
        <v>13271</v>
      </c>
      <c r="BE19" s="20">
        <v>9065</v>
      </c>
      <c r="BF19">
        <v>10733</v>
      </c>
    </row>
    <row r="20" spans="1:58" x14ac:dyDescent="0.25">
      <c r="A20" s="2" t="s">
        <v>17</v>
      </c>
      <c r="B20" s="46">
        <f t="shared" ref="B20:O20" si="18">B$6*($AA70/100)</f>
        <v>1488.0075321119812</v>
      </c>
      <c r="C20" s="46">
        <f t="shared" si="18"/>
        <v>1259.9475259927628</v>
      </c>
      <c r="D20" s="46">
        <f t="shared" si="18"/>
        <v>1595.2999386223023</v>
      </c>
      <c r="E20" s="46">
        <f t="shared" si="18"/>
        <v>2128.876854263634</v>
      </c>
      <c r="F20" s="46">
        <f t="shared" si="18"/>
        <v>1834.2555038967917</v>
      </c>
      <c r="G20" s="46">
        <f t="shared" si="18"/>
        <v>1630.6001925833064</v>
      </c>
      <c r="H20" s="46">
        <f t="shared" si="18"/>
        <v>1584.4383220189163</v>
      </c>
      <c r="I20" s="46">
        <f t="shared" si="18"/>
        <v>2777.8584463159409</v>
      </c>
      <c r="J20" s="46">
        <f t="shared" si="18"/>
        <v>3707.8843679808574</v>
      </c>
      <c r="K20" s="46">
        <f t="shared" si="18"/>
        <v>3607.4144143995377</v>
      </c>
      <c r="L20" s="46">
        <f t="shared" si="18"/>
        <v>5646.6829316852381</v>
      </c>
      <c r="M20" s="46">
        <f t="shared" si="18"/>
        <v>7275.9254221931214</v>
      </c>
      <c r="N20" s="46">
        <f t="shared" si="18"/>
        <v>11878.535457877892</v>
      </c>
      <c r="O20" s="46">
        <f t="shared" si="18"/>
        <v>10800.520009991842</v>
      </c>
      <c r="P20" s="46">
        <f t="shared" si="1"/>
        <v>12412.112373519223</v>
      </c>
      <c r="Q20" s="46">
        <f t="shared" si="1"/>
        <v>13472.47769442477</v>
      </c>
      <c r="R20" s="46">
        <f t="shared" si="1"/>
        <v>17454.617881641119</v>
      </c>
      <c r="S20" s="46">
        <f t="shared" si="1"/>
        <v>20820.361326615322</v>
      </c>
      <c r="T20" s="46">
        <f t="shared" si="1"/>
        <v>20562.397932284908</v>
      </c>
      <c r="U20" s="46">
        <f t="shared" si="1"/>
        <v>22689.91708447312</v>
      </c>
      <c r="V20" s="46">
        <f t="shared" si="1"/>
        <v>26678.845782066586</v>
      </c>
      <c r="W20" s="46">
        <f t="shared" si="1"/>
        <v>17829.343654457934</v>
      </c>
      <c r="X20" s="46">
        <f t="shared" si="1"/>
        <v>16398.325666961842</v>
      </c>
      <c r="Y20" s="46">
        <f t="shared" si="1"/>
        <v>13480.62390687731</v>
      </c>
      <c r="Z20" s="46">
        <f t="shared" si="1"/>
        <v>21166.575355848247</v>
      </c>
      <c r="AA20" s="46">
        <f t="shared" si="4"/>
        <v>17067.075401232312</v>
      </c>
      <c r="AB20" s="13">
        <v>29175</v>
      </c>
      <c r="AC20" s="12">
        <v>28468</v>
      </c>
      <c r="AD20" s="12">
        <v>22117</v>
      </c>
      <c r="AE20" s="12">
        <v>13905</v>
      </c>
      <c r="AF20" s="12">
        <v>11795</v>
      </c>
      <c r="AG20" s="12">
        <v>16883</v>
      </c>
      <c r="AH20" s="12">
        <v>18011</v>
      </c>
      <c r="AI20" s="12">
        <v>13507</v>
      </c>
      <c r="AJ20" s="12">
        <v>22395</v>
      </c>
      <c r="AK20" s="12">
        <v>21836</v>
      </c>
      <c r="AL20" s="12">
        <v>20838</v>
      </c>
      <c r="AM20" s="12">
        <v>14374</v>
      </c>
      <c r="AN20" s="16">
        <v>12877</v>
      </c>
      <c r="AO20" s="16">
        <v>11635</v>
      </c>
      <c r="AP20" s="16">
        <v>15490</v>
      </c>
      <c r="AQ20" s="16">
        <v>17124</v>
      </c>
      <c r="AR20" s="16">
        <v>14449</v>
      </c>
      <c r="AS20" s="16">
        <v>17344</v>
      </c>
      <c r="AT20" s="16">
        <v>14887</v>
      </c>
      <c r="AU20" s="16">
        <v>15484</v>
      </c>
      <c r="AV20" s="16">
        <v>18540</v>
      </c>
      <c r="AW20">
        <v>16616</v>
      </c>
      <c r="AX20">
        <v>10406</v>
      </c>
      <c r="AY20">
        <v>9620</v>
      </c>
      <c r="AZ20">
        <v>14898</v>
      </c>
      <c r="BA20">
        <v>13236</v>
      </c>
      <c r="BB20">
        <v>15121</v>
      </c>
      <c r="BC20">
        <v>8889</v>
      </c>
      <c r="BD20">
        <v>11330</v>
      </c>
      <c r="BE20" s="20">
        <v>6430</v>
      </c>
      <c r="BF20">
        <v>9584</v>
      </c>
    </row>
    <row r="21" spans="1:58" x14ac:dyDescent="0.25">
      <c r="A21" s="2" t="s">
        <v>18</v>
      </c>
      <c r="B21" s="46">
        <f t="shared" ref="B21:O21" si="19">B$6*($AA71/100)</f>
        <v>199.07502388690457</v>
      </c>
      <c r="C21" s="46">
        <f t="shared" si="19"/>
        <v>168.56371921535381</v>
      </c>
      <c r="D21" s="46">
        <f t="shared" si="19"/>
        <v>213.42927810133702</v>
      </c>
      <c r="E21" s="46">
        <f t="shared" si="19"/>
        <v>284.81456005352885</v>
      </c>
      <c r="F21" s="46">
        <f t="shared" si="19"/>
        <v>245.39825933183513</v>
      </c>
      <c r="G21" s="46">
        <f t="shared" si="19"/>
        <v>218.15196851038786</v>
      </c>
      <c r="H21" s="46">
        <f t="shared" si="19"/>
        <v>211.97614259085981</v>
      </c>
      <c r="I21" s="46">
        <f t="shared" si="19"/>
        <v>371.63940680454084</v>
      </c>
      <c r="J21" s="46">
        <f t="shared" si="19"/>
        <v>496.06413488915013</v>
      </c>
      <c r="K21" s="46">
        <f t="shared" si="19"/>
        <v>482.62263141723611</v>
      </c>
      <c r="L21" s="46">
        <f t="shared" si="19"/>
        <v>755.44882350932824</v>
      </c>
      <c r="M21" s="46">
        <f t="shared" si="19"/>
        <v>973.41915008090643</v>
      </c>
      <c r="N21" s="46">
        <f t="shared" si="19"/>
        <v>1589.1853226456149</v>
      </c>
      <c r="O21" s="46">
        <f t="shared" si="19"/>
        <v>1444.961623230754</v>
      </c>
      <c r="P21" s="46">
        <f t="shared" si="1"/>
        <v>1660.5706045978068</v>
      </c>
      <c r="Q21" s="46">
        <f t="shared" si="1"/>
        <v>1802.4329588081423</v>
      </c>
      <c r="R21" s="46">
        <f t="shared" si="1"/>
        <v>2335.1887653368412</v>
      </c>
      <c r="S21" s="46">
        <f t="shared" si="1"/>
        <v>2785.47913164596</v>
      </c>
      <c r="T21" s="46">
        <f t="shared" si="1"/>
        <v>2750.967163272127</v>
      </c>
      <c r="U21" s="46">
        <f t="shared" si="1"/>
        <v>3035.6000813868459</v>
      </c>
      <c r="V21" s="46">
        <f t="shared" si="1"/>
        <v>3569.2640976095936</v>
      </c>
      <c r="W21" s="46">
        <f t="shared" si="1"/>
        <v>2385.3219404483043</v>
      </c>
      <c r="X21" s="46">
        <f t="shared" si="1"/>
        <v>2193.8713369429347</v>
      </c>
      <c r="Y21" s="46">
        <f t="shared" si="1"/>
        <v>1803.522810441</v>
      </c>
      <c r="Z21" s="46">
        <f t="shared" si="1"/>
        <v>2831.7978260424202</v>
      </c>
      <c r="AA21" s="46">
        <f t="shared" si="4"/>
        <v>2283.3408903230152</v>
      </c>
      <c r="AB21" s="13">
        <v>3455</v>
      </c>
      <c r="AC21" s="12">
        <v>4247</v>
      </c>
      <c r="AD21" s="12">
        <v>3562</v>
      </c>
      <c r="AE21" s="12">
        <v>2237</v>
      </c>
      <c r="AF21" s="12">
        <v>2426</v>
      </c>
      <c r="AG21" s="12">
        <v>2475</v>
      </c>
      <c r="AH21" s="12">
        <v>1744</v>
      </c>
      <c r="AI21" s="12">
        <v>2288</v>
      </c>
      <c r="AJ21" s="12">
        <v>2164</v>
      </c>
      <c r="AK21" s="12">
        <v>1952</v>
      </c>
      <c r="AL21" s="12">
        <v>2331</v>
      </c>
      <c r="AM21" s="12">
        <v>2024</v>
      </c>
      <c r="AN21" s="16">
        <v>2185</v>
      </c>
      <c r="AO21" s="16">
        <v>1717</v>
      </c>
      <c r="AP21" s="16">
        <v>2308</v>
      </c>
      <c r="AQ21" s="16">
        <v>1626</v>
      </c>
      <c r="AR21" s="16">
        <v>2575</v>
      </c>
      <c r="AS21" s="16">
        <v>3452</v>
      </c>
      <c r="AT21" s="16">
        <v>1414</v>
      </c>
      <c r="AU21" s="16">
        <v>1780</v>
      </c>
      <c r="AV21" s="16">
        <v>3674</v>
      </c>
      <c r="AW21">
        <v>5606</v>
      </c>
      <c r="AX21">
        <v>6106</v>
      </c>
      <c r="AY21">
        <v>8667</v>
      </c>
      <c r="AZ21">
        <v>9026</v>
      </c>
      <c r="BA21">
        <v>10852</v>
      </c>
      <c r="BB21">
        <v>10936</v>
      </c>
      <c r="BC21">
        <v>11022</v>
      </c>
      <c r="BD21">
        <v>15123</v>
      </c>
      <c r="BE21" s="20">
        <v>12943</v>
      </c>
      <c r="BF21">
        <v>14502</v>
      </c>
    </row>
    <row r="22" spans="1:58" x14ac:dyDescent="0.25">
      <c r="A22" s="2" t="s">
        <v>19</v>
      </c>
      <c r="B22" s="46">
        <f t="shared" ref="B22:O22" si="20">B$6*($AA72/100)</f>
        <v>3978.8637830108851</v>
      </c>
      <c r="C22" s="46">
        <f t="shared" si="20"/>
        <v>3369.0418035394064</v>
      </c>
      <c r="D22" s="46">
        <f t="shared" si="20"/>
        <v>4265.7587490935375</v>
      </c>
      <c r="E22" s="46">
        <f t="shared" si="20"/>
        <v>5692.5189094286525</v>
      </c>
      <c r="F22" s="46">
        <f t="shared" si="20"/>
        <v>4904.7149532130798</v>
      </c>
      <c r="G22" s="46">
        <f t="shared" si="20"/>
        <v>4360.1500065202881</v>
      </c>
      <c r="H22" s="46">
        <f t="shared" si="20"/>
        <v>4236.7152852699219</v>
      </c>
      <c r="I22" s="46">
        <f t="shared" si="20"/>
        <v>7427.8658728896826</v>
      </c>
      <c r="J22" s="46">
        <f t="shared" si="20"/>
        <v>9914.712462786767</v>
      </c>
      <c r="K22" s="46">
        <f t="shared" si="20"/>
        <v>9646.0604224183226</v>
      </c>
      <c r="L22" s="46">
        <f t="shared" si="20"/>
        <v>15098.970755302145</v>
      </c>
      <c r="M22" s="46">
        <f t="shared" si="20"/>
        <v>19455.49032884448</v>
      </c>
      <c r="N22" s="46">
        <f t="shared" si="20"/>
        <v>31762.658124101581</v>
      </c>
      <c r="O22" s="46">
        <f t="shared" si="20"/>
        <v>28880.094339607735</v>
      </c>
      <c r="P22" s="46">
        <f t="shared" si="1"/>
        <v>33189.418284436695</v>
      </c>
      <c r="Q22" s="46">
        <f t="shared" si="1"/>
        <v>36024.786440217169</v>
      </c>
      <c r="R22" s="46">
        <f t="shared" si="1"/>
        <v>46672.846364550227</v>
      </c>
      <c r="S22" s="46">
        <f t="shared" si="1"/>
        <v>55672.689716893103</v>
      </c>
      <c r="T22" s="46">
        <f t="shared" si="1"/>
        <v>54982.907451082232</v>
      </c>
      <c r="U22" s="46">
        <f t="shared" si="1"/>
        <v>60671.795927532934</v>
      </c>
      <c r="V22" s="46">
        <f t="shared" si="1"/>
        <v>71338.008016755746</v>
      </c>
      <c r="W22" s="46">
        <f t="shared" si="1"/>
        <v>47674.845866464966</v>
      </c>
      <c r="X22" s="46">
        <f t="shared" si="1"/>
        <v>43848.36950770361</v>
      </c>
      <c r="Y22" s="46">
        <f t="shared" si="1"/>
        <v>36046.569038084876</v>
      </c>
      <c r="Z22" s="46">
        <f t="shared" si="1"/>
        <v>56598.450126270851</v>
      </c>
      <c r="AA22" s="46">
        <f t="shared" si="4"/>
        <v>45636.575575323623</v>
      </c>
      <c r="AB22" s="13">
        <v>41333</v>
      </c>
      <c r="AC22" s="12">
        <v>40264</v>
      </c>
      <c r="AD22" s="12">
        <v>55320</v>
      </c>
      <c r="AE22" s="12">
        <v>39504</v>
      </c>
      <c r="AF22" s="12">
        <v>29993</v>
      </c>
      <c r="AG22" s="12">
        <v>48867</v>
      </c>
      <c r="AH22" s="12">
        <v>47683</v>
      </c>
      <c r="AI22" s="12">
        <v>58403</v>
      </c>
      <c r="AJ22" s="12">
        <v>78008</v>
      </c>
      <c r="AK22" s="12">
        <v>71811</v>
      </c>
      <c r="AL22" s="12">
        <v>79361</v>
      </c>
      <c r="AM22" s="12">
        <v>99305</v>
      </c>
      <c r="AN22" s="16">
        <v>96771</v>
      </c>
      <c r="AO22" s="16">
        <v>96944</v>
      </c>
      <c r="AP22" s="16">
        <v>118032</v>
      </c>
      <c r="AQ22" s="16">
        <v>123067</v>
      </c>
      <c r="AR22" s="16">
        <v>141244</v>
      </c>
      <c r="AS22" s="16">
        <v>158161</v>
      </c>
      <c r="AT22" s="16">
        <v>181878</v>
      </c>
      <c r="AU22" s="16">
        <v>167378</v>
      </c>
      <c r="AV22" s="16">
        <v>172904</v>
      </c>
      <c r="AW22">
        <v>198047</v>
      </c>
      <c r="AX22">
        <v>181720</v>
      </c>
      <c r="AY22">
        <v>215211</v>
      </c>
      <c r="AZ22">
        <v>235219</v>
      </c>
      <c r="BA22">
        <v>259298</v>
      </c>
      <c r="BB22">
        <v>267303</v>
      </c>
      <c r="BC22">
        <v>264100</v>
      </c>
      <c r="BD22">
        <v>263089</v>
      </c>
      <c r="BE22" s="20">
        <v>218289</v>
      </c>
      <c r="BF22">
        <v>220598</v>
      </c>
    </row>
    <row r="23" spans="1:58" x14ac:dyDescent="0.25">
      <c r="A23" s="2" t="s">
        <v>20</v>
      </c>
      <c r="B23" s="46">
        <f t="shared" ref="B23:O23" si="21">B$6*($AA73/100)</f>
        <v>10553.796679818361</v>
      </c>
      <c r="C23" s="46">
        <f t="shared" si="21"/>
        <v>8936.2652604953928</v>
      </c>
      <c r="D23" s="46">
        <f t="shared" si="21"/>
        <v>11314.775518407419</v>
      </c>
      <c r="E23" s="46">
        <f t="shared" si="21"/>
        <v>15099.206819457731</v>
      </c>
      <c r="F23" s="46">
        <f t="shared" si="21"/>
        <v>13009.584447122064</v>
      </c>
      <c r="G23" s="46">
        <f t="shared" si="21"/>
        <v>11565.145019240264</v>
      </c>
      <c r="H23" s="46">
        <f t="shared" si="21"/>
        <v>11237.73874892039</v>
      </c>
      <c r="I23" s="46">
        <f t="shared" si="21"/>
        <v>19702.153796307728</v>
      </c>
      <c r="J23" s="46">
        <f t="shared" si="21"/>
        <v>26298.427183634609</v>
      </c>
      <c r="K23" s="46">
        <f t="shared" si="21"/>
        <v>25585.837065879587</v>
      </c>
      <c r="L23" s="46">
        <f t="shared" si="21"/>
        <v>40049.49053706933</v>
      </c>
      <c r="M23" s="46">
        <f t="shared" si="21"/>
        <v>51605.005960123715</v>
      </c>
      <c r="N23" s="46">
        <f t="shared" si="21"/>
        <v>84249.337030252354</v>
      </c>
      <c r="O23" s="46">
        <f t="shared" si="21"/>
        <v>76603.437658664698</v>
      </c>
      <c r="P23" s="46">
        <f t="shared" ref="P23:Z33" si="22">P$6*($AA73/100)</f>
        <v>88033.768331302665</v>
      </c>
      <c r="Q23" s="46">
        <f t="shared" si="22"/>
        <v>95554.482952473903</v>
      </c>
      <c r="R23" s="46">
        <f t="shared" si="22"/>
        <v>123798.088565656</v>
      </c>
      <c r="S23" s="46">
        <f t="shared" si="22"/>
        <v>147669.85751044919</v>
      </c>
      <c r="T23" s="46">
        <f t="shared" si="22"/>
        <v>145840.23423513223</v>
      </c>
      <c r="U23" s="46">
        <f t="shared" si="22"/>
        <v>160929.81145840409</v>
      </c>
      <c r="V23" s="46">
        <f t="shared" si="22"/>
        <v>189221.56505251559</v>
      </c>
      <c r="W23" s="46">
        <f t="shared" si="22"/>
        <v>126455.8571129585</v>
      </c>
      <c r="X23" s="46">
        <f t="shared" si="22"/>
        <v>116306.2627330424</v>
      </c>
      <c r="Y23" s="46">
        <f t="shared" si="22"/>
        <v>95612.26052958917</v>
      </c>
      <c r="Z23" s="46">
        <f t="shared" si="22"/>
        <v>150125.40453784823</v>
      </c>
      <c r="AA23" s="46">
        <f t="shared" si="4"/>
        <v>121049.4166303588</v>
      </c>
      <c r="AB23" s="13">
        <v>139153</v>
      </c>
      <c r="AC23" s="12">
        <v>137350</v>
      </c>
      <c r="AD23" s="12">
        <v>134453</v>
      </c>
      <c r="AE23" s="12">
        <v>115137</v>
      </c>
      <c r="AF23" s="12">
        <v>118328</v>
      </c>
      <c r="AG23" s="12">
        <v>113322</v>
      </c>
      <c r="AH23" s="12">
        <v>117487</v>
      </c>
      <c r="AI23" s="12">
        <v>141735</v>
      </c>
      <c r="AJ23" s="12">
        <v>176895</v>
      </c>
      <c r="AK23" s="12">
        <v>162286</v>
      </c>
      <c r="AL23" s="12">
        <v>197065</v>
      </c>
      <c r="AM23" s="12">
        <v>239109</v>
      </c>
      <c r="AN23" s="16">
        <v>269725</v>
      </c>
      <c r="AO23" s="16">
        <v>232480</v>
      </c>
      <c r="AP23" s="16">
        <v>268432</v>
      </c>
      <c r="AQ23" s="16">
        <v>262290</v>
      </c>
      <c r="AR23" s="16">
        <v>292091</v>
      </c>
      <c r="AS23" s="16">
        <v>341723</v>
      </c>
      <c r="AT23" s="16">
        <v>341723</v>
      </c>
      <c r="AU23" s="16">
        <v>344626</v>
      </c>
      <c r="AV23" s="16">
        <v>352408</v>
      </c>
      <c r="AW23">
        <v>385059</v>
      </c>
      <c r="AX23">
        <v>321876</v>
      </c>
      <c r="AY23">
        <v>385909</v>
      </c>
      <c r="AZ23">
        <v>351266</v>
      </c>
      <c r="BA23">
        <v>411803</v>
      </c>
      <c r="BB23">
        <v>444556</v>
      </c>
      <c r="BC23">
        <v>437169</v>
      </c>
      <c r="BD23">
        <v>458930</v>
      </c>
      <c r="BE23" s="20">
        <v>404977</v>
      </c>
      <c r="BF23">
        <v>470875</v>
      </c>
    </row>
    <row r="24" spans="1:58" x14ac:dyDescent="0.25">
      <c r="A24" s="2" t="s">
        <v>21</v>
      </c>
      <c r="B24" s="46">
        <f t="shared" ref="B24:O24" si="23">B$6*($AA74/100)</f>
        <v>674.14807350949741</v>
      </c>
      <c r="C24" s="46">
        <f t="shared" si="23"/>
        <v>570.8245281295774</v>
      </c>
      <c r="D24" s="46">
        <f t="shared" si="23"/>
        <v>722.75734973303167</v>
      </c>
      <c r="E24" s="46">
        <f t="shared" si="23"/>
        <v>964.49661649480311</v>
      </c>
      <c r="F24" s="46">
        <f t="shared" si="23"/>
        <v>831.01717403346879</v>
      </c>
      <c r="G24" s="46">
        <f t="shared" si="23"/>
        <v>738.75027832286901</v>
      </c>
      <c r="H24" s="46">
        <f t="shared" si="23"/>
        <v>717.83644862846631</v>
      </c>
      <c r="I24" s="46">
        <f t="shared" si="23"/>
        <v>1258.520457492581</v>
      </c>
      <c r="J24" s="46">
        <f t="shared" si="23"/>
        <v>1679.8726145709868</v>
      </c>
      <c r="K24" s="46">
        <f t="shared" si="23"/>
        <v>1634.3542793537576</v>
      </c>
      <c r="L24" s="46">
        <f t="shared" si="23"/>
        <v>2558.253461735897</v>
      </c>
      <c r="M24" s="46">
        <f t="shared" si="23"/>
        <v>3296.3886274206952</v>
      </c>
      <c r="N24" s="46">
        <f t="shared" si="23"/>
        <v>5381.6204704802503</v>
      </c>
      <c r="O24" s="46">
        <f t="shared" si="23"/>
        <v>4893.2210358521424</v>
      </c>
      <c r="P24" s="46">
        <f t="shared" si="22"/>
        <v>5623.3597372420218</v>
      </c>
      <c r="Q24" s="46">
        <f t="shared" si="22"/>
        <v>6103.7627075752116</v>
      </c>
      <c r="R24" s="46">
        <f t="shared" si="22"/>
        <v>7907.8880750364724</v>
      </c>
      <c r="S24" s="46">
        <f t="shared" si="22"/>
        <v>9432.7523048136518</v>
      </c>
      <c r="T24" s="46">
        <f t="shared" si="22"/>
        <v>9315.880903580226</v>
      </c>
      <c r="U24" s="46">
        <f t="shared" si="22"/>
        <v>10279.762407436958</v>
      </c>
      <c r="V24" s="46">
        <f t="shared" si="22"/>
        <v>12086.963338088572</v>
      </c>
      <c r="W24" s="46">
        <f t="shared" si="22"/>
        <v>8077.659163143976</v>
      </c>
      <c r="X24" s="46">
        <f t="shared" si="22"/>
        <v>7429.3304426174955</v>
      </c>
      <c r="Y24" s="46">
        <f t="shared" si="22"/>
        <v>6107.4533834036356</v>
      </c>
      <c r="Z24" s="46">
        <f t="shared" si="22"/>
        <v>9589.6060275216714</v>
      </c>
      <c r="AA24" s="46">
        <f t="shared" si="4"/>
        <v>7732.310323625582</v>
      </c>
      <c r="AB24" s="13">
        <v>7278</v>
      </c>
      <c r="AC24" s="12">
        <v>7219</v>
      </c>
      <c r="AD24" s="12">
        <v>10214</v>
      </c>
      <c r="AE24" s="12">
        <v>10217</v>
      </c>
      <c r="AF24" s="12">
        <v>7526</v>
      </c>
      <c r="AG24" s="12">
        <v>5998</v>
      </c>
      <c r="AH24" s="12">
        <v>5794</v>
      </c>
      <c r="AI24" s="12">
        <v>8935</v>
      </c>
      <c r="AJ24" s="12">
        <v>11789</v>
      </c>
      <c r="AK24" s="12">
        <v>12876</v>
      </c>
      <c r="AL24" s="12">
        <v>11316</v>
      </c>
      <c r="AM24" s="12">
        <v>15056</v>
      </c>
      <c r="AN24" s="16">
        <v>19408</v>
      </c>
      <c r="AO24" s="16">
        <v>15528</v>
      </c>
      <c r="AP24" s="16">
        <v>14068</v>
      </c>
      <c r="AQ24" s="16">
        <v>13424</v>
      </c>
      <c r="AR24" s="16">
        <v>15011</v>
      </c>
      <c r="AS24" s="16">
        <v>11890</v>
      </c>
      <c r="AT24" s="16">
        <v>12449</v>
      </c>
      <c r="AU24" s="16">
        <v>18514</v>
      </c>
      <c r="AV24" s="16">
        <v>22286</v>
      </c>
      <c r="AW24">
        <v>23058</v>
      </c>
      <c r="AX24">
        <v>17820</v>
      </c>
      <c r="AY24">
        <v>17808</v>
      </c>
      <c r="AZ24">
        <v>19341</v>
      </c>
      <c r="BA24">
        <v>23927</v>
      </c>
      <c r="BB24">
        <v>27789</v>
      </c>
      <c r="BC24">
        <v>26404</v>
      </c>
      <c r="BD24">
        <v>28809</v>
      </c>
      <c r="BE24" s="20">
        <v>21202</v>
      </c>
      <c r="BF24">
        <v>22547</v>
      </c>
    </row>
    <row r="25" spans="1:58" x14ac:dyDescent="0.25">
      <c r="A25" s="2" t="s">
        <v>22</v>
      </c>
      <c r="B25" s="46">
        <f t="shared" ref="B25:O25" si="24">B$6*($AA75/100)</f>
        <v>328.24595033080817</v>
      </c>
      <c r="C25" s="46">
        <f t="shared" si="24"/>
        <v>277.93721746115557</v>
      </c>
      <c r="D25" s="46">
        <f t="shared" si="24"/>
        <v>351.91404150523465</v>
      </c>
      <c r="E25" s="46">
        <f t="shared" si="24"/>
        <v>469.61805708953869</v>
      </c>
      <c r="F25" s="46">
        <f t="shared" si="24"/>
        <v>404.62627240304005</v>
      </c>
      <c r="G25" s="46">
        <f t="shared" si="24"/>
        <v>359.70107561513777</v>
      </c>
      <c r="H25" s="46">
        <f t="shared" si="24"/>
        <v>349.51803100987991</v>
      </c>
      <c r="I25" s="46">
        <f t="shared" si="24"/>
        <v>612.77968418698731</v>
      </c>
      <c r="J25" s="46">
        <f t="shared" si="24"/>
        <v>817.93808285174123</v>
      </c>
      <c r="K25" s="46">
        <f t="shared" si="24"/>
        <v>795.77498576970936</v>
      </c>
      <c r="L25" s="46">
        <f t="shared" si="24"/>
        <v>1245.6259562725711</v>
      </c>
      <c r="M25" s="46">
        <f t="shared" si="24"/>
        <v>1605.0275305757896</v>
      </c>
      <c r="N25" s="46">
        <f t="shared" si="24"/>
        <v>2620.3369779823815</v>
      </c>
      <c r="O25" s="46">
        <f t="shared" si="24"/>
        <v>2382.5329363184187</v>
      </c>
      <c r="P25" s="46">
        <f t="shared" si="22"/>
        <v>2738.0409935666853</v>
      </c>
      <c r="Q25" s="46">
        <f t="shared" si="22"/>
        <v>2971.9515181756969</v>
      </c>
      <c r="R25" s="46">
        <f t="shared" si="22"/>
        <v>3850.3888660351463</v>
      </c>
      <c r="S25" s="46">
        <f t="shared" si="22"/>
        <v>4592.852618283212</v>
      </c>
      <c r="T25" s="46">
        <f t="shared" si="22"/>
        <v>4535.947369018535</v>
      </c>
      <c r="U25" s="46">
        <f t="shared" si="22"/>
        <v>5005.2659247961546</v>
      </c>
      <c r="V25" s="46">
        <f t="shared" si="22"/>
        <v>5885.2007792152008</v>
      </c>
      <c r="W25" s="46">
        <f t="shared" si="22"/>
        <v>3933.0512281248866</v>
      </c>
      <c r="X25" s="46">
        <f t="shared" si="22"/>
        <v>3617.3768453618932</v>
      </c>
      <c r="Y25" s="46">
        <f t="shared" si="22"/>
        <v>2973.7485260472126</v>
      </c>
      <c r="Z25" s="46">
        <f t="shared" si="22"/>
        <v>4669.2254528226458</v>
      </c>
      <c r="AA25" s="46">
        <f t="shared" si="4"/>
        <v>3764.8992115608876</v>
      </c>
      <c r="AB25" s="13">
        <v>5107</v>
      </c>
      <c r="AC25" s="12">
        <v>4541</v>
      </c>
      <c r="AD25" s="12">
        <v>5746</v>
      </c>
      <c r="AE25" s="12">
        <v>8228</v>
      </c>
      <c r="AF25" s="12">
        <v>4606</v>
      </c>
      <c r="AG25" s="12">
        <v>3733</v>
      </c>
      <c r="AH25" s="12">
        <v>3942</v>
      </c>
      <c r="AI25" s="12">
        <v>2237</v>
      </c>
      <c r="AJ25" s="12">
        <v>1976</v>
      </c>
      <c r="AK25" s="12">
        <v>1556</v>
      </c>
      <c r="AL25" s="12">
        <v>4890</v>
      </c>
      <c r="AM25" s="12">
        <v>3273</v>
      </c>
      <c r="AN25" s="16">
        <v>4487</v>
      </c>
      <c r="AO25" s="16">
        <v>2515</v>
      </c>
      <c r="AP25" s="16">
        <v>4568</v>
      </c>
      <c r="AQ25" s="16">
        <v>3906</v>
      </c>
      <c r="AR25" s="16">
        <v>3815</v>
      </c>
      <c r="AS25" s="16">
        <v>4267</v>
      </c>
      <c r="AT25" s="16">
        <v>3243</v>
      </c>
      <c r="AU25" s="16">
        <v>3162</v>
      </c>
      <c r="AV25" s="16">
        <v>4552</v>
      </c>
      <c r="AW25">
        <v>5763</v>
      </c>
      <c r="AX25">
        <v>4215</v>
      </c>
      <c r="AY25">
        <v>3493</v>
      </c>
      <c r="AZ25">
        <v>3941</v>
      </c>
      <c r="BA25">
        <v>3778</v>
      </c>
      <c r="BB25">
        <v>3740</v>
      </c>
      <c r="BC25">
        <v>4298</v>
      </c>
      <c r="BD25">
        <v>4215</v>
      </c>
      <c r="BE25" s="20">
        <v>3366</v>
      </c>
      <c r="BF25">
        <v>3852</v>
      </c>
    </row>
    <row r="26" spans="1:58" x14ac:dyDescent="0.25">
      <c r="A26" s="2" t="s">
        <v>23</v>
      </c>
      <c r="B26" s="46">
        <f t="shared" ref="B26:O26" si="25">B$6*($AA76/100)</f>
        <v>25084.202849048786</v>
      </c>
      <c r="C26" s="46">
        <f t="shared" si="25"/>
        <v>21239.663536045318</v>
      </c>
      <c r="D26" s="46">
        <f t="shared" si="25"/>
        <v>26892.892947040142</v>
      </c>
      <c r="E26" s="46">
        <f t="shared" si="25"/>
        <v>35887.707354007609</v>
      </c>
      <c r="F26" s="46">
        <f t="shared" si="25"/>
        <v>30921.104996979771</v>
      </c>
      <c r="G26" s="46">
        <f t="shared" si="25"/>
        <v>27487.96972714486</v>
      </c>
      <c r="H26" s="46">
        <f t="shared" si="25"/>
        <v>26709.792399315611</v>
      </c>
      <c r="I26" s="46">
        <f t="shared" si="25"/>
        <v>46827.965080548194</v>
      </c>
      <c r="J26" s="46">
        <f t="shared" si="25"/>
        <v>62505.949479460956</v>
      </c>
      <c r="K26" s="46">
        <f t="shared" si="25"/>
        <v>60812.269413009068</v>
      </c>
      <c r="L26" s="46">
        <f t="shared" si="25"/>
        <v>95189.397248289315</v>
      </c>
      <c r="M26" s="46">
        <f t="shared" si="25"/>
        <v>122654.4794069686</v>
      </c>
      <c r="N26" s="46">
        <f t="shared" si="25"/>
        <v>200243.33650523762</v>
      </c>
      <c r="O26" s="46">
        <f t="shared" si="25"/>
        <v>182070.60714357815</v>
      </c>
      <c r="P26" s="46">
        <f t="shared" si="22"/>
        <v>209238.15091220508</v>
      </c>
      <c r="Q26" s="46">
        <f t="shared" si="22"/>
        <v>227113.34188381219</v>
      </c>
      <c r="R26" s="46">
        <f t="shared" si="22"/>
        <v>294242.5801933175</v>
      </c>
      <c r="S26" s="46">
        <f t="shared" si="22"/>
        <v>350980.86241945578</v>
      </c>
      <c r="T26" s="46">
        <f t="shared" si="22"/>
        <v>346632.22441099823</v>
      </c>
      <c r="U26" s="46">
        <f t="shared" si="22"/>
        <v>382497.04419654026</v>
      </c>
      <c r="V26" s="46">
        <f t="shared" si="22"/>
        <v>449740.7203483734</v>
      </c>
      <c r="W26" s="46">
        <f t="shared" si="22"/>
        <v>300559.54908981372</v>
      </c>
      <c r="X26" s="46">
        <f t="shared" si="22"/>
        <v>276436.0519271071</v>
      </c>
      <c r="Y26" s="46">
        <f t="shared" si="22"/>
        <v>227250.66729460558</v>
      </c>
      <c r="Z26" s="46">
        <f t="shared" si="22"/>
        <v>356817.19237817515</v>
      </c>
      <c r="AA26" s="46">
        <f t="shared" si="4"/>
        <v>287709.55265050632</v>
      </c>
      <c r="AB26" s="13">
        <v>358291</v>
      </c>
      <c r="AC26" s="12">
        <v>349413</v>
      </c>
      <c r="AD26" s="12">
        <v>322279</v>
      </c>
      <c r="AE26" s="12">
        <v>304274</v>
      </c>
      <c r="AF26" s="12">
        <v>294363</v>
      </c>
      <c r="AG26" s="12">
        <v>299627</v>
      </c>
      <c r="AH26" s="12">
        <v>340462</v>
      </c>
      <c r="AI26" s="12">
        <v>319000</v>
      </c>
      <c r="AJ26" s="12">
        <v>377709</v>
      </c>
      <c r="AK26" s="12">
        <v>356082</v>
      </c>
      <c r="AL26" s="12">
        <v>323935</v>
      </c>
      <c r="AM26" s="12">
        <v>342301</v>
      </c>
      <c r="AN26" s="16">
        <v>363528</v>
      </c>
      <c r="AO26" s="16">
        <v>336005</v>
      </c>
      <c r="AP26" s="16">
        <v>340187</v>
      </c>
      <c r="AQ26" s="16">
        <v>332853</v>
      </c>
      <c r="AR26" s="16">
        <v>324146</v>
      </c>
      <c r="AS26" s="16">
        <v>361949</v>
      </c>
      <c r="AT26" s="16">
        <v>322345</v>
      </c>
      <c r="AU26" s="16">
        <v>318859</v>
      </c>
      <c r="AV26" s="16">
        <v>396574</v>
      </c>
      <c r="AW26">
        <v>434761</v>
      </c>
      <c r="AX26">
        <v>310304</v>
      </c>
      <c r="AY26">
        <v>303654</v>
      </c>
      <c r="AZ26">
        <v>306400</v>
      </c>
      <c r="BA26">
        <v>378926</v>
      </c>
      <c r="BB26">
        <v>400906</v>
      </c>
      <c r="BC26">
        <v>405002</v>
      </c>
      <c r="BD26">
        <v>369344</v>
      </c>
      <c r="BE26" s="20">
        <v>358766</v>
      </c>
      <c r="BF26">
        <v>392271</v>
      </c>
    </row>
    <row r="27" spans="1:58" x14ac:dyDescent="0.25">
      <c r="A27" s="2" t="s">
        <v>24</v>
      </c>
      <c r="B27" s="46">
        <f t="shared" ref="B27:O27" si="26">B$6*($AA77/100)</f>
        <v>17349.963426220635</v>
      </c>
      <c r="C27" s="46">
        <f t="shared" si="26"/>
        <v>14690.815082034489</v>
      </c>
      <c r="D27" s="46">
        <f t="shared" si="26"/>
        <v>18600.978148050133</v>
      </c>
      <c r="E27" s="46">
        <f t="shared" si="26"/>
        <v>24822.411690334135</v>
      </c>
      <c r="F27" s="46">
        <f t="shared" si="26"/>
        <v>21387.167215332538</v>
      </c>
      <c r="G27" s="46">
        <f t="shared" si="26"/>
        <v>19012.574260262307</v>
      </c>
      <c r="H27" s="46">
        <f t="shared" si="26"/>
        <v>18474.333190446388</v>
      </c>
      <c r="I27" s="46">
        <f t="shared" si="26"/>
        <v>32389.447907157934</v>
      </c>
      <c r="J27" s="46">
        <f t="shared" si="26"/>
        <v>43233.422401978649</v>
      </c>
      <c r="K27" s="46">
        <f t="shared" si="26"/>
        <v>42061.956544144006</v>
      </c>
      <c r="L27" s="46">
        <f t="shared" si="26"/>
        <v>65839.54733424724</v>
      </c>
      <c r="M27" s="46">
        <f t="shared" si="26"/>
        <v>84836.290974809075</v>
      </c>
      <c r="N27" s="46">
        <f t="shared" si="26"/>
        <v>138502.09175939628</v>
      </c>
      <c r="O27" s="46">
        <f t="shared" si="26"/>
        <v>125932.57971722452</v>
      </c>
      <c r="P27" s="46">
        <f t="shared" si="22"/>
        <v>144723.52530168026</v>
      </c>
      <c r="Q27" s="46">
        <f t="shared" si="22"/>
        <v>157087.23928774594</v>
      </c>
      <c r="R27" s="46">
        <f t="shared" si="22"/>
        <v>203518.44686921916</v>
      </c>
      <c r="S27" s="46">
        <f t="shared" si="22"/>
        <v>242762.55310667981</v>
      </c>
      <c r="T27" s="46">
        <f t="shared" si="22"/>
        <v>239754.73536359088</v>
      </c>
      <c r="U27" s="46">
        <f t="shared" si="22"/>
        <v>264561.31643422454</v>
      </c>
      <c r="V27" s="46">
        <f t="shared" si="22"/>
        <v>311071.67711420008</v>
      </c>
      <c r="W27" s="46">
        <f t="shared" si="22"/>
        <v>207887.69790654839</v>
      </c>
      <c r="X27" s="46">
        <f t="shared" si="22"/>
        <v>191202.22474225491</v>
      </c>
      <c r="Y27" s="46">
        <f t="shared" si="22"/>
        <v>157182.22300594873</v>
      </c>
      <c r="Z27" s="46">
        <f t="shared" si="22"/>
        <v>246799.36113029922</v>
      </c>
      <c r="AA27" s="46">
        <f t="shared" si="4"/>
        <v>198999.75478191752</v>
      </c>
      <c r="AB27" s="13">
        <v>240720</v>
      </c>
      <c r="AC27" s="12">
        <v>256262</v>
      </c>
      <c r="AD27" s="12">
        <v>226965</v>
      </c>
      <c r="AE27" s="12">
        <v>209069</v>
      </c>
      <c r="AF27" s="12">
        <v>189157</v>
      </c>
      <c r="AG27" s="12">
        <v>176769</v>
      </c>
      <c r="AH27" s="12">
        <v>204416</v>
      </c>
      <c r="AI27" s="12">
        <v>248977</v>
      </c>
      <c r="AJ27" s="12">
        <v>262913</v>
      </c>
      <c r="AK27" s="12">
        <v>237426</v>
      </c>
      <c r="AL27" s="12">
        <v>292978</v>
      </c>
      <c r="AM27" s="12">
        <v>317459</v>
      </c>
      <c r="AN27" s="16">
        <v>344459</v>
      </c>
      <c r="AO27" s="16">
        <v>317417</v>
      </c>
      <c r="AP27" s="16">
        <v>391045</v>
      </c>
      <c r="AQ27" s="16">
        <v>362146</v>
      </c>
      <c r="AR27" s="16">
        <v>410615</v>
      </c>
      <c r="AS27" s="16">
        <v>504913</v>
      </c>
      <c r="AT27" s="16">
        <v>514816</v>
      </c>
      <c r="AU27" s="16">
        <v>417235</v>
      </c>
      <c r="AV27" s="16">
        <v>504034</v>
      </c>
      <c r="AW27">
        <v>592091</v>
      </c>
      <c r="AX27">
        <v>516141</v>
      </c>
      <c r="AY27">
        <v>520163</v>
      </c>
      <c r="AZ27">
        <v>479828</v>
      </c>
      <c r="BA27">
        <v>533375</v>
      </c>
      <c r="BB27">
        <v>558744</v>
      </c>
      <c r="BC27">
        <v>631512</v>
      </c>
      <c r="BD27">
        <v>650456</v>
      </c>
      <c r="BE27" s="20">
        <v>634612</v>
      </c>
      <c r="BF27">
        <v>708707</v>
      </c>
    </row>
    <row r="28" spans="1:58" x14ac:dyDescent="0.25">
      <c r="A28" s="2" t="s">
        <v>25</v>
      </c>
      <c r="B28" s="46">
        <f t="shared" ref="B28:O28" si="27">B$6*($AA78/100)</f>
        <v>3520.72817093908</v>
      </c>
      <c r="C28" s="46">
        <f t="shared" si="27"/>
        <v>2981.1225097574907</v>
      </c>
      <c r="D28" s="46">
        <f t="shared" si="27"/>
        <v>3774.5893846606159</v>
      </c>
      <c r="E28" s="46">
        <f t="shared" si="27"/>
        <v>5037.0690682109325</v>
      </c>
      <c r="F28" s="46">
        <f t="shared" si="27"/>
        <v>4339.974688235312</v>
      </c>
      <c r="G28" s="46">
        <f t="shared" si="27"/>
        <v>3858.1122135977866</v>
      </c>
      <c r="H28" s="46">
        <f t="shared" si="27"/>
        <v>3748.8900526799475</v>
      </c>
      <c r="I28" s="46">
        <f t="shared" si="27"/>
        <v>6572.6041540558463</v>
      </c>
      <c r="J28" s="46">
        <f t="shared" si="27"/>
        <v>8773.1094549005466</v>
      </c>
      <c r="K28" s="46">
        <f t="shared" si="27"/>
        <v>8535.3906340793674</v>
      </c>
      <c r="L28" s="46">
        <f t="shared" si="27"/>
        <v>13360.440213449789</v>
      </c>
      <c r="M28" s="46">
        <f t="shared" si="27"/>
        <v>17215.34001054999</v>
      </c>
      <c r="N28" s="46">
        <f t="shared" si="27"/>
        <v>28105.431937358066</v>
      </c>
      <c r="O28" s="46">
        <f t="shared" si="27"/>
        <v>25554.773238276764</v>
      </c>
      <c r="P28" s="46">
        <f t="shared" si="22"/>
        <v>29367.91162090838</v>
      </c>
      <c r="Q28" s="46">
        <f t="shared" si="22"/>
        <v>31876.808905521098</v>
      </c>
      <c r="R28" s="46">
        <f t="shared" si="22"/>
        <v>41298.826492933513</v>
      </c>
      <c r="S28" s="46">
        <f t="shared" si="22"/>
        <v>49262.406990443014</v>
      </c>
      <c r="T28" s="46">
        <f t="shared" si="22"/>
        <v>48652.04785590215</v>
      </c>
      <c r="U28" s="46">
        <f t="shared" si="22"/>
        <v>53685.904507615502</v>
      </c>
      <c r="V28" s="46">
        <f t="shared" si="22"/>
        <v>63123.984177515827</v>
      </c>
      <c r="W28" s="46">
        <f t="shared" si="22"/>
        <v>42185.453446266562</v>
      </c>
      <c r="X28" s="46">
        <f t="shared" si="22"/>
        <v>38799.566457813547</v>
      </c>
      <c r="Y28" s="46">
        <f t="shared" si="22"/>
        <v>31896.0834045066</v>
      </c>
      <c r="Z28" s="46">
        <f t="shared" si="22"/>
        <v>50081.573197326805</v>
      </c>
      <c r="AA28" s="46">
        <f t="shared" si="4"/>
        <v>40381.874327863276</v>
      </c>
      <c r="AB28" s="13">
        <v>45394</v>
      </c>
      <c r="AC28" s="12">
        <v>39785</v>
      </c>
      <c r="AD28" s="12">
        <v>40676</v>
      </c>
      <c r="AE28" s="12">
        <v>41950</v>
      </c>
      <c r="AF28" s="12">
        <v>43741</v>
      </c>
      <c r="AG28" s="12">
        <v>43197</v>
      </c>
      <c r="AH28" s="12">
        <v>44464</v>
      </c>
      <c r="AI28" s="12">
        <v>57192</v>
      </c>
      <c r="AJ28" s="12">
        <v>54152</v>
      </c>
      <c r="AK28" s="12">
        <v>46996</v>
      </c>
      <c r="AL28" s="12">
        <v>55404</v>
      </c>
      <c r="AM28" s="12">
        <v>48485</v>
      </c>
      <c r="AN28" s="16">
        <v>57638</v>
      </c>
      <c r="AO28" s="16">
        <v>52002</v>
      </c>
      <c r="AP28" s="16">
        <v>61971</v>
      </c>
      <c r="AQ28" s="16">
        <v>70567</v>
      </c>
      <c r="AR28" s="16">
        <v>82003</v>
      </c>
      <c r="AS28" s="16">
        <v>87026</v>
      </c>
      <c r="AT28" s="16">
        <v>78206</v>
      </c>
      <c r="AU28" s="16">
        <v>72844</v>
      </c>
      <c r="AV28" s="16">
        <v>77833</v>
      </c>
      <c r="AW28">
        <v>83788</v>
      </c>
      <c r="AX28">
        <v>94236</v>
      </c>
      <c r="AY28">
        <v>99983</v>
      </c>
      <c r="AZ28">
        <v>80418</v>
      </c>
      <c r="BA28">
        <v>80082</v>
      </c>
      <c r="BB28">
        <v>98936</v>
      </c>
      <c r="BC28">
        <v>115092</v>
      </c>
      <c r="BD28">
        <v>98239</v>
      </c>
      <c r="BE28" s="20">
        <v>88436</v>
      </c>
      <c r="BF28">
        <v>120937</v>
      </c>
    </row>
    <row r="29" spans="1:58" x14ac:dyDescent="0.25">
      <c r="A29" s="2" t="s">
        <v>26</v>
      </c>
      <c r="B29" s="46">
        <f t="shared" ref="B29:O29" si="28">B$6*($AA79/100)</f>
        <v>17000.196693405171</v>
      </c>
      <c r="C29" s="46">
        <f t="shared" si="28"/>
        <v>14394.655472506212</v>
      </c>
      <c r="D29" s="46">
        <f t="shared" si="28"/>
        <v>18225.991573485775</v>
      </c>
      <c r="E29" s="46">
        <f t="shared" si="28"/>
        <v>24322.004074234635</v>
      </c>
      <c r="F29" s="46">
        <f t="shared" si="28"/>
        <v>20956.01243896109</v>
      </c>
      <c r="G29" s="46">
        <f t="shared" si="28"/>
        <v>18629.290110430993</v>
      </c>
      <c r="H29" s="46">
        <f t="shared" si="28"/>
        <v>18101.899715964169</v>
      </c>
      <c r="I29" s="46">
        <f t="shared" si="28"/>
        <v>31736.49256115055</v>
      </c>
      <c r="J29" s="46">
        <f t="shared" si="28"/>
        <v>42361.857861438002</v>
      </c>
      <c r="K29" s="46">
        <f t="shared" si="28"/>
        <v>41214.008179363154</v>
      </c>
      <c r="L29" s="46">
        <f t="shared" si="28"/>
        <v>64512.254429044544</v>
      </c>
      <c r="M29" s="46">
        <f t="shared" si="28"/>
        <v>83126.033057285327</v>
      </c>
      <c r="N29" s="46">
        <f t="shared" si="28"/>
        <v>135709.95768206558</v>
      </c>
      <c r="O29" s="46">
        <f t="shared" si="28"/>
        <v>123393.84082304625</v>
      </c>
      <c r="P29" s="46">
        <f t="shared" si="22"/>
        <v>141805.97018281443</v>
      </c>
      <c r="Q29" s="46">
        <f t="shared" si="22"/>
        <v>153920.43777336113</v>
      </c>
      <c r="R29" s="46">
        <f t="shared" si="22"/>
        <v>199415.61503721969</v>
      </c>
      <c r="S29" s="46">
        <f t="shared" si="22"/>
        <v>237868.5793867271</v>
      </c>
      <c r="T29" s="46">
        <f t="shared" si="22"/>
        <v>234921.39777058898</v>
      </c>
      <c r="U29" s="46">
        <f t="shared" si="22"/>
        <v>259227.89036263342</v>
      </c>
      <c r="V29" s="46">
        <f t="shared" si="22"/>
        <v>304800.62503744295</v>
      </c>
      <c r="W29" s="46">
        <f t="shared" si="22"/>
        <v>203696.78412171506</v>
      </c>
      <c r="X29" s="46">
        <f t="shared" si="22"/>
        <v>187347.68189324357</v>
      </c>
      <c r="Y29" s="46">
        <f t="shared" si="22"/>
        <v>154013.50666650233</v>
      </c>
      <c r="Z29" s="46">
        <f t="shared" si="22"/>
        <v>241824.00734522828</v>
      </c>
      <c r="AA29" s="46">
        <f t="shared" si="4"/>
        <v>194988.01756084879</v>
      </c>
      <c r="AB29" s="13">
        <v>280202</v>
      </c>
      <c r="AC29" s="12">
        <v>239220</v>
      </c>
      <c r="AD29" s="12">
        <v>224514</v>
      </c>
      <c r="AE29" s="12">
        <v>198424</v>
      </c>
      <c r="AF29" s="12">
        <v>190427</v>
      </c>
      <c r="AG29" s="12">
        <v>194043</v>
      </c>
      <c r="AH29" s="12">
        <v>212248</v>
      </c>
      <c r="AI29" s="12">
        <v>261585</v>
      </c>
      <c r="AJ29" s="12">
        <v>266466</v>
      </c>
      <c r="AK29" s="12">
        <v>203520</v>
      </c>
      <c r="AL29" s="12">
        <v>209588</v>
      </c>
      <c r="AM29" s="12">
        <v>243347</v>
      </c>
      <c r="AN29" s="16">
        <v>272583</v>
      </c>
      <c r="AO29" s="16">
        <v>243664</v>
      </c>
      <c r="AP29" s="16">
        <v>282136</v>
      </c>
      <c r="AQ29" s="16">
        <v>349043</v>
      </c>
      <c r="AR29" s="16">
        <v>395049</v>
      </c>
      <c r="AS29" s="16">
        <v>447713</v>
      </c>
      <c r="AT29" s="16">
        <v>452148</v>
      </c>
      <c r="AU29" s="16">
        <v>330543</v>
      </c>
      <c r="AV29" s="16">
        <v>375899</v>
      </c>
      <c r="AW29">
        <v>422704</v>
      </c>
      <c r="AX29">
        <v>403817</v>
      </c>
      <c r="AY29">
        <v>499644</v>
      </c>
      <c r="AZ29">
        <v>456631</v>
      </c>
      <c r="BA29">
        <v>486238</v>
      </c>
      <c r="BB29">
        <v>549084</v>
      </c>
      <c r="BC29">
        <v>640953</v>
      </c>
      <c r="BD29">
        <v>664710</v>
      </c>
      <c r="BE29" s="20">
        <v>586313</v>
      </c>
      <c r="BF29">
        <v>675530</v>
      </c>
    </row>
    <row r="30" spans="1:58" x14ac:dyDescent="0.25">
      <c r="A30" s="2" t="s">
        <v>27</v>
      </c>
      <c r="B30" s="49">
        <f t="shared" ref="B30:O30" si="29">B$6*($AA80/100)</f>
        <v>6218.7418330328019</v>
      </c>
      <c r="C30" s="49">
        <f t="shared" si="29"/>
        <v>5265.6241438485731</v>
      </c>
      <c r="D30" s="49">
        <f t="shared" si="29"/>
        <v>6667.1426390324068</v>
      </c>
      <c r="E30" s="49">
        <f t="shared" si="29"/>
        <v>8897.0890706406917</v>
      </c>
      <c r="F30" s="49">
        <f t="shared" si="29"/>
        <v>7665.7954939002393</v>
      </c>
      <c r="G30" s="49">
        <f t="shared" si="29"/>
        <v>6814.6709016833365</v>
      </c>
      <c r="H30" s="49">
        <f t="shared" si="29"/>
        <v>6621.7493274475046</v>
      </c>
      <c r="I30" s="49">
        <f t="shared" si="29"/>
        <v>11609.339437838556</v>
      </c>
      <c r="J30" s="49">
        <f t="shared" si="29"/>
        <v>15496.141742295747</v>
      </c>
      <c r="K30" s="49">
        <f t="shared" si="29"/>
        <v>15076.253610135407</v>
      </c>
      <c r="L30" s="49">
        <f t="shared" si="29"/>
        <v>23598.847860200662</v>
      </c>
      <c r="M30" s="49">
        <f t="shared" si="29"/>
        <v>30407.844597935888</v>
      </c>
      <c r="N30" s="49">
        <f t="shared" si="29"/>
        <v>49643.260382037894</v>
      </c>
      <c r="O30" s="49">
        <f t="shared" si="29"/>
        <v>45137.974207236417</v>
      </c>
      <c r="P30" s="49">
        <f t="shared" si="22"/>
        <v>51873.206813646182</v>
      </c>
      <c r="Q30" s="49">
        <f t="shared" si="22"/>
        <v>56304.728857122187</v>
      </c>
      <c r="R30" s="49">
        <f t="shared" si="22"/>
        <v>72947.051716936694</v>
      </c>
      <c r="S30" s="49">
        <f t="shared" si="22"/>
        <v>87013.304144308044</v>
      </c>
      <c r="T30" s="49">
        <f t="shared" si="22"/>
        <v>85935.212994166635</v>
      </c>
      <c r="U30" s="46">
        <f t="shared" si="22"/>
        <v>94826.62790085921</v>
      </c>
      <c r="V30" s="46">
        <f t="shared" si="22"/>
        <v>111497.32158041428</v>
      </c>
      <c r="W30" s="46">
        <f t="shared" si="22"/>
        <v>74513.120966615796</v>
      </c>
      <c r="X30" s="46">
        <f t="shared" si="22"/>
        <v>68532.552165305024</v>
      </c>
      <c r="Y30" s="46">
        <f t="shared" si="22"/>
        <v>56338.773840810863</v>
      </c>
      <c r="Z30" s="46">
        <f t="shared" si="22"/>
        <v>88460.215951076781</v>
      </c>
      <c r="AA30" s="46">
        <f t="shared" si="4"/>
        <v>71327.418359587406</v>
      </c>
      <c r="AB30" s="13">
        <v>82749</v>
      </c>
      <c r="AC30" s="12">
        <v>85764</v>
      </c>
      <c r="AD30" s="12">
        <v>88238</v>
      </c>
      <c r="AE30" s="12">
        <v>79073</v>
      </c>
      <c r="AF30" s="12">
        <v>60683</v>
      </c>
      <c r="AG30" s="12">
        <v>59970</v>
      </c>
      <c r="AH30" s="12">
        <v>69488</v>
      </c>
      <c r="AI30" s="12">
        <v>102447</v>
      </c>
      <c r="AJ30" s="12">
        <v>123957</v>
      </c>
      <c r="AK30" s="12">
        <v>89045</v>
      </c>
      <c r="AL30" s="12">
        <v>74303</v>
      </c>
      <c r="AM30" s="12">
        <v>121297</v>
      </c>
      <c r="AN30" s="16">
        <v>125759</v>
      </c>
      <c r="AO30" s="16">
        <v>92050</v>
      </c>
      <c r="AP30" s="16">
        <v>136598</v>
      </c>
      <c r="AQ30" s="16">
        <v>134231</v>
      </c>
      <c r="AR30" s="16">
        <v>146633</v>
      </c>
      <c r="AS30" s="16">
        <v>197566</v>
      </c>
      <c r="AT30" s="16">
        <v>205030</v>
      </c>
      <c r="AU30" s="16">
        <v>144570</v>
      </c>
      <c r="AV30" s="16">
        <v>148011</v>
      </c>
      <c r="AW30">
        <v>201933</v>
      </c>
      <c r="AX30">
        <v>180955</v>
      </c>
      <c r="AY30">
        <v>183648</v>
      </c>
      <c r="AZ30">
        <v>194039</v>
      </c>
      <c r="BA30">
        <v>196278</v>
      </c>
      <c r="BB30">
        <v>243636</v>
      </c>
      <c r="BC30">
        <v>282073</v>
      </c>
      <c r="BD30">
        <v>306712</v>
      </c>
      <c r="BE30" s="20">
        <v>287355</v>
      </c>
      <c r="BF30">
        <v>312958</v>
      </c>
    </row>
    <row r="31" spans="1:58" x14ac:dyDescent="0.25">
      <c r="A31" s="2" t="s">
        <v>28</v>
      </c>
      <c r="B31" s="46">
        <f t="shared" ref="B31:O31" si="30">B$6*($AA81/100)</f>
        <v>9117.0834103412162</v>
      </c>
      <c r="C31" s="46">
        <f t="shared" si="30"/>
        <v>7719.7503636457468</v>
      </c>
      <c r="D31" s="46">
        <f t="shared" si="30"/>
        <v>9774.4684022454239</v>
      </c>
      <c r="E31" s="46">
        <f t="shared" si="30"/>
        <v>13043.716131677296</v>
      </c>
      <c r="F31" s="46">
        <f t="shared" si="30"/>
        <v>11238.558988454099</v>
      </c>
      <c r="G31" s="46">
        <f t="shared" si="30"/>
        <v>9990.7545115717057</v>
      </c>
      <c r="H31" s="46">
        <f t="shared" si="30"/>
        <v>9707.9188301450286</v>
      </c>
      <c r="I31" s="46">
        <f t="shared" si="30"/>
        <v>17020.05306467586</v>
      </c>
      <c r="J31" s="46">
        <f t="shared" si="30"/>
        <v>22718.36017577213</v>
      </c>
      <c r="K31" s="46">
        <f t="shared" si="30"/>
        <v>22102.776633843481</v>
      </c>
      <c r="L31" s="46">
        <f t="shared" si="30"/>
        <v>34597.458795692524</v>
      </c>
      <c r="M31" s="46">
        <f t="shared" si="30"/>
        <v>44579.894610751682</v>
      </c>
      <c r="N31" s="46">
        <f t="shared" si="30"/>
        <v>72780.275788293802</v>
      </c>
      <c r="O31" s="46">
        <f t="shared" si="30"/>
        <v>66175.230757329657</v>
      </c>
      <c r="P31" s="46">
        <f t="shared" si="22"/>
        <v>76049.523517725669</v>
      </c>
      <c r="Q31" s="46">
        <f t="shared" si="22"/>
        <v>82546.425494026669</v>
      </c>
      <c r="R31" s="46">
        <f t="shared" si="22"/>
        <v>106945.16236533376</v>
      </c>
      <c r="S31" s="46">
        <f t="shared" si="22"/>
        <v>127567.21101994347</v>
      </c>
      <c r="T31" s="46">
        <f t="shared" si="22"/>
        <v>125986.65868255909</v>
      </c>
      <c r="U31" s="46">
        <f t="shared" si="22"/>
        <v>139022.05611772384</v>
      </c>
      <c r="V31" s="46">
        <f t="shared" si="22"/>
        <v>163462.38647159367</v>
      </c>
      <c r="W31" s="46">
        <f t="shared" si="22"/>
        <v>109241.12260279736</v>
      </c>
      <c r="X31" s="46">
        <f t="shared" si="22"/>
        <v>100473.21647857041</v>
      </c>
      <c r="Y31" s="46">
        <f t="shared" si="22"/>
        <v>82596.337673101967</v>
      </c>
      <c r="Z31" s="46">
        <f t="shared" si="22"/>
        <v>129688.47863064353</v>
      </c>
      <c r="AA31" s="46">
        <f t="shared" si="4"/>
        <v>104570.67363279169</v>
      </c>
      <c r="AB31" s="13">
        <v>68811</v>
      </c>
      <c r="AC31" s="12">
        <v>91224</v>
      </c>
      <c r="AD31" s="12">
        <v>124887</v>
      </c>
      <c r="AE31" s="12">
        <v>112511</v>
      </c>
      <c r="AF31" s="12">
        <v>80281</v>
      </c>
      <c r="AG31" s="12">
        <v>99563</v>
      </c>
      <c r="AH31" s="12">
        <v>115500</v>
      </c>
      <c r="AI31" s="12">
        <v>147394</v>
      </c>
      <c r="AJ31" s="12">
        <v>178374</v>
      </c>
      <c r="AK31" s="12">
        <v>139035</v>
      </c>
      <c r="AL31" s="12">
        <v>193003</v>
      </c>
      <c r="AM31" s="12">
        <v>235359</v>
      </c>
      <c r="AN31" s="16">
        <v>273873</v>
      </c>
      <c r="AO31" s="16">
        <v>287266</v>
      </c>
      <c r="AP31" s="16">
        <v>361751</v>
      </c>
      <c r="AQ31" s="16">
        <v>438240</v>
      </c>
      <c r="AR31" s="16">
        <v>554418</v>
      </c>
      <c r="AS31" s="16">
        <v>731327</v>
      </c>
      <c r="AT31" s="16">
        <v>781191</v>
      </c>
      <c r="AU31" s="16">
        <v>603260</v>
      </c>
      <c r="AV31" s="16">
        <v>576426</v>
      </c>
      <c r="AW31">
        <v>710411</v>
      </c>
      <c r="AX31">
        <v>645556</v>
      </c>
      <c r="AY31">
        <v>607175</v>
      </c>
      <c r="AZ31">
        <v>642960</v>
      </c>
      <c r="BA31">
        <v>738656</v>
      </c>
      <c r="BB31">
        <v>883829</v>
      </c>
      <c r="BC31">
        <v>929220</v>
      </c>
      <c r="BD31">
        <v>955783</v>
      </c>
      <c r="BE31" s="20">
        <v>884190</v>
      </c>
      <c r="BF31">
        <v>1025724</v>
      </c>
    </row>
    <row r="32" spans="1:58" x14ac:dyDescent="0.25">
      <c r="A32" s="2" t="s">
        <v>29</v>
      </c>
      <c r="B32" s="46">
        <f t="shared" ref="B32:O32" si="31">B$6*($AA82/100)</f>
        <v>9537.4458488282598</v>
      </c>
      <c r="C32" s="46">
        <f t="shared" si="31"/>
        <v>8075.6858027898661</v>
      </c>
      <c r="D32" s="46">
        <f t="shared" si="31"/>
        <v>10225.140967972082</v>
      </c>
      <c r="E32" s="46">
        <f t="shared" si="31"/>
        <v>13645.124287472532</v>
      </c>
      <c r="F32" s="46">
        <f t="shared" si="31"/>
        <v>11756.736551259815</v>
      </c>
      <c r="G32" s="46">
        <f t="shared" si="31"/>
        <v>10451.399406412316</v>
      </c>
      <c r="H32" s="46">
        <f t="shared" si="31"/>
        <v>10155.522986913549</v>
      </c>
      <c r="I32" s="46">
        <f t="shared" si="31"/>
        <v>17804.7986557199</v>
      </c>
      <c r="J32" s="46">
        <f t="shared" si="31"/>
        <v>23765.838283856814</v>
      </c>
      <c r="K32" s="46">
        <f t="shared" si="31"/>
        <v>23121.871959065382</v>
      </c>
      <c r="L32" s="46">
        <f t="shared" si="31"/>
        <v>36192.647902805016</v>
      </c>
      <c r="M32" s="46">
        <f t="shared" si="31"/>
        <v>46635.345061585016</v>
      </c>
      <c r="N32" s="46">
        <f t="shared" si="31"/>
        <v>76135.964535138512</v>
      </c>
      <c r="O32" s="46">
        <f t="shared" si="31"/>
        <v>69226.379915079073</v>
      </c>
      <c r="P32" s="46">
        <f t="shared" si="22"/>
        <v>79555.947854638958</v>
      </c>
      <c r="Q32" s="46">
        <f t="shared" si="22"/>
        <v>86352.403255478275</v>
      </c>
      <c r="R32" s="46">
        <f t="shared" si="22"/>
        <v>111876.09556106306</v>
      </c>
      <c r="S32" s="46">
        <f t="shared" si="22"/>
        <v>133448.96744157607</v>
      </c>
      <c r="T32" s="46">
        <f t="shared" si="22"/>
        <v>131795.5403914359</v>
      </c>
      <c r="U32" s="46">
        <f t="shared" si="22"/>
        <v>145431.96243127613</v>
      </c>
      <c r="V32" s="46">
        <f t="shared" si="22"/>
        <v>170999.16597502248</v>
      </c>
      <c r="W32" s="46">
        <f t="shared" si="22"/>
        <v>114277.91590758246</v>
      </c>
      <c r="X32" s="46">
        <f t="shared" si="22"/>
        <v>105105.7469031207</v>
      </c>
      <c r="Y32" s="46">
        <f t="shared" si="22"/>
        <v>86404.616741272184</v>
      </c>
      <c r="Z32" s="46">
        <f t="shared" si="22"/>
        <v>135668.04058781682</v>
      </c>
      <c r="AA32" s="46">
        <f t="shared" si="4"/>
        <v>109392.1259968946</v>
      </c>
      <c r="AB32" s="16">
        <f t="shared" ref="AB32:AI32" si="32">AB48-AB13-AB33</f>
        <v>107657.79446385067</v>
      </c>
      <c r="AC32" s="16">
        <f t="shared" si="32"/>
        <v>117346.65667618249</v>
      </c>
      <c r="AD32" s="16">
        <f t="shared" si="32"/>
        <v>151715.41679362179</v>
      </c>
      <c r="AE32" s="16">
        <f t="shared" si="32"/>
        <v>119119.4495885339</v>
      </c>
      <c r="AF32" s="16">
        <f t="shared" si="32"/>
        <v>116252.44342157809</v>
      </c>
      <c r="AG32" s="16">
        <f t="shared" si="32"/>
        <v>113127.28562434053</v>
      </c>
      <c r="AH32" s="16">
        <f t="shared" si="32"/>
        <v>119999.94066841499</v>
      </c>
      <c r="AI32" s="16">
        <f t="shared" si="32"/>
        <v>133647.27481021185</v>
      </c>
      <c r="AJ32" s="16">
        <f>AJ48-AJ13-AJ33</f>
        <v>129182.65774575334</v>
      </c>
      <c r="AK32" s="12">
        <v>103039</v>
      </c>
      <c r="AL32" s="12">
        <v>180004</v>
      </c>
      <c r="AM32" s="12">
        <v>195176</v>
      </c>
      <c r="AN32" s="16">
        <v>205073</v>
      </c>
      <c r="AO32" s="16">
        <v>208495</v>
      </c>
      <c r="AP32" s="16">
        <v>251522</v>
      </c>
      <c r="AQ32" s="16">
        <v>274784</v>
      </c>
      <c r="AR32" s="16">
        <v>308689</v>
      </c>
      <c r="AS32" s="16">
        <v>392496</v>
      </c>
      <c r="AT32" s="16">
        <v>377642</v>
      </c>
      <c r="AU32" s="16">
        <v>298287</v>
      </c>
      <c r="AV32" s="16">
        <v>321817</v>
      </c>
      <c r="AW32">
        <v>388714</v>
      </c>
      <c r="AX32">
        <v>340846</v>
      </c>
      <c r="AY32">
        <v>303798</v>
      </c>
      <c r="AZ32">
        <v>371106</v>
      </c>
      <c r="BA32">
        <v>450972</v>
      </c>
      <c r="BB32">
        <v>474642</v>
      </c>
      <c r="BC32">
        <v>494116</v>
      </c>
      <c r="BD32">
        <v>514311</v>
      </c>
      <c r="BE32" s="20">
        <v>507711</v>
      </c>
      <c r="BF32">
        <v>570389</v>
      </c>
    </row>
    <row r="33" spans="1:58" x14ac:dyDescent="0.25">
      <c r="A33" s="2" t="s">
        <v>30</v>
      </c>
      <c r="B33" s="46">
        <f t="shared" ref="B33:O33" si="33">B$6*($AA83/100)</f>
        <v>500.28833192248158</v>
      </c>
      <c r="C33" s="46">
        <f t="shared" si="33"/>
        <v>423.61146196223712</v>
      </c>
      <c r="D33" s="46">
        <f t="shared" si="33"/>
        <v>536.3614954802033</v>
      </c>
      <c r="E33" s="46">
        <f t="shared" si="33"/>
        <v>715.7572977982627</v>
      </c>
      <c r="F33" s="46">
        <f t="shared" si="33"/>
        <v>616.70160033511024</v>
      </c>
      <c r="G33" s="46">
        <f t="shared" si="33"/>
        <v>548.22992006104175</v>
      </c>
      <c r="H33" s="46">
        <f t="shared" si="33"/>
        <v>532.70967253225297</v>
      </c>
      <c r="I33" s="46">
        <f t="shared" si="33"/>
        <v>933.9537189382944</v>
      </c>
      <c r="J33" s="46">
        <f t="shared" si="33"/>
        <v>1246.6410588565404</v>
      </c>
      <c r="K33" s="46">
        <f t="shared" si="33"/>
        <v>1212.8616965880001</v>
      </c>
      <c r="L33" s="46">
        <f t="shared" si="33"/>
        <v>1898.4914550656727</v>
      </c>
      <c r="M33" s="46">
        <f t="shared" si="33"/>
        <v>2446.2648972582206</v>
      </c>
      <c r="N33" s="46">
        <f t="shared" si="33"/>
        <v>3993.7248714521688</v>
      </c>
      <c r="O33" s="46">
        <f t="shared" si="33"/>
        <v>3631.2814438680994</v>
      </c>
      <c r="P33" s="46">
        <f t="shared" si="22"/>
        <v>4173.1206737702278</v>
      </c>
      <c r="Q33" s="46">
        <f t="shared" si="22"/>
        <v>4529.6298890638782</v>
      </c>
      <c r="R33" s="46">
        <f t="shared" si="22"/>
        <v>5868.4794773561644</v>
      </c>
      <c r="S33" s="46">
        <f t="shared" si="22"/>
        <v>7000.0881133522698</v>
      </c>
      <c r="T33" s="46">
        <f t="shared" si="22"/>
        <v>6913.3573183384497</v>
      </c>
      <c r="U33" s="46">
        <f t="shared" si="22"/>
        <v>7628.6581382682189</v>
      </c>
      <c r="V33" s="46">
        <f t="shared" si="22"/>
        <v>8969.7901159029734</v>
      </c>
      <c r="W33" s="46">
        <f t="shared" si="22"/>
        <v>5994.4673690604504</v>
      </c>
      <c r="X33" s="46">
        <f t="shared" si="22"/>
        <v>5513.3396956679953</v>
      </c>
      <c r="Y33" s="46">
        <f t="shared" si="22"/>
        <v>4532.368756274841</v>
      </c>
      <c r="Z33" s="46">
        <f t="shared" si="22"/>
        <v>7116.4899698181862</v>
      </c>
      <c r="AA33" s="46">
        <f t="shared" si="4"/>
        <v>5738.1824345732966</v>
      </c>
      <c r="AB33" s="31">
        <f t="shared" ref="AB33:AI33" si="34">(AB6*$AJ$41)/100</f>
        <v>6205.6027680746638</v>
      </c>
      <c r="AC33" s="31">
        <f t="shared" si="34"/>
        <v>6217.6716619087538</v>
      </c>
      <c r="AD33" s="31">
        <f t="shared" si="34"/>
        <v>6232.2916031891036</v>
      </c>
      <c r="AE33" s="31">
        <f t="shared" si="34"/>
        <v>5359.2752057330536</v>
      </c>
      <c r="AF33" s="31">
        <f t="shared" si="34"/>
        <v>4902.7782892109508</v>
      </c>
      <c r="AG33" s="31">
        <f t="shared" si="34"/>
        <v>5033.3571878297325</v>
      </c>
      <c r="AH33" s="31">
        <f t="shared" si="34"/>
        <v>5565.5296657925137</v>
      </c>
      <c r="AI33" s="31">
        <f t="shared" si="34"/>
        <v>6392.3625948940662</v>
      </c>
      <c r="AJ33" s="31">
        <f>(AJ6*$AJ$41)/100</f>
        <v>7212.6711271233353</v>
      </c>
      <c r="AK33" s="12">
        <v>12876</v>
      </c>
      <c r="AL33" s="12">
        <v>7494</v>
      </c>
      <c r="AM33" s="12">
        <v>6486</v>
      </c>
      <c r="AN33" s="16">
        <v>8559</v>
      </c>
      <c r="AO33" s="16">
        <v>7171</v>
      </c>
      <c r="AP33" s="16">
        <v>8338</v>
      </c>
      <c r="AQ33" s="16">
        <v>9045</v>
      </c>
      <c r="AR33" s="16">
        <v>9880</v>
      </c>
      <c r="AS33" s="16">
        <v>11060</v>
      </c>
      <c r="AT33" s="16">
        <v>9988</v>
      </c>
      <c r="AU33" s="16">
        <v>8418</v>
      </c>
      <c r="AV33" s="16">
        <v>7565</v>
      </c>
      <c r="AW33">
        <v>7891</v>
      </c>
      <c r="AX33">
        <v>5918</v>
      </c>
      <c r="AY33">
        <v>6904</v>
      </c>
      <c r="AZ33">
        <v>7915</v>
      </c>
      <c r="BA33">
        <v>11492</v>
      </c>
      <c r="BB33">
        <v>12073</v>
      </c>
      <c r="BC33">
        <v>14808</v>
      </c>
      <c r="BD33">
        <v>15274</v>
      </c>
      <c r="BE33" s="20">
        <v>7030</v>
      </c>
      <c r="BF33">
        <v>11698</v>
      </c>
    </row>
    <row r="35" spans="1:58" x14ac:dyDescent="0.25">
      <c r="A35" s="152" t="s">
        <v>31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</row>
    <row r="38" spans="1:58" x14ac:dyDescent="0.25">
      <c r="AB38" s="18">
        <v>1995</v>
      </c>
      <c r="AC38" s="18">
        <v>1996</v>
      </c>
      <c r="AD38" s="18">
        <v>1997</v>
      </c>
      <c r="AE38" s="18">
        <v>1998</v>
      </c>
      <c r="AF38" s="18">
        <v>1999</v>
      </c>
      <c r="AG38" s="18">
        <v>2000</v>
      </c>
      <c r="AH38" s="18">
        <v>2001</v>
      </c>
      <c r="AI38" s="18">
        <v>2002</v>
      </c>
      <c r="AJ38" s="35"/>
      <c r="AK38" s="35"/>
    </row>
    <row r="39" spans="1:58" x14ac:dyDescent="0.25">
      <c r="AA39" s="2" t="s">
        <v>35</v>
      </c>
      <c r="AB39" s="9">
        <v>1494953</v>
      </c>
      <c r="AC39" s="9">
        <v>1707763</v>
      </c>
      <c r="AD39" s="9">
        <v>1947996</v>
      </c>
      <c r="AE39" s="9">
        <v>2128639</v>
      </c>
      <c r="AF39" s="9">
        <v>1966966</v>
      </c>
      <c r="AG39" s="9">
        <v>2337855</v>
      </c>
      <c r="AH39" s="9">
        <v>2482260</v>
      </c>
      <c r="AI39" s="34">
        <v>2806942</v>
      </c>
      <c r="AJ39" s="36"/>
      <c r="AK39" s="36"/>
    </row>
    <row r="40" spans="1:58" x14ac:dyDescent="0.25">
      <c r="AA40" s="18" t="s">
        <v>10</v>
      </c>
      <c r="AB40" s="29">
        <v>3005</v>
      </c>
      <c r="AC40" s="12">
        <v>8350</v>
      </c>
      <c r="AD40" s="12">
        <v>6065</v>
      </c>
      <c r="AE40" s="16">
        <v>7695</v>
      </c>
      <c r="AF40" s="16">
        <v>7600</v>
      </c>
      <c r="AG40" s="16">
        <v>10460</v>
      </c>
      <c r="AH40" s="16">
        <v>12480</v>
      </c>
      <c r="AI40" s="16">
        <v>17075</v>
      </c>
      <c r="AJ40" s="37"/>
      <c r="AK40" s="37"/>
    </row>
    <row r="41" spans="1:58" x14ac:dyDescent="0.25">
      <c r="AA41" s="2" t="s">
        <v>39</v>
      </c>
      <c r="AB41" s="33">
        <f>(AB40/AB39)*100</f>
        <v>0.20100966384896382</v>
      </c>
      <c r="AC41" s="33">
        <f t="shared" ref="AC41:AI41" si="35">(AC40/AC39)*100</f>
        <v>0.48894372345577231</v>
      </c>
      <c r="AD41" s="33">
        <f t="shared" si="35"/>
        <v>0.31134560851254317</v>
      </c>
      <c r="AE41" s="33">
        <f t="shared" si="35"/>
        <v>0.36149859135344231</v>
      </c>
      <c r="AF41" s="33">
        <f t="shared" si="35"/>
        <v>0.38638186933581975</v>
      </c>
      <c r="AG41" s="33">
        <f t="shared" si="35"/>
        <v>0.44741868079927966</v>
      </c>
      <c r="AH41" s="33">
        <f t="shared" si="35"/>
        <v>0.50276763916753286</v>
      </c>
      <c r="AI41" s="33">
        <f t="shared" si="35"/>
        <v>0.60831324623023919</v>
      </c>
      <c r="AJ41" s="38">
        <f>AVERAGE(AB41:AI41)</f>
        <v>0.41345987783794907</v>
      </c>
      <c r="AK41" s="38"/>
    </row>
    <row r="43" spans="1:58" x14ac:dyDescent="0.25">
      <c r="AA43" s="2" t="s">
        <v>40</v>
      </c>
      <c r="AB43" s="12"/>
      <c r="AC43" s="12">
        <v>7494</v>
      </c>
      <c r="AD43" s="12">
        <v>6486</v>
      </c>
      <c r="AE43" s="16">
        <v>8559</v>
      </c>
      <c r="AF43" s="16">
        <v>7171</v>
      </c>
      <c r="AG43" s="16">
        <v>8338</v>
      </c>
      <c r="AH43" s="16">
        <v>9045</v>
      </c>
      <c r="AI43" s="16">
        <v>9880</v>
      </c>
      <c r="AM43" s="18">
        <v>1997</v>
      </c>
      <c r="AN43" s="18">
        <v>1998</v>
      </c>
      <c r="AO43" s="18">
        <v>1999</v>
      </c>
      <c r="AP43" s="18">
        <v>2000</v>
      </c>
      <c r="AQ43" s="18">
        <v>2001</v>
      </c>
      <c r="AR43" s="18">
        <v>2002</v>
      </c>
    </row>
    <row r="44" spans="1:58" x14ac:dyDescent="0.25">
      <c r="AA44" s="18" t="s">
        <v>39</v>
      </c>
      <c r="AB44" s="33"/>
      <c r="AC44" s="33">
        <f t="shared" ref="AC44:AI44" si="36">(AC43/AC39)*100</f>
        <v>0.43881967228473745</v>
      </c>
      <c r="AD44" s="33">
        <f t="shared" si="36"/>
        <v>0.33295756254119618</v>
      </c>
      <c r="AE44" s="33">
        <f t="shared" si="36"/>
        <v>0.40208790687382873</v>
      </c>
      <c r="AF44" s="33">
        <f t="shared" si="36"/>
        <v>0.3645716296062057</v>
      </c>
      <c r="AG44" s="33">
        <f t="shared" si="36"/>
        <v>0.35665171706542964</v>
      </c>
      <c r="AH44" s="33">
        <f t="shared" si="36"/>
        <v>0.36438568079089217</v>
      </c>
      <c r="AI44" s="33">
        <f t="shared" si="36"/>
        <v>0.35198447278212375</v>
      </c>
      <c r="AJ44" s="38">
        <f>AVERAGE(AB44:AI44)</f>
        <v>0.37306552027777329</v>
      </c>
      <c r="AM44" s="18" t="s">
        <v>2</v>
      </c>
      <c r="AN44" s="18" t="s">
        <v>2</v>
      </c>
      <c r="AO44" s="18" t="s">
        <v>2</v>
      </c>
      <c r="AP44" s="18" t="s">
        <v>2</v>
      </c>
      <c r="AQ44" s="18" t="s">
        <v>2</v>
      </c>
      <c r="AR44" s="18" t="s">
        <v>2</v>
      </c>
    </row>
    <row r="45" spans="1:58" x14ac:dyDescent="0.25">
      <c r="AM45" s="9">
        <v>1947996</v>
      </c>
      <c r="AN45" s="9">
        <v>2128639</v>
      </c>
      <c r="AO45" s="9">
        <v>1966966</v>
      </c>
      <c r="AP45" s="9">
        <v>2337855</v>
      </c>
      <c r="AQ45" s="9">
        <v>2482260</v>
      </c>
      <c r="AR45" s="9">
        <v>2806942</v>
      </c>
    </row>
    <row r="46" spans="1:58" x14ac:dyDescent="0.25">
      <c r="AL46" s="18" t="s">
        <v>4</v>
      </c>
      <c r="AM46" s="12">
        <v>1254</v>
      </c>
      <c r="AN46" s="16">
        <v>1082</v>
      </c>
      <c r="AO46" s="16">
        <v>1880</v>
      </c>
      <c r="AP46" s="16">
        <v>2433</v>
      </c>
      <c r="AQ46" s="16">
        <v>2727</v>
      </c>
      <c r="AR46" s="16">
        <v>4412</v>
      </c>
    </row>
    <row r="47" spans="1:58" x14ac:dyDescent="0.25">
      <c r="AL47" s="18" t="s">
        <v>5</v>
      </c>
      <c r="AM47" s="12">
        <v>21</v>
      </c>
      <c r="AN47" s="16">
        <v>39</v>
      </c>
      <c r="AO47" s="16">
        <v>7</v>
      </c>
      <c r="AP47" s="16">
        <v>76</v>
      </c>
      <c r="AQ47" s="16">
        <v>92</v>
      </c>
      <c r="AR47" s="16">
        <v>64</v>
      </c>
    </row>
    <row r="48" spans="1:58" x14ac:dyDescent="0.25">
      <c r="AA48" s="2" t="s">
        <v>41</v>
      </c>
      <c r="AB48" s="30">
        <v>120069</v>
      </c>
      <c r="AC48" s="30">
        <v>129782</v>
      </c>
      <c r="AD48" s="30">
        <v>164180</v>
      </c>
      <c r="AE48" s="30">
        <v>129838</v>
      </c>
      <c r="AF48" s="30">
        <v>126058</v>
      </c>
      <c r="AG48" s="30">
        <v>123194</v>
      </c>
      <c r="AH48" s="30">
        <v>131131</v>
      </c>
      <c r="AI48" s="30">
        <v>146432</v>
      </c>
      <c r="AJ48" s="30">
        <v>143608</v>
      </c>
      <c r="AL48" s="18" t="s">
        <v>6</v>
      </c>
      <c r="AM48" s="12">
        <v>650</v>
      </c>
      <c r="AN48" s="16">
        <v>529</v>
      </c>
      <c r="AO48" s="16">
        <v>312</v>
      </c>
      <c r="AP48" s="16">
        <v>668</v>
      </c>
      <c r="AQ48" s="16">
        <v>1003</v>
      </c>
      <c r="AR48" s="16">
        <v>676</v>
      </c>
    </row>
    <row r="49" spans="1:45" x14ac:dyDescent="0.25">
      <c r="AL49" s="18" t="s">
        <v>7</v>
      </c>
      <c r="AM49" s="12">
        <v>780</v>
      </c>
      <c r="AN49" s="16">
        <v>1117</v>
      </c>
      <c r="AO49" s="16">
        <v>37</v>
      </c>
      <c r="AP49" s="16">
        <v>299</v>
      </c>
      <c r="AQ49" s="16">
        <v>279</v>
      </c>
      <c r="AR49" s="16">
        <v>1225</v>
      </c>
    </row>
    <row r="50" spans="1:45" x14ac:dyDescent="0.25">
      <c r="AL50" s="18" t="s">
        <v>8</v>
      </c>
      <c r="AM50" s="12">
        <v>4602</v>
      </c>
      <c r="AN50" s="16">
        <v>8288</v>
      </c>
      <c r="AO50" s="16">
        <v>9080</v>
      </c>
      <c r="AP50" s="16">
        <v>10203</v>
      </c>
      <c r="AQ50" s="16">
        <v>11130</v>
      </c>
      <c r="AR50" s="16">
        <v>12547</v>
      </c>
    </row>
    <row r="51" spans="1:45" x14ac:dyDescent="0.25">
      <c r="AL51" s="18" t="s">
        <v>9</v>
      </c>
      <c r="AM51" s="12">
        <v>208</v>
      </c>
      <c r="AN51" s="16">
        <v>597</v>
      </c>
      <c r="AO51" s="16">
        <v>440</v>
      </c>
      <c r="AP51" s="16">
        <v>588</v>
      </c>
      <c r="AQ51" s="16">
        <v>327</v>
      </c>
      <c r="AR51" s="16">
        <v>390</v>
      </c>
    </row>
    <row r="52" spans="1:45" x14ac:dyDescent="0.25">
      <c r="AL52" s="2" t="s">
        <v>36</v>
      </c>
      <c r="AM52" s="11">
        <f>SUM(AM46:AM51)</f>
        <v>7515</v>
      </c>
      <c r="AN52" s="11">
        <f t="shared" ref="AN52:AR52" si="37">SUM(AN46:AN51)</f>
        <v>11652</v>
      </c>
      <c r="AO52" s="11">
        <f t="shared" si="37"/>
        <v>11756</v>
      </c>
      <c r="AP52" s="11">
        <f t="shared" si="37"/>
        <v>14267</v>
      </c>
      <c r="AQ52" s="11">
        <f t="shared" si="37"/>
        <v>15558</v>
      </c>
      <c r="AR52" s="11">
        <f t="shared" si="37"/>
        <v>19314</v>
      </c>
    </row>
    <row r="53" spans="1:45" x14ac:dyDescent="0.25">
      <c r="A53" s="153" t="s">
        <v>1</v>
      </c>
      <c r="P53" s="2" t="s">
        <v>42</v>
      </c>
    </row>
    <row r="54" spans="1:45" x14ac:dyDescent="0.25">
      <c r="A54" s="153"/>
      <c r="P54" s="25">
        <v>1986</v>
      </c>
      <c r="Q54" s="25">
        <v>1987</v>
      </c>
      <c r="R54" s="25">
        <v>1988</v>
      </c>
      <c r="S54" s="25">
        <v>1989</v>
      </c>
      <c r="T54" s="25">
        <v>1990</v>
      </c>
      <c r="U54" s="25">
        <v>1991</v>
      </c>
      <c r="V54" s="25">
        <v>1992</v>
      </c>
      <c r="W54" s="25">
        <v>1993</v>
      </c>
      <c r="X54" s="25">
        <v>1994</v>
      </c>
      <c r="Y54" s="25">
        <v>1995</v>
      </c>
      <c r="Z54" s="25">
        <v>1996</v>
      </c>
      <c r="AM54" s="18">
        <v>1997</v>
      </c>
      <c r="AN54" s="18">
        <v>1998</v>
      </c>
      <c r="AO54" s="18">
        <v>1999</v>
      </c>
      <c r="AP54" s="18">
        <v>2000</v>
      </c>
      <c r="AQ54" s="18">
        <v>2001</v>
      </c>
      <c r="AR54" s="18">
        <v>2002</v>
      </c>
    </row>
    <row r="55" spans="1:45" x14ac:dyDescent="0.25">
      <c r="A55" s="153"/>
      <c r="P55" s="25" t="s">
        <v>2</v>
      </c>
      <c r="Q55" s="25" t="s">
        <v>2</v>
      </c>
      <c r="R55" s="25" t="s">
        <v>2</v>
      </c>
      <c r="S55" s="25" t="s">
        <v>2</v>
      </c>
      <c r="T55" s="25" t="s">
        <v>2</v>
      </c>
      <c r="U55" s="25" t="s">
        <v>2</v>
      </c>
      <c r="V55" s="25" t="s">
        <v>2</v>
      </c>
      <c r="W55" s="25" t="s">
        <v>2</v>
      </c>
      <c r="X55" s="25" t="s">
        <v>2</v>
      </c>
      <c r="Y55" s="25" t="s">
        <v>2</v>
      </c>
      <c r="Z55" s="25" t="s">
        <v>2</v>
      </c>
      <c r="AM55" s="18" t="s">
        <v>2</v>
      </c>
      <c r="AN55" s="18" t="s">
        <v>2</v>
      </c>
      <c r="AO55" s="18" t="s">
        <v>2</v>
      </c>
      <c r="AP55" s="18" t="s">
        <v>2</v>
      </c>
      <c r="AQ55" s="18" t="s">
        <v>2</v>
      </c>
      <c r="AR55" s="18" t="s">
        <v>2</v>
      </c>
    </row>
    <row r="56" spans="1:45" x14ac:dyDescent="0.25">
      <c r="A56" s="25" t="s">
        <v>3</v>
      </c>
      <c r="P56" s="42">
        <f>SUM(P57:P83)</f>
        <v>98.085943329850991</v>
      </c>
      <c r="Q56" s="42">
        <f t="shared" ref="Q56:Z56" si="38">SUM(Q57:Q83)</f>
        <v>97.10961787187918</v>
      </c>
      <c r="R56" s="42">
        <f t="shared" si="38"/>
        <v>97.256445247324621</v>
      </c>
      <c r="S56" s="42">
        <f t="shared" si="38"/>
        <v>100</v>
      </c>
      <c r="T56" s="42">
        <f t="shared" si="38"/>
        <v>100</v>
      </c>
      <c r="U56" s="42">
        <f t="shared" si="38"/>
        <v>100.00000000000001</v>
      </c>
      <c r="V56" s="42">
        <f t="shared" si="38"/>
        <v>100.00000000000001</v>
      </c>
      <c r="W56" s="42">
        <f t="shared" si="38"/>
        <v>100.00000000000001</v>
      </c>
      <c r="X56" s="42">
        <f t="shared" si="38"/>
        <v>100.00000000000003</v>
      </c>
      <c r="Y56" s="42">
        <f t="shared" si="38"/>
        <v>100.67493760673412</v>
      </c>
      <c r="Z56" s="42">
        <f t="shared" si="38"/>
        <v>100</v>
      </c>
      <c r="AA56" s="44" t="s">
        <v>43</v>
      </c>
      <c r="AM56" s="154" t="s">
        <v>37</v>
      </c>
      <c r="AN56" s="155"/>
      <c r="AO56" s="155"/>
      <c r="AP56" s="155"/>
      <c r="AQ56" s="155"/>
      <c r="AR56" s="156"/>
      <c r="AS56" s="2" t="s">
        <v>38</v>
      </c>
    </row>
    <row r="57" spans="1:45" x14ac:dyDescent="0.25">
      <c r="A57" s="25" t="s">
        <v>4</v>
      </c>
      <c r="P57" s="43">
        <f>(AB7/AB$6)*100</f>
        <v>5.7810013485932503E-2</v>
      </c>
      <c r="Q57" s="43">
        <f t="shared" ref="Q57:Z72" si="39">(AC7/AC$6)*100</f>
        <v>5.5032113739977635E-2</v>
      </c>
      <c r="R57" s="43">
        <f t="shared" si="39"/>
        <v>6.229888018937995E-2</v>
      </c>
      <c r="S57" s="43">
        <f t="shared" si="39"/>
        <v>6.4523937261877315E-2</v>
      </c>
      <c r="T57" s="43">
        <f t="shared" si="39"/>
        <v>4.3556743788810019E-2</v>
      </c>
      <c r="U57" s="43">
        <f t="shared" si="39"/>
        <v>4.2971045822833787E-2</v>
      </c>
      <c r="V57" s="43">
        <f t="shared" si="39"/>
        <v>7.0673054669725385E-2</v>
      </c>
      <c r="W57" s="43">
        <f t="shared" si="39"/>
        <v>6.6706670361987672E-2</v>
      </c>
      <c r="X57" s="43">
        <f t="shared" si="39"/>
        <v>6.3829865099411201E-2</v>
      </c>
      <c r="Y57" s="43">
        <f t="shared" si="39"/>
        <v>8.6505718390620545E-2</v>
      </c>
      <c r="Z57" s="43">
        <f t="shared" si="39"/>
        <v>5.2543550082764651E-2</v>
      </c>
      <c r="AA57" s="33">
        <f>AVERAGE(P57:Z57)</f>
        <v>6.0586508444847344E-2</v>
      </c>
      <c r="AL57" s="18" t="s">
        <v>4</v>
      </c>
      <c r="AM57" s="32">
        <f>(AM46/AM$52)</f>
        <v>0.16686626746506986</v>
      </c>
      <c r="AN57" s="32">
        <f t="shared" ref="AN57:AR57" si="40">(AN46/AN$52)</f>
        <v>9.285959491932716E-2</v>
      </c>
      <c r="AO57" s="32">
        <f t="shared" si="40"/>
        <v>0.15991833957128274</v>
      </c>
      <c r="AP57" s="32">
        <f t="shared" si="40"/>
        <v>0.17053339875236559</v>
      </c>
      <c r="AQ57" s="32">
        <f t="shared" si="40"/>
        <v>0.1752795989201697</v>
      </c>
      <c r="AR57" s="32">
        <f t="shared" si="40"/>
        <v>0.22843533188360773</v>
      </c>
      <c r="AS57" s="33">
        <f>AVERAGE(AM57:AR57)</f>
        <v>0.16564875525197048</v>
      </c>
    </row>
    <row r="58" spans="1:45" x14ac:dyDescent="0.25">
      <c r="A58" s="25" t="s">
        <v>5</v>
      </c>
      <c r="P58" s="43">
        <f t="shared" ref="P58:P83" si="41">(AB8/AB$6)*100</f>
        <v>1.2383912287970335E-3</v>
      </c>
      <c r="Q58" s="43">
        <f t="shared" si="39"/>
        <v>1.1788837754610274E-3</v>
      </c>
      <c r="R58" s="43">
        <f t="shared" si="39"/>
        <v>1.3345505758994367E-3</v>
      </c>
      <c r="S58" s="43">
        <f t="shared" si="39"/>
        <v>1.3822151757844384E-3</v>
      </c>
      <c r="T58" s="43">
        <f t="shared" si="39"/>
        <v>9.3306135408786656E-4</v>
      </c>
      <c r="U58" s="43">
        <f t="shared" si="39"/>
        <v>9.2051468301736531E-4</v>
      </c>
      <c r="V58" s="43">
        <f t="shared" si="39"/>
        <v>1.5139399861336916E-3</v>
      </c>
      <c r="W58" s="43">
        <f t="shared" si="39"/>
        <v>1.4289731224270109E-3</v>
      </c>
      <c r="X58" s="43">
        <f t="shared" si="39"/>
        <v>1.3673469405718766E-3</v>
      </c>
      <c r="Y58" s="43">
        <f t="shared" si="39"/>
        <v>1.8531032330895282E-3</v>
      </c>
      <c r="Z58" s="43">
        <f t="shared" si="39"/>
        <v>1.1255744053439362E-3</v>
      </c>
      <c r="AA58" s="33">
        <f t="shared" ref="AA58:AA83" si="42">AVERAGE(P58:Z58)</f>
        <v>1.2978685891466557E-3</v>
      </c>
      <c r="AL58" s="18" t="s">
        <v>5</v>
      </c>
      <c r="AM58" s="32">
        <f t="shared" ref="AM58:AR62" si="43">(AM47/AM$52)</f>
        <v>2.7944111776447107E-3</v>
      </c>
      <c r="AN58" s="32">
        <f t="shared" si="43"/>
        <v>3.3470648815653965E-3</v>
      </c>
      <c r="AO58" s="32">
        <f t="shared" si="43"/>
        <v>5.9544062606328686E-4</v>
      </c>
      <c r="AP58" s="32">
        <f t="shared" si="43"/>
        <v>5.3269783416275323E-3</v>
      </c>
      <c r="AQ58" s="32">
        <f t="shared" si="43"/>
        <v>5.9133564725543132E-3</v>
      </c>
      <c r="AR58" s="32">
        <f t="shared" si="43"/>
        <v>3.3136584860722794E-3</v>
      </c>
      <c r="AS58" s="33">
        <f t="shared" ref="AS58:AS62" si="44">AVERAGE(AM58:AR58)</f>
        <v>3.54848499758792E-3</v>
      </c>
    </row>
    <row r="59" spans="1:45" x14ac:dyDescent="0.25">
      <c r="A59" s="25" t="s">
        <v>6</v>
      </c>
      <c r="P59" s="43">
        <f t="shared" si="41"/>
        <v>1.7724322953205467E-2</v>
      </c>
      <c r="Q59" s="43">
        <f t="shared" si="39"/>
        <v>1.6872629807676055E-2</v>
      </c>
      <c r="R59" s="43">
        <f t="shared" si="39"/>
        <v>1.9100591844150361E-2</v>
      </c>
      <c r="S59" s="43">
        <f t="shared" si="39"/>
        <v>1.978278559855683E-2</v>
      </c>
      <c r="T59" s="43">
        <f t="shared" si="39"/>
        <v>1.3354326476515304E-2</v>
      </c>
      <c r="U59" s="43">
        <f t="shared" si="39"/>
        <v>1.3174753781820732E-2</v>
      </c>
      <c r="V59" s="43">
        <f t="shared" si="39"/>
        <v>2.1668080831023756E-2</v>
      </c>
      <c r="W59" s="43">
        <f t="shared" si="39"/>
        <v>2.045200298935404E-2</v>
      </c>
      <c r="X59" s="43">
        <f t="shared" si="39"/>
        <v>1.9569985801106988E-2</v>
      </c>
      <c r="Y59" s="43">
        <f t="shared" si="39"/>
        <v>2.6522313308705709E-2</v>
      </c>
      <c r="Z59" s="43">
        <f t="shared" si="39"/>
        <v>1.6109645969922995E-2</v>
      </c>
      <c r="AA59" s="33">
        <f t="shared" si="42"/>
        <v>1.8575585396548931E-2</v>
      </c>
      <c r="AL59" s="18" t="s">
        <v>6</v>
      </c>
      <c r="AM59" s="32">
        <f t="shared" si="43"/>
        <v>8.6493679308050561E-2</v>
      </c>
      <c r="AN59" s="32">
        <f t="shared" si="43"/>
        <v>4.5399931342258837E-2</v>
      </c>
      <c r="AO59" s="32">
        <f t="shared" si="43"/>
        <v>2.6539639333106498E-2</v>
      </c>
      <c r="AP59" s="32">
        <f t="shared" si="43"/>
        <v>4.6821335950094627E-2</v>
      </c>
      <c r="AQ59" s="32">
        <f t="shared" si="43"/>
        <v>6.4468440673608435E-2</v>
      </c>
      <c r="AR59" s="32">
        <f t="shared" si="43"/>
        <v>3.5000517759138448E-2</v>
      </c>
      <c r="AS59" s="33">
        <f t="shared" si="44"/>
        <v>5.0787257394376235E-2</v>
      </c>
    </row>
    <row r="60" spans="1:45" x14ac:dyDescent="0.25">
      <c r="A60" s="25" t="s">
        <v>7</v>
      </c>
      <c r="P60" s="43">
        <f t="shared" si="41"/>
        <v>1.7747322420597518E-2</v>
      </c>
      <c r="Q60" s="43">
        <f t="shared" si="39"/>
        <v>1.6894524099497769E-2</v>
      </c>
      <c r="R60" s="43">
        <f t="shared" si="39"/>
        <v>1.9125377188022062E-2</v>
      </c>
      <c r="S60" s="43">
        <f t="shared" si="39"/>
        <v>1.9808456171898286E-2</v>
      </c>
      <c r="T60" s="43">
        <f t="shared" si="39"/>
        <v>1.3371655341327249E-2</v>
      </c>
      <c r="U60" s="43">
        <f t="shared" si="39"/>
        <v>1.3191849629194043E-2</v>
      </c>
      <c r="V60" s="43">
        <f t="shared" si="39"/>
        <v>2.1696197804509123E-2</v>
      </c>
      <c r="W60" s="43">
        <f t="shared" si="39"/>
        <v>2.0478541953753277E-2</v>
      </c>
      <c r="X60" s="43">
        <f t="shared" si="39"/>
        <v>1.9595380240797787E-2</v>
      </c>
      <c r="Y60" s="43">
        <f t="shared" si="39"/>
        <v>2.6556729239949783E-2</v>
      </c>
      <c r="Z60" s="43">
        <f t="shared" si="39"/>
        <v>1.6130550197303691E-2</v>
      </c>
      <c r="AA60" s="33">
        <f t="shared" si="42"/>
        <v>1.8599689480622784E-2</v>
      </c>
      <c r="AL60" s="18" t="s">
        <v>7</v>
      </c>
      <c r="AM60" s="32">
        <f t="shared" si="43"/>
        <v>0.10379241516966067</v>
      </c>
      <c r="AN60" s="32">
        <f t="shared" si="43"/>
        <v>9.5863371095090966E-2</v>
      </c>
      <c r="AO60" s="32">
        <f t="shared" si="43"/>
        <v>3.1473290234773732E-3</v>
      </c>
      <c r="AP60" s="32">
        <f t="shared" si="43"/>
        <v>2.0957454265087265E-2</v>
      </c>
      <c r="AQ60" s="32">
        <f t="shared" si="43"/>
        <v>1.7932896259159274E-2</v>
      </c>
      <c r="AR60" s="32">
        <f t="shared" si="43"/>
        <v>6.3425494459977222E-2</v>
      </c>
      <c r="AS60" s="33">
        <f t="shared" si="44"/>
        <v>5.0853160045408796E-2</v>
      </c>
    </row>
    <row r="61" spans="1:45" x14ac:dyDescent="0.25">
      <c r="A61" s="25" t="s">
        <v>8</v>
      </c>
      <c r="P61" s="43">
        <f t="shared" si="41"/>
        <v>0.24291019666171726</v>
      </c>
      <c r="Q61" s="43">
        <f t="shared" si="39"/>
        <v>0.23123782136015067</v>
      </c>
      <c r="R61" s="43">
        <f t="shared" si="39"/>
        <v>0.26177183373758461</v>
      </c>
      <c r="S61" s="43">
        <f t="shared" si="39"/>
        <v>0.27112123565729535</v>
      </c>
      <c r="T61" s="43">
        <f t="shared" si="39"/>
        <v>0.18301980161721473</v>
      </c>
      <c r="U61" s="43">
        <f t="shared" si="39"/>
        <v>0.18055877454732353</v>
      </c>
      <c r="V61" s="43">
        <f t="shared" si="39"/>
        <v>0.29695903137411939</v>
      </c>
      <c r="W61" s="43">
        <f t="shared" si="39"/>
        <v>0.28029279772131155</v>
      </c>
      <c r="X61" s="43">
        <f t="shared" si="39"/>
        <v>0.26820483423623193</v>
      </c>
      <c r="Y61" s="43">
        <f t="shared" si="39"/>
        <v>0.36348583574958182</v>
      </c>
      <c r="Z61" s="43">
        <f t="shared" si="39"/>
        <v>0.22078119886643843</v>
      </c>
      <c r="AA61" s="33">
        <f t="shared" si="42"/>
        <v>0.25457666922990629</v>
      </c>
      <c r="AL61" s="18" t="s">
        <v>8</v>
      </c>
      <c r="AM61" s="32">
        <f t="shared" si="43"/>
        <v>0.61237524950099798</v>
      </c>
      <c r="AN61" s="32">
        <f t="shared" si="43"/>
        <v>0.71129419842087194</v>
      </c>
      <c r="AO61" s="32">
        <f t="shared" si="43"/>
        <v>0.77237155495066345</v>
      </c>
      <c r="AP61" s="32">
        <f t="shared" si="43"/>
        <v>0.71514684236349613</v>
      </c>
      <c r="AQ61" s="32">
        <f t="shared" si="43"/>
        <v>0.71538758195140761</v>
      </c>
      <c r="AR61" s="32">
        <f t="shared" si="43"/>
        <v>0.64963239101170134</v>
      </c>
      <c r="AS61" s="33">
        <f t="shared" si="44"/>
        <v>0.69603463636652307</v>
      </c>
    </row>
    <row r="62" spans="1:45" x14ac:dyDescent="0.25">
      <c r="A62" s="25" t="s">
        <v>9</v>
      </c>
      <c r="P62" s="43">
        <f t="shared" si="41"/>
        <v>1.156128897241189E-2</v>
      </c>
      <c r="Q62" s="43">
        <f t="shared" si="39"/>
        <v>1.1005743319284013E-2</v>
      </c>
      <c r="R62" s="43">
        <f t="shared" si="39"/>
        <v>1.2459006893370735E-2</v>
      </c>
      <c r="S62" s="43">
        <f t="shared" si="39"/>
        <v>1.2903990837225213E-2</v>
      </c>
      <c r="T62" s="43">
        <f t="shared" si="39"/>
        <v>8.710811004434011E-3</v>
      </c>
      <c r="U62" s="43">
        <f t="shared" si="39"/>
        <v>8.593678642289642E-3</v>
      </c>
      <c r="V62" s="43">
        <f t="shared" si="39"/>
        <v>1.4133738401541548E-2</v>
      </c>
      <c r="W62" s="43">
        <f t="shared" si="39"/>
        <v>1.334051050913577E-2</v>
      </c>
      <c r="X62" s="43">
        <f t="shared" si="39"/>
        <v>1.2765184973775098E-2</v>
      </c>
      <c r="Y62" s="43">
        <f t="shared" si="39"/>
        <v>1.7300075675011194E-2</v>
      </c>
      <c r="Z62" s="43">
        <f t="shared" si="39"/>
        <v>1.0508061311749408E-2</v>
      </c>
      <c r="AA62" s="33">
        <f t="shared" si="42"/>
        <v>1.2116553685475319E-2</v>
      </c>
      <c r="AL62" s="18" t="s">
        <v>9</v>
      </c>
      <c r="AM62" s="32">
        <f t="shared" si="43"/>
        <v>2.767797737857618E-2</v>
      </c>
      <c r="AN62" s="32">
        <f t="shared" si="43"/>
        <v>5.1235839340885686E-2</v>
      </c>
      <c r="AO62" s="32">
        <f t="shared" si="43"/>
        <v>3.7427696495406601E-2</v>
      </c>
      <c r="AP62" s="32">
        <f t="shared" si="43"/>
        <v>4.1213990327328802E-2</v>
      </c>
      <c r="AQ62" s="32">
        <f t="shared" si="43"/>
        <v>2.1018125723100654E-2</v>
      </c>
      <c r="AR62" s="32">
        <f t="shared" si="43"/>
        <v>2.019260639950295E-2</v>
      </c>
      <c r="AS62" s="33">
        <f t="shared" si="44"/>
        <v>3.312770594413348E-2</v>
      </c>
    </row>
    <row r="63" spans="1:45" x14ac:dyDescent="0.25">
      <c r="A63" s="25" t="s">
        <v>10</v>
      </c>
      <c r="P63" s="43">
        <f t="shared" si="41"/>
        <v>0.41345987783794907</v>
      </c>
      <c r="Q63" s="43">
        <f t="shared" si="39"/>
        <v>0.41345987783794907</v>
      </c>
      <c r="R63" s="43">
        <f t="shared" si="39"/>
        <v>0.41345987783794907</v>
      </c>
      <c r="S63" s="43">
        <f t="shared" si="39"/>
        <v>0.41345987783794919</v>
      </c>
      <c r="T63" s="43">
        <f t="shared" si="39"/>
        <v>0.41345987783794902</v>
      </c>
      <c r="U63" s="43">
        <f t="shared" si="39"/>
        <v>0.41345987783794907</v>
      </c>
      <c r="V63" s="43">
        <f t="shared" si="39"/>
        <v>0.41345987783794907</v>
      </c>
      <c r="W63" s="43">
        <f t="shared" si="39"/>
        <v>0.41345987783794907</v>
      </c>
      <c r="X63" s="43">
        <f t="shared" si="39"/>
        <v>0.41345987783794907</v>
      </c>
      <c r="Y63" s="43">
        <f t="shared" si="39"/>
        <v>0.20100966384896382</v>
      </c>
      <c r="Z63" s="43">
        <f t="shared" si="39"/>
        <v>0.48894372345577231</v>
      </c>
      <c r="AA63" s="33">
        <f t="shared" si="42"/>
        <v>0.40100838980420705</v>
      </c>
    </row>
    <row r="64" spans="1:45" x14ac:dyDescent="0.25">
      <c r="A64" s="25" t="s">
        <v>11</v>
      </c>
      <c r="P64" s="43">
        <f t="shared" si="41"/>
        <v>0.47291751060699744</v>
      </c>
      <c r="Q64" s="43">
        <f t="shared" si="39"/>
        <v>0.46947264124908977</v>
      </c>
      <c r="R64" s="43">
        <f t="shared" si="39"/>
        <v>0.48522208828600638</v>
      </c>
      <c r="S64" s="43">
        <f t="shared" si="39"/>
        <v>0.32224915561000522</v>
      </c>
      <c r="T64" s="43">
        <f t="shared" si="39"/>
        <v>0.3002210335193411</v>
      </c>
      <c r="U64" s="43">
        <f t="shared" si="39"/>
        <v>0.40225895882534141</v>
      </c>
      <c r="V64" s="43">
        <f t="shared" si="39"/>
        <v>0.36223513041876193</v>
      </c>
      <c r="W64" s="43">
        <f t="shared" si="39"/>
        <v>0.51563128611585796</v>
      </c>
      <c r="X64" s="43">
        <f t="shared" si="39"/>
        <v>0.65349473506807521</v>
      </c>
      <c r="Y64" s="43">
        <f t="shared" si="39"/>
        <v>0.65453562754146788</v>
      </c>
      <c r="Z64" s="43">
        <f t="shared" si="39"/>
        <v>0.89707998123861443</v>
      </c>
      <c r="AA64" s="33">
        <f t="shared" si="42"/>
        <v>0.50321074077086902</v>
      </c>
    </row>
    <row r="65" spans="1:27" x14ac:dyDescent="0.25">
      <c r="A65" s="25" t="s">
        <v>12</v>
      </c>
      <c r="P65" s="43">
        <f t="shared" si="41"/>
        <v>0.1044709293648594</v>
      </c>
      <c r="Q65" s="43">
        <f t="shared" si="39"/>
        <v>6.1842713365673312E-2</v>
      </c>
      <c r="R65" s="43">
        <f t="shared" si="39"/>
        <v>0.11861868934309261</v>
      </c>
      <c r="S65" s="43">
        <f t="shared" si="39"/>
        <v>0.11302250729438776</v>
      </c>
      <c r="T65" s="43">
        <f t="shared" si="39"/>
        <v>0.15348378679921371</v>
      </c>
      <c r="U65" s="43">
        <f t="shared" si="39"/>
        <v>0.13849471198274976</v>
      </c>
      <c r="V65" s="43">
        <f t="shared" si="39"/>
        <v>0.15251614494456894</v>
      </c>
      <c r="W65" s="43">
        <f t="shared" si="39"/>
        <v>0.17987589145612154</v>
      </c>
      <c r="X65" s="43">
        <f t="shared" si="39"/>
        <v>0.17776203275842994</v>
      </c>
      <c r="Y65" s="43">
        <f t="shared" si="39"/>
        <v>0.17191175909878104</v>
      </c>
      <c r="Z65" s="43">
        <f t="shared" si="39"/>
        <v>0.24950768929880787</v>
      </c>
      <c r="AA65" s="33">
        <f t="shared" si="42"/>
        <v>0.14740971415515328</v>
      </c>
    </row>
    <row r="66" spans="1:27" x14ac:dyDescent="0.25">
      <c r="A66" s="25" t="s">
        <v>13</v>
      </c>
      <c r="P66" s="43">
        <f t="shared" si="41"/>
        <v>4.4040359891691361E-2</v>
      </c>
      <c r="Q66" s="43">
        <f t="shared" si="39"/>
        <v>3.6507150148123273E-2</v>
      </c>
      <c r="R66" s="43">
        <f t="shared" si="39"/>
        <v>6.1432274234733651E-2</v>
      </c>
      <c r="S66" s="43">
        <f t="shared" si="39"/>
        <v>6.4496120203486801E-2</v>
      </c>
      <c r="T66" s="43">
        <f t="shared" si="39"/>
        <v>7.9609172933218536E-2</v>
      </c>
      <c r="U66" s="43">
        <f t="shared" si="39"/>
        <v>6.6454461443680043E-2</v>
      </c>
      <c r="V66" s="43">
        <f t="shared" si="39"/>
        <v>6.7677646392840879E-2</v>
      </c>
      <c r="W66" s="43">
        <f t="shared" si="39"/>
        <v>7.929803772930781E-2</v>
      </c>
      <c r="X66" s="43">
        <f t="shared" si="39"/>
        <v>8.9597567623807148E-2</v>
      </c>
      <c r="Y66" s="43">
        <f t="shared" si="39"/>
        <v>7.7059278786690957E-2</v>
      </c>
      <c r="Z66" s="43">
        <f t="shared" si="39"/>
        <v>9.597350452024081E-2</v>
      </c>
      <c r="AA66" s="33">
        <f t="shared" si="42"/>
        <v>6.9285961264347398E-2</v>
      </c>
    </row>
    <row r="67" spans="1:27" x14ac:dyDescent="0.25">
      <c r="A67" s="25" t="s">
        <v>14</v>
      </c>
      <c r="P67" s="43">
        <f t="shared" si="41"/>
        <v>0.28176502569132039</v>
      </c>
      <c r="Q67" s="43">
        <f t="shared" si="39"/>
        <v>0.28647140771969959</v>
      </c>
      <c r="R67" s="43">
        <f t="shared" si="39"/>
        <v>0.22874566043343589</v>
      </c>
      <c r="S67" s="43">
        <f t="shared" si="39"/>
        <v>0.25281553338137114</v>
      </c>
      <c r="T67" s="43">
        <f t="shared" si="39"/>
        <v>0.24582705413170763</v>
      </c>
      <c r="U67" s="43">
        <f t="shared" si="39"/>
        <v>0.2741965294178047</v>
      </c>
      <c r="V67" s="43">
        <f t="shared" si="39"/>
        <v>0.25265826057305357</v>
      </c>
      <c r="W67" s="43">
        <f t="shared" si="39"/>
        <v>0.14753574556325538</v>
      </c>
      <c r="X67" s="43">
        <f t="shared" si="39"/>
        <v>0.1861313512952667</v>
      </c>
      <c r="Y67" s="43">
        <f t="shared" si="39"/>
        <v>0.23713120078022518</v>
      </c>
      <c r="Z67" s="43">
        <f t="shared" si="39"/>
        <v>0.17502428615680277</v>
      </c>
      <c r="AA67" s="33">
        <f t="shared" si="42"/>
        <v>0.23348200501308572</v>
      </c>
    </row>
    <row r="68" spans="1:27" x14ac:dyDescent="0.25">
      <c r="A68" s="25" t="s">
        <v>15</v>
      </c>
      <c r="P68" s="43">
        <f t="shared" si="41"/>
        <v>0.42974330000213207</v>
      </c>
      <c r="Q68" s="43">
        <f t="shared" si="39"/>
        <v>0.3975887991541513</v>
      </c>
      <c r="R68" s="43">
        <f t="shared" si="39"/>
        <v>0.34935459624201665</v>
      </c>
      <c r="S68" s="43">
        <f t="shared" si="39"/>
        <v>0.41004411349465592</v>
      </c>
      <c r="T68" s="43">
        <f t="shared" si="39"/>
        <v>0.22525010689049438</v>
      </c>
      <c r="U68" s="43">
        <f t="shared" si="39"/>
        <v>0.27008933155354758</v>
      </c>
      <c r="V68" s="43">
        <f t="shared" si="39"/>
        <v>0.280071050385302</v>
      </c>
      <c r="W68" s="43">
        <f t="shared" si="39"/>
        <v>0.16448198201111724</v>
      </c>
      <c r="X68" s="43">
        <f t="shared" si="39"/>
        <v>0.1957618000225857</v>
      </c>
      <c r="Y68" s="43">
        <f t="shared" si="39"/>
        <v>0.1996049374127481</v>
      </c>
      <c r="Z68" s="43">
        <f t="shared" si="39"/>
        <v>0.1958702700550369</v>
      </c>
      <c r="AA68" s="33">
        <f t="shared" si="42"/>
        <v>0.28344184429307162</v>
      </c>
    </row>
    <row r="69" spans="1:27" x14ac:dyDescent="0.25">
      <c r="A69" s="25" t="s">
        <v>16</v>
      </c>
      <c r="P69" s="43">
        <f t="shared" si="41"/>
        <v>1.6781309297912712</v>
      </c>
      <c r="Q69" s="43">
        <f t="shared" si="39"/>
        <v>1.5286454783334387</v>
      </c>
      <c r="R69" s="43">
        <f t="shared" si="39"/>
        <v>1.2229401114936069</v>
      </c>
      <c r="S69" s="43">
        <f t="shared" si="39"/>
        <v>0.90387146447853028</v>
      </c>
      <c r="T69" s="43">
        <f t="shared" si="39"/>
        <v>0.95977965800101706</v>
      </c>
      <c r="U69" s="43">
        <f t="shared" si="39"/>
        <v>1.0315638155868159</v>
      </c>
      <c r="V69" s="43">
        <f t="shared" si="39"/>
        <v>0.96301353478638452</v>
      </c>
      <c r="W69" s="43">
        <f t="shared" si="39"/>
        <v>0.83469916549487533</v>
      </c>
      <c r="X69" s="43">
        <f t="shared" si="39"/>
        <v>0.83767706697805111</v>
      </c>
      <c r="Y69" s="43">
        <f t="shared" si="39"/>
        <v>0.92705255616731763</v>
      </c>
      <c r="Z69" s="43">
        <f t="shared" si="39"/>
        <v>0.81580406648931958</v>
      </c>
      <c r="AA69" s="33">
        <f t="shared" si="42"/>
        <v>1.0639252588727843</v>
      </c>
    </row>
    <row r="70" spans="1:27" x14ac:dyDescent="0.25">
      <c r="A70" s="25" t="s">
        <v>17</v>
      </c>
      <c r="P70" s="43">
        <f t="shared" si="41"/>
        <v>1.9438388802422017</v>
      </c>
      <c r="Q70" s="43">
        <f t="shared" si="39"/>
        <v>1.8930520044021373</v>
      </c>
      <c r="R70" s="43">
        <f t="shared" si="39"/>
        <v>1.4672760359066999</v>
      </c>
      <c r="S70" s="43">
        <f t="shared" si="39"/>
        <v>1.0727494634323971</v>
      </c>
      <c r="T70" s="43">
        <f t="shared" si="39"/>
        <v>0.99469300291028862</v>
      </c>
      <c r="U70" s="43">
        <f t="shared" si="39"/>
        <v>1.386836430845056</v>
      </c>
      <c r="V70" s="43">
        <f t="shared" si="39"/>
        <v>1.3380264425702053</v>
      </c>
      <c r="W70" s="43">
        <f t="shared" si="39"/>
        <v>0.87363670114988623</v>
      </c>
      <c r="X70" s="43">
        <f t="shared" si="39"/>
        <v>1.2837732098113637</v>
      </c>
      <c r="Y70" s="43">
        <f t="shared" si="39"/>
        <v>1.4606479267241177</v>
      </c>
      <c r="Z70" s="43">
        <f t="shared" si="39"/>
        <v>1.2201927316612433</v>
      </c>
      <c r="AA70" s="33">
        <f t="shared" si="42"/>
        <v>1.3577020754232358</v>
      </c>
    </row>
    <row r="71" spans="1:27" x14ac:dyDescent="0.25">
      <c r="A71" s="25" t="s">
        <v>18</v>
      </c>
      <c r="P71" s="43">
        <f t="shared" si="41"/>
        <v>0.23019582969106456</v>
      </c>
      <c r="Q71" s="43">
        <f t="shared" si="39"/>
        <v>0.28241505770324143</v>
      </c>
      <c r="R71" s="43">
        <f t="shared" si="39"/>
        <v>0.23630859700229079</v>
      </c>
      <c r="S71" s="43">
        <f t="shared" si="39"/>
        <v>0.17258112547272725</v>
      </c>
      <c r="T71" s="43">
        <f t="shared" si="39"/>
        <v>0.20458882789829252</v>
      </c>
      <c r="U71" s="43">
        <f t="shared" si="39"/>
        <v>0.20330629428072697</v>
      </c>
      <c r="V71" s="43">
        <f t="shared" si="39"/>
        <v>0.12956071932943414</v>
      </c>
      <c r="W71" s="43">
        <f t="shared" si="39"/>
        <v>0.14798850760575549</v>
      </c>
      <c r="X71" s="43">
        <f t="shared" si="39"/>
        <v>0.12404935146379954</v>
      </c>
      <c r="Y71" s="43">
        <f t="shared" si="39"/>
        <v>0.13057266683300411</v>
      </c>
      <c r="Z71" s="43">
        <f t="shared" si="39"/>
        <v>0.13649434962579701</v>
      </c>
      <c r="AA71" s="33">
        <f t="shared" si="42"/>
        <v>0.18164193880964852</v>
      </c>
    </row>
    <row r="72" spans="1:27" x14ac:dyDescent="0.25">
      <c r="A72" s="25" t="s">
        <v>19</v>
      </c>
      <c r="P72" s="43">
        <f t="shared" si="41"/>
        <v>2.7538883440291664</v>
      </c>
      <c r="Q72" s="43">
        <f t="shared" si="39"/>
        <v>2.677457001027387</v>
      </c>
      <c r="R72" s="43">
        <f t="shared" si="39"/>
        <v>3.6700144823601137</v>
      </c>
      <c r="S72" s="43">
        <f t="shared" si="39"/>
        <v>3.0476731250221802</v>
      </c>
      <c r="T72" s="43">
        <f t="shared" si="39"/>
        <v>2.5293622074004487</v>
      </c>
      <c r="U72" s="43">
        <f t="shared" si="39"/>
        <v>4.014128760653044</v>
      </c>
      <c r="V72" s="43">
        <f t="shared" si="39"/>
        <v>3.5423416168494306</v>
      </c>
      <c r="W72" s="43">
        <f t="shared" si="39"/>
        <v>3.7775230811621237</v>
      </c>
      <c r="X72" s="43">
        <f t="shared" si="39"/>
        <v>4.4717383590517903</v>
      </c>
      <c r="Y72" s="43">
        <f t="shared" si="39"/>
        <v>4.803562386242243</v>
      </c>
      <c r="Z72" s="43">
        <f t="shared" si="39"/>
        <v>4.6470733936734776</v>
      </c>
      <c r="AA72" s="33">
        <f t="shared" si="42"/>
        <v>3.6304329779519464</v>
      </c>
    </row>
    <row r="73" spans="1:27" x14ac:dyDescent="0.25">
      <c r="A73" s="25" t="s">
        <v>20</v>
      </c>
      <c r="P73" s="43">
        <f t="shared" si="41"/>
        <v>9.2713285930537488</v>
      </c>
      <c r="Q73" s="43">
        <f t="shared" ref="Q73:Q83" si="45">(AC23/AC$6)*100</f>
        <v>9.1334372911561594</v>
      </c>
      <c r="R73" s="43">
        <f t="shared" ref="R73:R83" si="46">(AD23/AD$6)*100</f>
        <v>8.919820267475858</v>
      </c>
      <c r="S73" s="43">
        <f t="shared" ref="S73:S83" si="47">(AE23/AE$6)*100</f>
        <v>8.8826432917091616</v>
      </c>
      <c r="T73" s="43">
        <f t="shared" ref="T73:T83" si="48">(AF23/AF$6)*100</f>
        <v>9.9788074309765697</v>
      </c>
      <c r="U73" s="43">
        <f t="shared" ref="U73:U83" si="49">(AG23/AG$6)*100</f>
        <v>9.3087175274668859</v>
      </c>
      <c r="V73" s="43">
        <f t="shared" ref="V73:V83" si="50">(AH23/AH$6)*100</f>
        <v>8.7280391237713459</v>
      </c>
      <c r="W73" s="43">
        <f t="shared" ref="W73:W83" si="51">(AI23/AI$6)*100</f>
        <v>9.1674611562507682</v>
      </c>
      <c r="X73" s="43">
        <f t="shared" ref="X73:X83" si="52">(AJ23/AJ$6)*100</f>
        <v>10.140346592970804</v>
      </c>
      <c r="Y73" s="43">
        <f t="shared" ref="Y73:Y83" si="53">(AK23/AK$6)*100</f>
        <v>10.855592115604972</v>
      </c>
      <c r="Z73" s="43">
        <f t="shared" ref="Z73:Z83" si="54">(AL23/AL$6)*100</f>
        <v>11.539364654228953</v>
      </c>
      <c r="AA73" s="33">
        <f t="shared" si="42"/>
        <v>9.6295961858786558</v>
      </c>
    </row>
    <row r="74" spans="1:27" x14ac:dyDescent="0.25">
      <c r="A74" s="25" t="s">
        <v>21</v>
      </c>
      <c r="P74" s="43">
        <f t="shared" si="41"/>
        <v>0.48491034688612672</v>
      </c>
      <c r="Q74" s="43">
        <f t="shared" si="45"/>
        <v>0.48004575030838237</v>
      </c>
      <c r="R74" s="43">
        <f t="shared" si="46"/>
        <v>0.67761257994985902</v>
      </c>
      <c r="S74" s="43">
        <f t="shared" si="47"/>
        <v>0.78822590923328317</v>
      </c>
      <c r="T74" s="43">
        <f t="shared" si="48"/>
        <v>0.63468075794004519</v>
      </c>
      <c r="U74" s="43">
        <f t="shared" si="49"/>
        <v>0.49269945579628299</v>
      </c>
      <c r="V74" s="43">
        <f t="shared" si="50"/>
        <v>0.43043280263459938</v>
      </c>
      <c r="W74" s="43">
        <f t="shared" si="51"/>
        <v>0.57791840710551812</v>
      </c>
      <c r="X74" s="43">
        <f t="shared" si="52"/>
        <v>0.6757938097997841</v>
      </c>
      <c r="Y74" s="43">
        <f t="shared" si="53"/>
        <v>0.8612979806054103</v>
      </c>
      <c r="Z74" s="43">
        <f t="shared" si="54"/>
        <v>0.66262121851802624</v>
      </c>
      <c r="AA74" s="33">
        <f t="shared" si="42"/>
        <v>0.6151126380706653</v>
      </c>
    </row>
    <row r="75" spans="1:27" x14ac:dyDescent="0.25">
      <c r="A75" s="25" t="s">
        <v>22</v>
      </c>
      <c r="P75" s="43">
        <f t="shared" si="41"/>
        <v>0.34026341598618426</v>
      </c>
      <c r="Q75" s="43">
        <f t="shared" si="45"/>
        <v>0.30196533483174459</v>
      </c>
      <c r="R75" s="43">
        <f t="shared" si="46"/>
        <v>0.3811985396898267</v>
      </c>
      <c r="S75" s="43">
        <f t="shared" si="47"/>
        <v>0.63477760410800177</v>
      </c>
      <c r="T75" s="43">
        <f t="shared" si="48"/>
        <v>0.38843204505339468</v>
      </c>
      <c r="U75" s="43">
        <f t="shared" si="49"/>
        <v>0.30664339254543588</v>
      </c>
      <c r="V75" s="43">
        <f t="shared" si="50"/>
        <v>0.29284882775036086</v>
      </c>
      <c r="W75" s="43">
        <f t="shared" si="51"/>
        <v>0.14468981272468318</v>
      </c>
      <c r="X75" s="43">
        <f t="shared" si="52"/>
        <v>0.11327242074513302</v>
      </c>
      <c r="Y75" s="43">
        <f t="shared" si="53"/>
        <v>0.10408353975007908</v>
      </c>
      <c r="Z75" s="43">
        <f t="shared" si="54"/>
        <v>0.28633949792799118</v>
      </c>
      <c r="AA75" s="33">
        <f t="shared" si="42"/>
        <v>0.29950131191934865</v>
      </c>
    </row>
    <row r="76" spans="1:27" x14ac:dyDescent="0.25">
      <c r="A76" s="25" t="s">
        <v>23</v>
      </c>
      <c r="P76" s="43">
        <f t="shared" si="41"/>
        <v>23.871807240475025</v>
      </c>
      <c r="Q76" s="43">
        <f t="shared" si="45"/>
        <v>23.235105381978503</v>
      </c>
      <c r="R76" s="43">
        <f t="shared" si="46"/>
        <v>21.380488021701645</v>
      </c>
      <c r="S76" s="43">
        <f t="shared" si="47"/>
        <v>23.474273299994909</v>
      </c>
      <c r="T76" s="43">
        <f t="shared" si="48"/>
        <v>24.824147216251067</v>
      </c>
      <c r="U76" s="43">
        <f t="shared" si="49"/>
        <v>24.612547489475308</v>
      </c>
      <c r="V76" s="43">
        <f t="shared" si="50"/>
        <v>25.292718821294613</v>
      </c>
      <c r="W76" s="43">
        <f t="shared" si="51"/>
        <v>20.633013079648606</v>
      </c>
      <c r="X76" s="43">
        <f t="shared" si="52"/>
        <v>21.651828323493653</v>
      </c>
      <c r="Y76" s="43">
        <f t="shared" si="53"/>
        <v>23.818942802884106</v>
      </c>
      <c r="Z76" s="43">
        <f t="shared" si="54"/>
        <v>18.968381444029411</v>
      </c>
      <c r="AA76" s="33">
        <f t="shared" si="42"/>
        <v>22.887568465566076</v>
      </c>
    </row>
    <row r="77" spans="1:27" x14ac:dyDescent="0.25">
      <c r="A77" s="25" t="s">
        <v>24</v>
      </c>
      <c r="P77" s="43">
        <f t="shared" si="41"/>
        <v>16.038419717288875</v>
      </c>
      <c r="Q77" s="43">
        <f t="shared" si="45"/>
        <v>17.040792916681905</v>
      </c>
      <c r="R77" s="43">
        <f t="shared" si="46"/>
        <v>15.057209634650457</v>
      </c>
      <c r="S77" s="43">
        <f t="shared" si="47"/>
        <v>16.129353295242563</v>
      </c>
      <c r="T77" s="43">
        <f t="shared" si="48"/>
        <v>15.951941021746629</v>
      </c>
      <c r="U77" s="43">
        <f t="shared" si="49"/>
        <v>14.520505185337305</v>
      </c>
      <c r="V77" s="43">
        <f t="shared" si="50"/>
        <v>15.185942661952756</v>
      </c>
      <c r="W77" s="43">
        <f t="shared" si="51"/>
        <v>16.103905007936273</v>
      </c>
      <c r="X77" s="43">
        <f t="shared" si="52"/>
        <v>15.071250989557269</v>
      </c>
      <c r="Y77" s="43">
        <f t="shared" si="53"/>
        <v>15.881837087854937</v>
      </c>
      <c r="Z77" s="43">
        <f t="shared" si="54"/>
        <v>17.155659186901225</v>
      </c>
      <c r="AA77" s="33">
        <f t="shared" si="42"/>
        <v>15.830619700468198</v>
      </c>
    </row>
    <row r="78" spans="1:27" x14ac:dyDescent="0.25">
      <c r="A78" s="25" t="s">
        <v>25</v>
      </c>
      <c r="P78" s="43">
        <f t="shared" si="41"/>
        <v>3.0244600558599664</v>
      </c>
      <c r="Q78" s="43">
        <f t="shared" si="45"/>
        <v>2.6456046787670027</v>
      </c>
      <c r="R78" s="43">
        <f t="shared" si="46"/>
        <v>2.6985088410065075</v>
      </c>
      <c r="S78" s="43">
        <f t="shared" si="47"/>
        <v>3.2363782805457793</v>
      </c>
      <c r="T78" s="43">
        <f t="shared" si="48"/>
        <v>3.6887551199914319</v>
      </c>
      <c r="U78" s="43">
        <f t="shared" si="49"/>
        <v>3.5483725228462881</v>
      </c>
      <c r="V78" s="43">
        <f t="shared" si="50"/>
        <v>3.3032040276742882</v>
      </c>
      <c r="W78" s="43">
        <f t="shared" si="51"/>
        <v>3.6991952478096017</v>
      </c>
      <c r="X78" s="43">
        <f t="shared" si="52"/>
        <v>3.1042146397724921</v>
      </c>
      <c r="Y78" s="43">
        <f t="shared" si="53"/>
        <v>3.1436439807806664</v>
      </c>
      <c r="Z78" s="43">
        <f t="shared" si="54"/>
        <v>3.2442440783645039</v>
      </c>
      <c r="AA78" s="33">
        <f t="shared" si="42"/>
        <v>3.2124164975835026</v>
      </c>
    </row>
    <row r="79" spans="1:27" x14ac:dyDescent="0.25">
      <c r="A79" s="25" t="s">
        <v>26</v>
      </c>
      <c r="P79" s="43">
        <f t="shared" si="41"/>
        <v>18.668981728247662</v>
      </c>
      <c r="Q79" s="43">
        <f t="shared" si="45"/>
        <v>15.907541818641254</v>
      </c>
      <c r="R79" s="43">
        <f t="shared" si="46"/>
        <v>14.894606498420076</v>
      </c>
      <c r="S79" s="43">
        <f t="shared" si="47"/>
        <v>15.308107841216106</v>
      </c>
      <c r="T79" s="43">
        <f t="shared" si="48"/>
        <v>16.059042345502125</v>
      </c>
      <c r="U79" s="43">
        <f t="shared" si="49"/>
        <v>15.939459903480852</v>
      </c>
      <c r="V79" s="43">
        <f t="shared" si="50"/>
        <v>15.767777268482646</v>
      </c>
      <c r="W79" s="43">
        <f t="shared" si="51"/>
        <v>16.919394126770783</v>
      </c>
      <c r="X79" s="43">
        <f t="shared" si="52"/>
        <v>15.274923515320152</v>
      </c>
      <c r="Y79" s="43">
        <f t="shared" si="53"/>
        <v>13.61380591898207</v>
      </c>
      <c r="Z79" s="43">
        <f t="shared" si="54"/>
        <v>12.27266312714352</v>
      </c>
      <c r="AA79" s="33">
        <f t="shared" si="42"/>
        <v>15.51148219020066</v>
      </c>
    </row>
    <row r="80" spans="1:27" x14ac:dyDescent="0.25">
      <c r="A80" s="25" t="s">
        <v>27</v>
      </c>
      <c r="P80" s="43">
        <f t="shared" si="41"/>
        <v>5.5133067181203765</v>
      </c>
      <c r="Q80" s="43">
        <f t="shared" si="45"/>
        <v>5.7030951280576403</v>
      </c>
      <c r="R80" s="43">
        <f t="shared" si="46"/>
        <v>5.8538455873913904</v>
      </c>
      <c r="S80" s="43">
        <f t="shared" si="47"/>
        <v>6.1003609005386501</v>
      </c>
      <c r="T80" s="43">
        <f t="shared" si="48"/>
        <v>5.1175036452399372</v>
      </c>
      <c r="U80" s="43">
        <f t="shared" si="49"/>
        <v>4.9261731183899791</v>
      </c>
      <c r="V80" s="43">
        <f t="shared" si="50"/>
        <v>5.1622220554837837</v>
      </c>
      <c r="W80" s="43">
        <f t="shared" si="51"/>
        <v>6.6263018525729178</v>
      </c>
      <c r="X80" s="43">
        <f t="shared" si="52"/>
        <v>7.1057234100731055</v>
      </c>
      <c r="Y80" s="43">
        <f t="shared" si="53"/>
        <v>5.9563745482299444</v>
      </c>
      <c r="Z80" s="43">
        <f t="shared" si="54"/>
        <v>4.350896465141826</v>
      </c>
      <c r="AA80" s="33">
        <f t="shared" si="42"/>
        <v>5.6741639481126862</v>
      </c>
    </row>
    <row r="81" spans="1:58" x14ac:dyDescent="0.25">
      <c r="A81" s="25" t="s">
        <v>28</v>
      </c>
      <c r="P81" s="43">
        <f t="shared" si="41"/>
        <v>4.5846614289064664</v>
      </c>
      <c r="Q81" s="43">
        <f t="shared" si="45"/>
        <v>6.0661717033012703</v>
      </c>
      <c r="R81" s="43">
        <f t="shared" si="46"/>
        <v>8.2851970111805411</v>
      </c>
      <c r="S81" s="43">
        <f t="shared" si="47"/>
        <v>8.6800514117398357</v>
      </c>
      <c r="T81" s="43">
        <f t="shared" si="48"/>
        <v>6.7702373011141068</v>
      </c>
      <c r="U81" s="43">
        <f t="shared" si="49"/>
        <v>8.1784988191806143</v>
      </c>
      <c r="V81" s="43">
        <f t="shared" si="50"/>
        <v>8.5804260794436029</v>
      </c>
      <c r="W81" s="43">
        <f t="shared" si="51"/>
        <v>9.5334869274662264</v>
      </c>
      <c r="X81" s="43">
        <f t="shared" si="52"/>
        <v>10.225128936230952</v>
      </c>
      <c r="Y81" s="43">
        <f t="shared" si="53"/>
        <v>9.3002923837739377</v>
      </c>
      <c r="Z81" s="43">
        <f t="shared" si="54"/>
        <v>11.30150963570472</v>
      </c>
      <c r="AA81" s="33">
        <f t="shared" si="42"/>
        <v>8.3186965125492964</v>
      </c>
    </row>
    <row r="82" spans="1:58" x14ac:dyDescent="0.25">
      <c r="A82" s="25" t="s">
        <v>29</v>
      </c>
      <c r="P82" s="43">
        <f t="shared" si="41"/>
        <v>7.1729016843172788</v>
      </c>
      <c r="Q82" s="43">
        <f t="shared" si="45"/>
        <v>7.8032641432744381</v>
      </c>
      <c r="R82" s="43">
        <f t="shared" si="46"/>
        <v>10.065035734452147</v>
      </c>
      <c r="S82" s="43">
        <f t="shared" si="47"/>
        <v>9.1898831809034309</v>
      </c>
      <c r="T82" s="43">
        <f t="shared" si="48"/>
        <v>9.8037721104423863</v>
      </c>
      <c r="U82" s="43">
        <f t="shared" si="49"/>
        <v>9.2927229181099111</v>
      </c>
      <c r="V82" s="43">
        <f t="shared" si="50"/>
        <v>8.9147239865190731</v>
      </c>
      <c r="W82" s="43">
        <f t="shared" si="51"/>
        <v>8.6443447310924526</v>
      </c>
      <c r="X82" s="43">
        <f t="shared" si="52"/>
        <v>7.4052795349956941</v>
      </c>
      <c r="Y82" s="43">
        <f t="shared" si="53"/>
        <v>6.8924574886300771</v>
      </c>
      <c r="Z82" s="43">
        <f t="shared" si="54"/>
        <v>10.540338442746448</v>
      </c>
      <c r="AA82" s="33">
        <f t="shared" si="42"/>
        <v>8.7022476323166664</v>
      </c>
    </row>
    <row r="83" spans="1:58" x14ac:dyDescent="0.25">
      <c r="A83" s="25" t="s">
        <v>30</v>
      </c>
      <c r="P83" s="43">
        <f t="shared" si="41"/>
        <v>0.41345987783794907</v>
      </c>
      <c r="Q83" s="43">
        <f t="shared" si="45"/>
        <v>0.41345987783794907</v>
      </c>
      <c r="R83" s="43">
        <f t="shared" si="46"/>
        <v>0.41345987783794907</v>
      </c>
      <c r="S83" s="43">
        <f t="shared" si="47"/>
        <v>0.41345987783794919</v>
      </c>
      <c r="T83" s="43">
        <f t="shared" si="48"/>
        <v>0.41345987783794902</v>
      </c>
      <c r="U83" s="43">
        <f t="shared" si="49"/>
        <v>0.41345987783794907</v>
      </c>
      <c r="V83" s="43">
        <f t="shared" si="50"/>
        <v>0.41345987783794907</v>
      </c>
      <c r="W83" s="43">
        <f t="shared" si="51"/>
        <v>0.41345987783794907</v>
      </c>
      <c r="X83" s="43">
        <f t="shared" si="52"/>
        <v>0.41345987783794907</v>
      </c>
      <c r="Y83" s="43">
        <f t="shared" si="53"/>
        <v>0.8612979806054103</v>
      </c>
      <c r="Z83" s="43">
        <f t="shared" si="54"/>
        <v>0.43881967228473745</v>
      </c>
      <c r="AA83" s="33">
        <f t="shared" si="42"/>
        <v>0.45647786849379002</v>
      </c>
    </row>
    <row r="86" spans="1:58" s="102" customFormat="1" x14ac:dyDescent="0.25">
      <c r="A86" s="72" t="s">
        <v>48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</row>
    <row r="87" spans="1:58" s="102" customFormat="1" x14ac:dyDescent="0.25">
      <c r="A87" s="150" t="s">
        <v>1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14">
        <f>AVERAGE(AC87:AE87)</f>
        <v>5238</v>
      </c>
      <c r="AC87" s="14">
        <v>4996</v>
      </c>
      <c r="AD87" s="14">
        <v>5669</v>
      </c>
      <c r="AE87" s="14">
        <v>5049</v>
      </c>
      <c r="AF87" s="14">
        <v>3118</v>
      </c>
      <c r="AG87" s="14">
        <v>3158</v>
      </c>
      <c r="AH87" s="14">
        <v>5743</v>
      </c>
      <c r="AI87" s="14">
        <v>6226</v>
      </c>
      <c r="AJ87" s="14">
        <v>6722</v>
      </c>
      <c r="AK87" s="14">
        <v>7807</v>
      </c>
      <c r="AL87" s="14">
        <v>5417</v>
      </c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151"/>
      <c r="AX87" s="151"/>
      <c r="AY87" s="151"/>
      <c r="AZ87" s="151"/>
      <c r="BA87" s="151"/>
      <c r="BB87" s="151"/>
      <c r="BC87" s="151"/>
      <c r="BD87" s="151"/>
    </row>
    <row r="88" spans="1:58" s="72" customFormat="1" x14ac:dyDescent="0.25">
      <c r="A88" s="150"/>
      <c r="B88" s="72">
        <v>1960</v>
      </c>
      <c r="C88" s="72">
        <v>1961</v>
      </c>
      <c r="D88" s="72">
        <v>1962</v>
      </c>
      <c r="E88" s="72">
        <v>1963</v>
      </c>
      <c r="F88" s="72">
        <v>1964</v>
      </c>
      <c r="G88" s="72">
        <v>1965</v>
      </c>
      <c r="H88" s="72">
        <v>1966</v>
      </c>
      <c r="I88" s="72">
        <v>1967</v>
      </c>
      <c r="J88" s="72">
        <v>1968</v>
      </c>
      <c r="K88" s="72">
        <v>1969</v>
      </c>
      <c r="L88" s="72">
        <v>1970</v>
      </c>
      <c r="M88" s="72">
        <v>1971</v>
      </c>
      <c r="N88" s="72">
        <v>1972</v>
      </c>
      <c r="O88" s="72">
        <v>1973</v>
      </c>
      <c r="P88" s="72">
        <v>1974</v>
      </c>
      <c r="Q88" s="72">
        <v>1975</v>
      </c>
      <c r="R88" s="72">
        <v>1976</v>
      </c>
      <c r="S88" s="72">
        <v>1977</v>
      </c>
      <c r="T88" s="72">
        <v>1978</v>
      </c>
      <c r="U88" s="72">
        <v>1979</v>
      </c>
      <c r="V88" s="72">
        <v>1980</v>
      </c>
      <c r="W88" s="72">
        <v>1981</v>
      </c>
      <c r="X88" s="72">
        <v>1982</v>
      </c>
      <c r="Y88" s="72">
        <v>1983</v>
      </c>
      <c r="Z88" s="72">
        <v>1984</v>
      </c>
      <c r="AA88" s="72">
        <v>1985</v>
      </c>
      <c r="AB88" s="72">
        <v>1986</v>
      </c>
      <c r="AC88" s="72">
        <v>1987</v>
      </c>
      <c r="AD88" s="72">
        <v>1988</v>
      </c>
      <c r="AE88" s="72">
        <v>1989</v>
      </c>
      <c r="AF88" s="72">
        <v>1990</v>
      </c>
      <c r="AG88" s="72">
        <v>1991</v>
      </c>
      <c r="AH88" s="72">
        <v>1992</v>
      </c>
      <c r="AI88" s="72">
        <v>1993</v>
      </c>
      <c r="AJ88" s="72">
        <v>1994</v>
      </c>
      <c r="AK88" s="72">
        <v>1995</v>
      </c>
      <c r="AL88" s="72">
        <v>1996</v>
      </c>
      <c r="AM88" s="72">
        <v>1997</v>
      </c>
      <c r="AN88" s="72">
        <v>1998</v>
      </c>
      <c r="AO88" s="72">
        <v>1999</v>
      </c>
      <c r="AP88" s="72">
        <v>2000</v>
      </c>
      <c r="AQ88" s="72">
        <v>2001</v>
      </c>
      <c r="AR88" s="72">
        <v>2002</v>
      </c>
      <c r="AS88" s="72">
        <v>2003</v>
      </c>
      <c r="AT88" s="72">
        <v>2004</v>
      </c>
      <c r="AU88" s="72">
        <v>2005</v>
      </c>
      <c r="AV88" s="72">
        <v>2006</v>
      </c>
      <c r="AW88" s="72">
        <v>2007</v>
      </c>
      <c r="AX88" s="72">
        <v>2008</v>
      </c>
      <c r="AY88" s="72">
        <v>2009</v>
      </c>
      <c r="AZ88" s="72">
        <v>2010</v>
      </c>
      <c r="BA88" s="72">
        <v>2011</v>
      </c>
      <c r="BB88" s="72">
        <v>2012</v>
      </c>
      <c r="BC88" s="72">
        <v>2013</v>
      </c>
      <c r="BD88" s="72">
        <v>2014</v>
      </c>
      <c r="BE88" s="72">
        <v>2015</v>
      </c>
      <c r="BF88" s="72">
        <v>2016</v>
      </c>
    </row>
    <row r="89" spans="1:58" s="72" customFormat="1" x14ac:dyDescent="0.25">
      <c r="A89" s="150"/>
      <c r="B89" s="72" t="s">
        <v>2</v>
      </c>
      <c r="C89" s="72" t="s">
        <v>2</v>
      </c>
      <c r="D89" s="72" t="s">
        <v>2</v>
      </c>
      <c r="E89" s="72" t="s">
        <v>2</v>
      </c>
      <c r="F89" s="72" t="s">
        <v>2</v>
      </c>
      <c r="G89" s="72" t="s">
        <v>2</v>
      </c>
      <c r="H89" s="72" t="s">
        <v>2</v>
      </c>
      <c r="I89" s="72" t="s">
        <v>2</v>
      </c>
      <c r="J89" s="72" t="s">
        <v>2</v>
      </c>
      <c r="K89" s="72" t="s">
        <v>2</v>
      </c>
      <c r="L89" s="72" t="s">
        <v>2</v>
      </c>
      <c r="M89" s="72" t="s">
        <v>2</v>
      </c>
      <c r="N89" s="72" t="s">
        <v>2</v>
      </c>
      <c r="O89" s="72" t="s">
        <v>2</v>
      </c>
      <c r="P89" s="72" t="s">
        <v>2</v>
      </c>
      <c r="Q89" s="72" t="s">
        <v>2</v>
      </c>
      <c r="R89" s="72" t="s">
        <v>2</v>
      </c>
      <c r="S89" s="72" t="s">
        <v>2</v>
      </c>
      <c r="T89" s="72" t="s">
        <v>2</v>
      </c>
      <c r="U89" s="72" t="s">
        <v>2</v>
      </c>
      <c r="V89" s="72" t="s">
        <v>2</v>
      </c>
      <c r="W89" s="72" t="s">
        <v>2</v>
      </c>
      <c r="X89" s="72" t="s">
        <v>2</v>
      </c>
      <c r="Y89" s="72" t="s">
        <v>2</v>
      </c>
      <c r="Z89" s="72" t="s">
        <v>2</v>
      </c>
      <c r="AA89" s="72" t="s">
        <v>2</v>
      </c>
      <c r="AB89" s="72" t="s">
        <v>2</v>
      </c>
      <c r="AC89" s="72" t="s">
        <v>2</v>
      </c>
      <c r="AD89" s="72" t="s">
        <v>2</v>
      </c>
      <c r="AE89" s="72" t="s">
        <v>2</v>
      </c>
      <c r="AF89" s="72" t="s">
        <v>2</v>
      </c>
      <c r="AG89" s="72" t="s">
        <v>2</v>
      </c>
      <c r="AH89" s="72" t="s">
        <v>2</v>
      </c>
      <c r="AI89" s="72" t="s">
        <v>2</v>
      </c>
      <c r="AJ89" s="72" t="s">
        <v>2</v>
      </c>
      <c r="AK89" s="72" t="s">
        <v>2</v>
      </c>
      <c r="AL89" s="72" t="s">
        <v>2</v>
      </c>
      <c r="AM89" s="72" t="s">
        <v>2</v>
      </c>
      <c r="AN89" s="72" t="s">
        <v>2</v>
      </c>
      <c r="AO89" s="72" t="s">
        <v>2</v>
      </c>
      <c r="AP89" s="72" t="s">
        <v>2</v>
      </c>
      <c r="AQ89" s="72" t="s">
        <v>2</v>
      </c>
      <c r="AR89" s="72" t="s">
        <v>2</v>
      </c>
      <c r="AS89" s="72" t="s">
        <v>2</v>
      </c>
      <c r="AT89" s="72" t="s">
        <v>2</v>
      </c>
      <c r="AU89" s="72" t="s">
        <v>2</v>
      </c>
      <c r="AV89" s="72" t="s">
        <v>2</v>
      </c>
      <c r="AW89" s="72" t="s">
        <v>2</v>
      </c>
      <c r="AX89" s="72" t="s">
        <v>2</v>
      </c>
      <c r="AY89" s="72" t="s">
        <v>2</v>
      </c>
      <c r="AZ89" s="72" t="s">
        <v>2</v>
      </c>
      <c r="BA89" s="72" t="s">
        <v>2</v>
      </c>
      <c r="BB89" s="72" t="s">
        <v>2</v>
      </c>
      <c r="BC89" s="72" t="s">
        <v>2</v>
      </c>
      <c r="BD89" s="72" t="s">
        <v>2</v>
      </c>
      <c r="BE89" s="72" t="s">
        <v>2</v>
      </c>
      <c r="BF89" s="72" t="s">
        <v>2</v>
      </c>
    </row>
    <row r="90" spans="1:58" s="102" customFormat="1" x14ac:dyDescent="0.25">
      <c r="A90" s="72" t="s">
        <v>4</v>
      </c>
      <c r="B90" s="120">
        <f>(B7/B$6)*100</f>
        <v>6.0586508444847344E-2</v>
      </c>
      <c r="C90" s="120">
        <f t="shared" ref="C90:BF91" si="55">(C7/C$6)*100</f>
        <v>6.0586508444847344E-2</v>
      </c>
      <c r="D90" s="120">
        <f t="shared" si="55"/>
        <v>6.0586508444847344E-2</v>
      </c>
      <c r="E90" s="120">
        <f t="shared" si="55"/>
        <v>6.0586508444847344E-2</v>
      </c>
      <c r="F90" s="120">
        <f t="shared" si="55"/>
        <v>6.0586508444847344E-2</v>
      </c>
      <c r="G90" s="120">
        <f t="shared" si="55"/>
        <v>6.0586508444847344E-2</v>
      </c>
      <c r="H90" s="120">
        <f t="shared" si="55"/>
        <v>6.0586508444847344E-2</v>
      </c>
      <c r="I90" s="120">
        <f t="shared" si="55"/>
        <v>6.0586508444847344E-2</v>
      </c>
      <c r="J90" s="120">
        <f t="shared" si="55"/>
        <v>6.0586508444847344E-2</v>
      </c>
      <c r="K90" s="120">
        <f t="shared" si="55"/>
        <v>6.0586508444847344E-2</v>
      </c>
      <c r="L90" s="120">
        <f t="shared" si="55"/>
        <v>6.0586508444847344E-2</v>
      </c>
      <c r="M90" s="120">
        <f t="shared" si="55"/>
        <v>6.0586508444847344E-2</v>
      </c>
      <c r="N90" s="120">
        <f t="shared" si="55"/>
        <v>6.0586508444847344E-2</v>
      </c>
      <c r="O90" s="120">
        <f t="shared" si="55"/>
        <v>6.0586508444847344E-2</v>
      </c>
      <c r="P90" s="120">
        <f t="shared" si="55"/>
        <v>6.0586508444847344E-2</v>
      </c>
      <c r="Q90" s="120">
        <f t="shared" si="55"/>
        <v>6.0586508444847344E-2</v>
      </c>
      <c r="R90" s="120">
        <f t="shared" si="55"/>
        <v>6.0586508444847344E-2</v>
      </c>
      <c r="S90" s="120">
        <f t="shared" si="55"/>
        <v>6.0586508444847344E-2</v>
      </c>
      <c r="T90" s="120">
        <f t="shared" si="55"/>
        <v>6.0586508444847344E-2</v>
      </c>
      <c r="U90" s="120">
        <f t="shared" si="55"/>
        <v>6.0586508444847344E-2</v>
      </c>
      <c r="V90" s="120">
        <f t="shared" si="55"/>
        <v>6.0586508444847344E-2</v>
      </c>
      <c r="W90" s="120">
        <f t="shared" si="55"/>
        <v>6.0586508444847344E-2</v>
      </c>
      <c r="X90" s="120">
        <f t="shared" si="55"/>
        <v>6.0586508444847344E-2</v>
      </c>
      <c r="Y90" s="120">
        <f t="shared" si="55"/>
        <v>6.0586508444847344E-2</v>
      </c>
      <c r="Z90" s="120">
        <f t="shared" si="55"/>
        <v>6.0586508444847344E-2</v>
      </c>
      <c r="AA90" s="120">
        <f t="shared" si="55"/>
        <v>6.0586508444847344E-2</v>
      </c>
      <c r="AB90" s="120">
        <f t="shared" si="55"/>
        <v>5.7810013485932503E-2</v>
      </c>
      <c r="AC90" s="120">
        <f t="shared" si="55"/>
        <v>5.5032113739977635E-2</v>
      </c>
      <c r="AD90" s="120">
        <f t="shared" si="55"/>
        <v>6.229888018937995E-2</v>
      </c>
      <c r="AE90" s="120">
        <f t="shared" si="55"/>
        <v>6.4523937261877315E-2</v>
      </c>
      <c r="AF90" s="120">
        <f t="shared" si="55"/>
        <v>4.3556743788810019E-2</v>
      </c>
      <c r="AG90" s="120">
        <f t="shared" si="55"/>
        <v>4.2971045822833787E-2</v>
      </c>
      <c r="AH90" s="120">
        <f t="shared" si="55"/>
        <v>7.0673054669725385E-2</v>
      </c>
      <c r="AI90" s="120">
        <f t="shared" si="55"/>
        <v>6.6706670361987672E-2</v>
      </c>
      <c r="AJ90" s="120">
        <f t="shared" si="55"/>
        <v>6.3829865099411201E-2</v>
      </c>
      <c r="AK90" s="120">
        <f t="shared" si="55"/>
        <v>8.6505718390620545E-2</v>
      </c>
      <c r="AL90" s="120">
        <f t="shared" si="55"/>
        <v>5.2543550082764651E-2</v>
      </c>
      <c r="AM90" s="120">
        <f t="shared" si="55"/>
        <v>6.4373848816938015E-2</v>
      </c>
      <c r="AN90" s="120">
        <f t="shared" si="55"/>
        <v>5.0830601149372906E-2</v>
      </c>
      <c r="AO90" s="120">
        <f t="shared" si="55"/>
        <v>9.5578672940965934E-2</v>
      </c>
      <c r="AP90" s="120">
        <f t="shared" si="55"/>
        <v>0.10406975625092231</v>
      </c>
      <c r="AQ90" s="120">
        <f t="shared" si="55"/>
        <v>0.10985956346232868</v>
      </c>
      <c r="AR90" s="120">
        <f t="shared" si="55"/>
        <v>0.15718173015331274</v>
      </c>
      <c r="AS90" s="120">
        <f t="shared" si="55"/>
        <v>0.2020630405054534</v>
      </c>
      <c r="AT90" s="120">
        <f t="shared" si="55"/>
        <v>0.23447337066896068</v>
      </c>
      <c r="AU90" s="120">
        <f t="shared" si="55"/>
        <v>0.24817423052360174</v>
      </c>
      <c r="AV90" s="120">
        <f t="shared" si="55"/>
        <v>0.25097991398603353</v>
      </c>
      <c r="AW90" s="120">
        <f t="shared" si="55"/>
        <v>0.25256886751202445</v>
      </c>
      <c r="AX90" s="120">
        <f t="shared" si="55"/>
        <v>0.33041983970882999</v>
      </c>
      <c r="AY90" s="120">
        <f t="shared" si="55"/>
        <v>0.36196778144000885</v>
      </c>
      <c r="AZ90" s="120">
        <f t="shared" si="55"/>
        <v>0.41253859701422863</v>
      </c>
      <c r="BA90" s="120">
        <f t="shared" si="55"/>
        <v>0.45578749850368211</v>
      </c>
      <c r="BB90" s="120">
        <f t="shared" si="55"/>
        <v>0.5224510858118625</v>
      </c>
      <c r="BC90" s="120">
        <f t="shared" si="55"/>
        <v>0.50268830932914776</v>
      </c>
      <c r="BD90" s="120">
        <f t="shared" si="55"/>
        <v>0.54758077295147534</v>
      </c>
      <c r="BE90" s="120">
        <f t="shared" si="55"/>
        <v>0.60551663648324083</v>
      </c>
      <c r="BF90" s="120">
        <f t="shared" si="55"/>
        <v>0.57637269956995174</v>
      </c>
    </row>
    <row r="91" spans="1:58" s="102" customFormat="1" x14ac:dyDescent="0.25">
      <c r="A91" s="72" t="s">
        <v>5</v>
      </c>
      <c r="B91" s="120">
        <f>(B8/B$6)*100</f>
        <v>1.2978685891466557E-3</v>
      </c>
      <c r="C91" s="120">
        <f t="shared" si="55"/>
        <v>1.2978685891466557E-3</v>
      </c>
      <c r="D91" s="120">
        <f t="shared" si="55"/>
        <v>1.2978685891466557E-3</v>
      </c>
      <c r="E91" s="120">
        <f t="shared" si="55"/>
        <v>1.2978685891466557E-3</v>
      </c>
      <c r="F91" s="120">
        <f t="shared" si="55"/>
        <v>1.2978685891466557E-3</v>
      </c>
      <c r="G91" s="120">
        <f t="shared" si="55"/>
        <v>1.2978685891466557E-3</v>
      </c>
      <c r="H91" s="120">
        <f t="shared" si="55"/>
        <v>1.2978685891466557E-3</v>
      </c>
      <c r="I91" s="120">
        <f t="shared" si="55"/>
        <v>1.2978685891466557E-3</v>
      </c>
      <c r="J91" s="120">
        <f t="shared" si="55"/>
        <v>1.2978685891466557E-3</v>
      </c>
      <c r="K91" s="120">
        <f t="shared" si="55"/>
        <v>1.2978685891466557E-3</v>
      </c>
      <c r="L91" s="120">
        <f t="shared" si="55"/>
        <v>1.2978685891466557E-3</v>
      </c>
      <c r="M91" s="120">
        <f t="shared" si="55"/>
        <v>1.2978685891466557E-3</v>
      </c>
      <c r="N91" s="120">
        <f t="shared" si="55"/>
        <v>1.2978685891466557E-3</v>
      </c>
      <c r="O91" s="120">
        <f t="shared" si="55"/>
        <v>1.2978685891466557E-3</v>
      </c>
      <c r="P91" s="120">
        <f t="shared" si="55"/>
        <v>1.2978685891466557E-3</v>
      </c>
      <c r="Q91" s="120">
        <f t="shared" si="55"/>
        <v>1.2978685891466557E-3</v>
      </c>
      <c r="R91" s="120">
        <f t="shared" si="55"/>
        <v>1.2978685891466555E-3</v>
      </c>
      <c r="S91" s="120">
        <f t="shared" si="55"/>
        <v>1.2978685891466557E-3</v>
      </c>
      <c r="T91" s="120">
        <f t="shared" si="55"/>
        <v>1.2978685891466557E-3</v>
      </c>
      <c r="U91" s="120">
        <f t="shared" si="55"/>
        <v>1.2978685891466557E-3</v>
      </c>
      <c r="V91" s="120">
        <f t="shared" si="55"/>
        <v>1.2978685891466557E-3</v>
      </c>
      <c r="W91" s="120">
        <f t="shared" si="55"/>
        <v>1.2978685891466555E-3</v>
      </c>
      <c r="X91" s="120">
        <f t="shared" si="55"/>
        <v>1.2978685891466557E-3</v>
      </c>
      <c r="Y91" s="120">
        <f t="shared" si="55"/>
        <v>1.2978685891466557E-3</v>
      </c>
      <c r="Z91" s="120">
        <f t="shared" si="55"/>
        <v>1.2978685891466557E-3</v>
      </c>
      <c r="AA91" s="120">
        <f t="shared" si="55"/>
        <v>1.2978685891466557E-3</v>
      </c>
      <c r="AB91" s="120">
        <f t="shared" si="55"/>
        <v>1.2383912287970335E-3</v>
      </c>
      <c r="AC91" s="120">
        <f t="shared" si="55"/>
        <v>1.1788837754610274E-3</v>
      </c>
      <c r="AD91" s="120">
        <f t="shared" si="55"/>
        <v>1.3345505758994367E-3</v>
      </c>
      <c r="AE91" s="120">
        <f t="shared" si="55"/>
        <v>1.3822151757844384E-3</v>
      </c>
      <c r="AF91" s="120">
        <f t="shared" si="55"/>
        <v>9.3306135408786656E-4</v>
      </c>
      <c r="AG91" s="120">
        <f t="shared" si="55"/>
        <v>9.2051468301736531E-4</v>
      </c>
      <c r="AH91" s="120">
        <f t="shared" si="55"/>
        <v>1.5139399861336916E-3</v>
      </c>
      <c r="AI91" s="120">
        <f t="shared" si="55"/>
        <v>1.4289731224270109E-3</v>
      </c>
      <c r="AJ91" s="120">
        <f t="shared" si="55"/>
        <v>1.3673469405718766E-3</v>
      </c>
      <c r="AK91" s="120">
        <f t="shared" si="55"/>
        <v>1.8531032330895282E-3</v>
      </c>
      <c r="AL91" s="120">
        <f t="shared" si="55"/>
        <v>1.1255744053439362E-3</v>
      </c>
      <c r="AM91" s="120">
        <f t="shared" si="55"/>
        <v>1.0780309610492012E-3</v>
      </c>
      <c r="AN91" s="120">
        <f t="shared" si="55"/>
        <v>1.8321566033507794E-3</v>
      </c>
      <c r="AO91" s="120">
        <f t="shared" si="55"/>
        <v>3.5587803754614974E-4</v>
      </c>
      <c r="AP91" s="120">
        <f t="shared" si="55"/>
        <v>3.2508431874517453E-3</v>
      </c>
      <c r="AQ91" s="120">
        <f t="shared" si="55"/>
        <v>3.7062999041196326E-3</v>
      </c>
      <c r="AR91" s="120">
        <f t="shared" si="55"/>
        <v>2.280061362151409E-3</v>
      </c>
      <c r="AS91" s="120">
        <f t="shared" si="55"/>
        <v>2.782430620092488E-3</v>
      </c>
      <c r="AT91" s="120">
        <f t="shared" si="55"/>
        <v>2.8636644086142493E-3</v>
      </c>
      <c r="AU91" s="120">
        <f t="shared" si="55"/>
        <v>6.762428636539127E-3</v>
      </c>
      <c r="AV91" s="120">
        <f t="shared" si="55"/>
        <v>6.2554457306741654E-3</v>
      </c>
      <c r="AW91" s="120">
        <f t="shared" si="55"/>
        <v>2.1070179274158288E-2</v>
      </c>
      <c r="AX91" s="120">
        <f t="shared" si="55"/>
        <v>1.5300691441062301E-2</v>
      </c>
      <c r="AY91" s="120">
        <f t="shared" si="55"/>
        <v>7.2125321620816907E-3</v>
      </c>
      <c r="AZ91" s="120">
        <f t="shared" si="55"/>
        <v>8.3612707122414018E-3</v>
      </c>
      <c r="BA91" s="120">
        <f t="shared" si="55"/>
        <v>1.8396289235268849E-2</v>
      </c>
      <c r="BB91" s="120">
        <f t="shared" si="55"/>
        <v>8.4385629843937455E-3</v>
      </c>
      <c r="BC91" s="120">
        <f t="shared" si="55"/>
        <v>8.5117404914700507E-3</v>
      </c>
      <c r="BD91" s="120">
        <f t="shared" si="55"/>
        <v>7.4495059230937416E-3</v>
      </c>
      <c r="BE91" s="120">
        <f t="shared" si="55"/>
        <v>1.0088914237412148E-2</v>
      </c>
      <c r="BF91" s="120">
        <f t="shared" si="55"/>
        <v>1.0573801617389602E-2</v>
      </c>
    </row>
    <row r="92" spans="1:58" s="102" customFormat="1" x14ac:dyDescent="0.25">
      <c r="A92" s="72" t="s">
        <v>6</v>
      </c>
      <c r="B92" s="120">
        <f t="shared" ref="B92:BF92" si="56">(B9/B$6)*100</f>
        <v>1.8575585396548931E-2</v>
      </c>
      <c r="C92" s="120">
        <f t="shared" si="56"/>
        <v>1.8575585396548935E-2</v>
      </c>
      <c r="D92" s="120">
        <f t="shared" si="56"/>
        <v>1.8575585396548931E-2</v>
      </c>
      <c r="E92" s="120">
        <f t="shared" si="56"/>
        <v>1.8575585396548931E-2</v>
      </c>
      <c r="F92" s="120">
        <f t="shared" si="56"/>
        <v>1.8575585396548931E-2</v>
      </c>
      <c r="G92" s="120">
        <f t="shared" si="56"/>
        <v>1.8575585396548931E-2</v>
      </c>
      <c r="H92" s="120">
        <f t="shared" si="56"/>
        <v>1.8575585396548931E-2</v>
      </c>
      <c r="I92" s="120">
        <f t="shared" si="56"/>
        <v>1.8575585396548931E-2</v>
      </c>
      <c r="J92" s="120">
        <f t="shared" si="56"/>
        <v>1.8575585396548931E-2</v>
      </c>
      <c r="K92" s="120">
        <f t="shared" si="56"/>
        <v>1.8575585396548931E-2</v>
      </c>
      <c r="L92" s="120">
        <f t="shared" si="56"/>
        <v>1.8575585396548931E-2</v>
      </c>
      <c r="M92" s="120">
        <f t="shared" si="56"/>
        <v>1.8575585396548931E-2</v>
      </c>
      <c r="N92" s="120">
        <f t="shared" si="56"/>
        <v>1.8575585396548931E-2</v>
      </c>
      <c r="O92" s="120">
        <f t="shared" si="56"/>
        <v>1.8575585396548931E-2</v>
      </c>
      <c r="P92" s="120">
        <f t="shared" si="56"/>
        <v>1.8575585396548931E-2</v>
      </c>
      <c r="Q92" s="120">
        <f t="shared" si="56"/>
        <v>1.8575585396548931E-2</v>
      </c>
      <c r="R92" s="120">
        <f t="shared" si="56"/>
        <v>1.8575585396548931E-2</v>
      </c>
      <c r="S92" s="120">
        <f t="shared" si="56"/>
        <v>1.8575585396548931E-2</v>
      </c>
      <c r="T92" s="120">
        <f t="shared" si="56"/>
        <v>1.8575585396548931E-2</v>
      </c>
      <c r="U92" s="120">
        <f t="shared" si="56"/>
        <v>1.8575585396548931E-2</v>
      </c>
      <c r="V92" s="120">
        <f t="shared" si="56"/>
        <v>1.8575585396548931E-2</v>
      </c>
      <c r="W92" s="120">
        <f t="shared" si="56"/>
        <v>1.8575585396548931E-2</v>
      </c>
      <c r="X92" s="120">
        <f t="shared" si="56"/>
        <v>1.8575585396548931E-2</v>
      </c>
      <c r="Y92" s="120">
        <f t="shared" si="56"/>
        <v>1.8575585396548931E-2</v>
      </c>
      <c r="Z92" s="120">
        <f t="shared" si="56"/>
        <v>1.8575585396548931E-2</v>
      </c>
      <c r="AA92" s="120">
        <f t="shared" si="56"/>
        <v>1.8575585396548931E-2</v>
      </c>
      <c r="AB92" s="120">
        <f t="shared" si="56"/>
        <v>1.7724322953205467E-2</v>
      </c>
      <c r="AC92" s="120">
        <f t="shared" si="56"/>
        <v>1.6872629807676055E-2</v>
      </c>
      <c r="AD92" s="120">
        <f t="shared" si="56"/>
        <v>1.9100591844150361E-2</v>
      </c>
      <c r="AE92" s="120">
        <f t="shared" si="56"/>
        <v>1.978278559855683E-2</v>
      </c>
      <c r="AF92" s="120">
        <f t="shared" si="56"/>
        <v>1.3354326476515304E-2</v>
      </c>
      <c r="AG92" s="120">
        <f t="shared" si="56"/>
        <v>1.3174753781820732E-2</v>
      </c>
      <c r="AH92" s="120">
        <f t="shared" si="56"/>
        <v>2.1668080831023756E-2</v>
      </c>
      <c r="AI92" s="120">
        <f t="shared" si="56"/>
        <v>2.045200298935404E-2</v>
      </c>
      <c r="AJ92" s="120">
        <f t="shared" si="56"/>
        <v>1.9569985801106988E-2</v>
      </c>
      <c r="AK92" s="120">
        <f t="shared" si="56"/>
        <v>2.6522313308705709E-2</v>
      </c>
      <c r="AL92" s="120">
        <f t="shared" si="56"/>
        <v>1.6109645969922995E-2</v>
      </c>
      <c r="AM92" s="120">
        <f t="shared" si="56"/>
        <v>3.3367624984856237E-2</v>
      </c>
      <c r="AN92" s="120">
        <f t="shared" si="56"/>
        <v>2.4851560081347753E-2</v>
      </c>
      <c r="AO92" s="120">
        <f t="shared" si="56"/>
        <v>1.5861992530628387E-2</v>
      </c>
      <c r="AP92" s="120">
        <f t="shared" si="56"/>
        <v>2.8573200647602184E-2</v>
      </c>
      <c r="AQ92" s="120">
        <f t="shared" si="56"/>
        <v>4.0406726128608607E-2</v>
      </c>
      <c r="AR92" s="120">
        <f t="shared" si="56"/>
        <v>2.4083148137724258E-2</v>
      </c>
      <c r="AS92" s="120">
        <f t="shared" si="56"/>
        <v>1.4527216711219726E-2</v>
      </c>
      <c r="AT92" s="120">
        <f t="shared" si="56"/>
        <v>2.9012680826667601E-2</v>
      </c>
      <c r="AU92" s="120">
        <f t="shared" si="56"/>
        <v>2.1322351517250922E-2</v>
      </c>
      <c r="AV92" s="120">
        <f t="shared" si="56"/>
        <v>1.7813731243188868E-2</v>
      </c>
      <c r="AW92" s="120">
        <f t="shared" si="56"/>
        <v>1.6424355050284216E-2</v>
      </c>
      <c r="AX92" s="120">
        <f t="shared" si="56"/>
        <v>1.7365815439242489E-2</v>
      </c>
      <c r="AY92" s="120">
        <f t="shared" si="56"/>
        <v>1.4723102843257669E-2</v>
      </c>
      <c r="AZ92" s="120">
        <f t="shared" si="56"/>
        <v>2.0149776062716028E-2</v>
      </c>
      <c r="BA92" s="120">
        <f t="shared" si="56"/>
        <v>1.5468429117542962E-2</v>
      </c>
      <c r="BB92" s="120">
        <f t="shared" si="56"/>
        <v>1.6091068046953552E-2</v>
      </c>
      <c r="BC92" s="120">
        <f t="shared" si="56"/>
        <v>1.8618085530709174E-2</v>
      </c>
      <c r="BD92" s="120">
        <f t="shared" si="56"/>
        <v>2.1443634281447806E-2</v>
      </c>
      <c r="BE92" s="120">
        <f t="shared" si="56"/>
        <v>1.5837777530351954E-2</v>
      </c>
      <c r="BF92" s="120">
        <f t="shared" si="56"/>
        <v>1.6564282381614129E-2</v>
      </c>
    </row>
    <row r="93" spans="1:58" s="102" customFormat="1" x14ac:dyDescent="0.25">
      <c r="A93" s="72" t="s">
        <v>7</v>
      </c>
      <c r="B93" s="120">
        <f t="shared" ref="B93:BF93" si="57">(B10/B$6)*100</f>
        <v>1.859968948062278E-2</v>
      </c>
      <c r="C93" s="120">
        <f t="shared" si="57"/>
        <v>1.859968948062278E-2</v>
      </c>
      <c r="D93" s="120">
        <f t="shared" si="57"/>
        <v>1.8599689480622784E-2</v>
      </c>
      <c r="E93" s="120">
        <f t="shared" si="57"/>
        <v>1.8599689480622784E-2</v>
      </c>
      <c r="F93" s="120">
        <f t="shared" si="57"/>
        <v>1.8599689480622784E-2</v>
      </c>
      <c r="G93" s="120">
        <f t="shared" si="57"/>
        <v>1.8599689480622784E-2</v>
      </c>
      <c r="H93" s="120">
        <f t="shared" si="57"/>
        <v>1.8599689480622784E-2</v>
      </c>
      <c r="I93" s="120">
        <f t="shared" si="57"/>
        <v>1.8599689480622784E-2</v>
      </c>
      <c r="J93" s="120">
        <f t="shared" si="57"/>
        <v>1.8599689480622784E-2</v>
      </c>
      <c r="K93" s="120">
        <f t="shared" si="57"/>
        <v>1.8599689480622784E-2</v>
      </c>
      <c r="L93" s="120">
        <f t="shared" si="57"/>
        <v>1.8599689480622784E-2</v>
      </c>
      <c r="M93" s="120">
        <f t="shared" si="57"/>
        <v>1.8599689480622784E-2</v>
      </c>
      <c r="N93" s="120">
        <f t="shared" si="57"/>
        <v>1.8599689480622784E-2</v>
      </c>
      <c r="O93" s="120">
        <f t="shared" si="57"/>
        <v>1.8599689480622784E-2</v>
      </c>
      <c r="P93" s="120">
        <f t="shared" si="57"/>
        <v>1.8599689480622784E-2</v>
      </c>
      <c r="Q93" s="120">
        <f t="shared" si="57"/>
        <v>1.8599689480622784E-2</v>
      </c>
      <c r="R93" s="120">
        <f t="shared" si="57"/>
        <v>1.8599689480622784E-2</v>
      </c>
      <c r="S93" s="120">
        <f t="shared" si="57"/>
        <v>1.8599689480622784E-2</v>
      </c>
      <c r="T93" s="120">
        <f t="shared" si="57"/>
        <v>1.8599689480622784E-2</v>
      </c>
      <c r="U93" s="120">
        <f t="shared" si="57"/>
        <v>1.8599689480622784E-2</v>
      </c>
      <c r="V93" s="120">
        <f t="shared" si="57"/>
        <v>1.8599689480622784E-2</v>
      </c>
      <c r="W93" s="120">
        <f t="shared" si="57"/>
        <v>1.8599689480622784E-2</v>
      </c>
      <c r="X93" s="120">
        <f t="shared" si="57"/>
        <v>1.8599689480622784E-2</v>
      </c>
      <c r="Y93" s="120">
        <f t="shared" si="57"/>
        <v>1.8599689480622784E-2</v>
      </c>
      <c r="Z93" s="120">
        <f t="shared" si="57"/>
        <v>1.8599689480622784E-2</v>
      </c>
      <c r="AA93" s="120">
        <f t="shared" si="57"/>
        <v>1.8599689480622784E-2</v>
      </c>
      <c r="AB93" s="120">
        <f t="shared" si="57"/>
        <v>1.7747322420597518E-2</v>
      </c>
      <c r="AC93" s="120">
        <f t="shared" si="57"/>
        <v>1.6894524099497769E-2</v>
      </c>
      <c r="AD93" s="120">
        <f t="shared" si="57"/>
        <v>1.9125377188022062E-2</v>
      </c>
      <c r="AE93" s="120">
        <f t="shared" si="57"/>
        <v>1.9808456171898286E-2</v>
      </c>
      <c r="AF93" s="120">
        <f t="shared" si="57"/>
        <v>1.3371655341327249E-2</v>
      </c>
      <c r="AG93" s="120">
        <f t="shared" si="57"/>
        <v>1.3191849629194043E-2</v>
      </c>
      <c r="AH93" s="120">
        <f t="shared" si="57"/>
        <v>2.1696197804509123E-2</v>
      </c>
      <c r="AI93" s="120">
        <f t="shared" si="57"/>
        <v>2.0478541953753277E-2</v>
      </c>
      <c r="AJ93" s="120">
        <f t="shared" si="57"/>
        <v>1.9595380240797787E-2</v>
      </c>
      <c r="AK93" s="120">
        <f t="shared" si="57"/>
        <v>2.6556729239949783E-2</v>
      </c>
      <c r="AL93" s="120">
        <f t="shared" si="57"/>
        <v>1.6130550197303691E-2</v>
      </c>
      <c r="AM93" s="120">
        <f t="shared" si="57"/>
        <v>4.0041149981827479E-2</v>
      </c>
      <c r="AN93" s="120">
        <f t="shared" si="57"/>
        <v>5.2474844254944121E-2</v>
      </c>
      <c r="AO93" s="120">
        <f t="shared" si="57"/>
        <v>1.8810696270296487E-3</v>
      </c>
      <c r="AP93" s="120">
        <f t="shared" si="57"/>
        <v>1.2789501487474628E-2</v>
      </c>
      <c r="AQ93" s="120">
        <f t="shared" si="57"/>
        <v>1.1239757317928019E-2</v>
      </c>
      <c r="AR93" s="120">
        <f t="shared" si="57"/>
        <v>4.3641799509929309E-2</v>
      </c>
      <c r="AS93" s="120">
        <f t="shared" si="57"/>
        <v>5.8255310561725886E-2</v>
      </c>
      <c r="AT93" s="120">
        <f t="shared" si="57"/>
        <v>7.3124683080573974E-2</v>
      </c>
      <c r="AU93" s="120">
        <f t="shared" si="57"/>
        <v>0.13687017551607508</v>
      </c>
      <c r="AV93" s="120">
        <f t="shared" si="57"/>
        <v>0.11434446739166329</v>
      </c>
      <c r="AW93" s="120">
        <f t="shared" si="57"/>
        <v>6.9086139046786177E-2</v>
      </c>
      <c r="AX93" s="120">
        <f t="shared" si="57"/>
        <v>9.327476725113848E-2</v>
      </c>
      <c r="AY93" s="120">
        <f t="shared" si="57"/>
        <v>6.3213969899897804E-2</v>
      </c>
      <c r="AZ93" s="120">
        <f t="shared" si="57"/>
        <v>6.0567508692914752E-2</v>
      </c>
      <c r="BA93" s="120">
        <f t="shared" si="57"/>
        <v>6.2055088335871679E-2</v>
      </c>
      <c r="BB93" s="120">
        <f t="shared" si="57"/>
        <v>7.4282473613307129E-2</v>
      </c>
      <c r="BC93" s="120">
        <f t="shared" si="57"/>
        <v>8.0268945141078324E-2</v>
      </c>
      <c r="BD93" s="120">
        <f t="shared" si="57"/>
        <v>9.2403334769222092E-2</v>
      </c>
      <c r="BE93" s="120">
        <f t="shared" si="57"/>
        <v>4.2741548830117687E-2</v>
      </c>
      <c r="BF93" s="120">
        <f t="shared" si="57"/>
        <v>4.3923491509498633E-2</v>
      </c>
    </row>
    <row r="94" spans="1:58" s="102" customFormat="1" x14ac:dyDescent="0.25">
      <c r="A94" s="72" t="s">
        <v>8</v>
      </c>
      <c r="B94" s="120">
        <f t="shared" ref="B94:BF94" si="58">(B11/B$6)*100</f>
        <v>0.25457666922990629</v>
      </c>
      <c r="C94" s="120">
        <f t="shared" si="58"/>
        <v>0.25457666922990629</v>
      </c>
      <c r="D94" s="120">
        <f t="shared" si="58"/>
        <v>0.25457666922990629</v>
      </c>
      <c r="E94" s="120">
        <f t="shared" si="58"/>
        <v>0.25457666922990629</v>
      </c>
      <c r="F94" s="120">
        <f t="shared" si="58"/>
        <v>0.25457666922990629</v>
      </c>
      <c r="G94" s="120">
        <f t="shared" si="58"/>
        <v>0.25457666922990629</v>
      </c>
      <c r="H94" s="120">
        <f t="shared" si="58"/>
        <v>0.25457666922990629</v>
      </c>
      <c r="I94" s="120">
        <f t="shared" si="58"/>
        <v>0.25457666922990624</v>
      </c>
      <c r="J94" s="120">
        <f t="shared" si="58"/>
        <v>0.25457666922990629</v>
      </c>
      <c r="K94" s="120">
        <f t="shared" si="58"/>
        <v>0.25457666922990629</v>
      </c>
      <c r="L94" s="120">
        <f t="shared" si="58"/>
        <v>0.25457666922990629</v>
      </c>
      <c r="M94" s="120">
        <f t="shared" si="58"/>
        <v>0.25457666922990629</v>
      </c>
      <c r="N94" s="120">
        <f t="shared" si="58"/>
        <v>0.25457666922990629</v>
      </c>
      <c r="O94" s="120">
        <f t="shared" si="58"/>
        <v>0.25457666922990629</v>
      </c>
      <c r="P94" s="120">
        <f t="shared" si="58"/>
        <v>0.25457666922990629</v>
      </c>
      <c r="Q94" s="120">
        <f t="shared" si="58"/>
        <v>0.25457666922990629</v>
      </c>
      <c r="R94" s="120">
        <f t="shared" si="58"/>
        <v>0.25457666922990629</v>
      </c>
      <c r="S94" s="120">
        <f t="shared" si="58"/>
        <v>0.25457666922990629</v>
      </c>
      <c r="T94" s="120">
        <f t="shared" si="58"/>
        <v>0.25457666922990629</v>
      </c>
      <c r="U94" s="120">
        <f t="shared" si="58"/>
        <v>0.25457666922990629</v>
      </c>
      <c r="V94" s="120">
        <f t="shared" si="58"/>
        <v>0.25457666922990629</v>
      </c>
      <c r="W94" s="120">
        <f t="shared" si="58"/>
        <v>0.25457666922990629</v>
      </c>
      <c r="X94" s="120">
        <f t="shared" si="58"/>
        <v>0.25457666922990629</v>
      </c>
      <c r="Y94" s="120">
        <f t="shared" si="58"/>
        <v>0.25457666922990629</v>
      </c>
      <c r="Z94" s="120">
        <f t="shared" si="58"/>
        <v>0.25457666922990629</v>
      </c>
      <c r="AA94" s="120">
        <f t="shared" si="58"/>
        <v>0.25457666922990629</v>
      </c>
      <c r="AB94" s="120">
        <f t="shared" si="58"/>
        <v>0.24291019666171726</v>
      </c>
      <c r="AC94" s="120">
        <f t="shared" si="58"/>
        <v>0.23123782136015067</v>
      </c>
      <c r="AD94" s="120">
        <f t="shared" si="58"/>
        <v>0.26177183373758461</v>
      </c>
      <c r="AE94" s="120">
        <f t="shared" si="58"/>
        <v>0.27112123565729535</v>
      </c>
      <c r="AF94" s="120">
        <f t="shared" si="58"/>
        <v>0.18301980161721473</v>
      </c>
      <c r="AG94" s="120">
        <f t="shared" si="58"/>
        <v>0.18055877454732353</v>
      </c>
      <c r="AH94" s="120">
        <f t="shared" si="58"/>
        <v>0.29695903137411939</v>
      </c>
      <c r="AI94" s="120">
        <f t="shared" si="58"/>
        <v>0.28029279772131155</v>
      </c>
      <c r="AJ94" s="120">
        <f t="shared" si="58"/>
        <v>0.26820483423623193</v>
      </c>
      <c r="AK94" s="120">
        <f t="shared" si="58"/>
        <v>0.36348583574958182</v>
      </c>
      <c r="AL94" s="120">
        <f t="shared" si="58"/>
        <v>0.22078119886643843</v>
      </c>
      <c r="AM94" s="120">
        <f t="shared" si="58"/>
        <v>0.23624278489278211</v>
      </c>
      <c r="AN94" s="120">
        <f t="shared" si="58"/>
        <v>0.38935676739926312</v>
      </c>
      <c r="AO94" s="120">
        <f t="shared" si="58"/>
        <v>0.46162465441700573</v>
      </c>
      <c r="AP94" s="120">
        <f t="shared" si="58"/>
        <v>0.43642569791539682</v>
      </c>
      <c r="AQ94" s="120">
        <f t="shared" si="58"/>
        <v>0.44838171666142956</v>
      </c>
      <c r="AR94" s="120">
        <f t="shared" si="58"/>
        <v>0.44699890485802696</v>
      </c>
      <c r="AS94" s="120">
        <f t="shared" si="58"/>
        <v>0.44313868717894045</v>
      </c>
      <c r="AT94" s="120">
        <f t="shared" si="58"/>
        <v>0.46093426617442496</v>
      </c>
      <c r="AU94" s="120">
        <f t="shared" si="58"/>
        <v>0.53523242570730345</v>
      </c>
      <c r="AV94" s="120">
        <f t="shared" si="58"/>
        <v>0.46306175172802716</v>
      </c>
      <c r="AW94" s="120">
        <f t="shared" si="58"/>
        <v>0.50358001749016179</v>
      </c>
      <c r="AX94" s="120">
        <f t="shared" si="58"/>
        <v>0.56909811028638257</v>
      </c>
      <c r="AY94" s="120">
        <f t="shared" si="58"/>
        <v>0.59279861447853244</v>
      </c>
      <c r="AZ94" s="120">
        <f t="shared" si="58"/>
        <v>0.58517076935213153</v>
      </c>
      <c r="BA94" s="120">
        <f t="shared" si="58"/>
        <v>0.70760937889463693</v>
      </c>
      <c r="BB94" s="120">
        <f t="shared" si="58"/>
        <v>0.80557065377593329</v>
      </c>
      <c r="BC94" s="120">
        <f t="shared" si="58"/>
        <v>1.1176238495951751</v>
      </c>
      <c r="BD94" s="120">
        <f t="shared" si="58"/>
        <v>1.2716348698325104</v>
      </c>
      <c r="BE94" s="120">
        <f t="shared" si="58"/>
        <v>1.3293962330175624</v>
      </c>
      <c r="BF94" s="120">
        <f t="shared" si="58"/>
        <v>1.6493321317527847</v>
      </c>
    </row>
    <row r="95" spans="1:58" s="102" customFormat="1" x14ac:dyDescent="0.25">
      <c r="A95" s="72" t="s">
        <v>9</v>
      </c>
      <c r="B95" s="120">
        <f t="shared" ref="B95:BF95" si="59">(B12/B$6)*100</f>
        <v>1.2116553685475319E-2</v>
      </c>
      <c r="C95" s="120">
        <f t="shared" si="59"/>
        <v>1.2116553685475319E-2</v>
      </c>
      <c r="D95" s="120">
        <f t="shared" si="59"/>
        <v>1.2116553685475319E-2</v>
      </c>
      <c r="E95" s="120">
        <f t="shared" si="59"/>
        <v>1.2116553685475318E-2</v>
      </c>
      <c r="F95" s="120">
        <f t="shared" si="59"/>
        <v>1.2116553685475319E-2</v>
      </c>
      <c r="G95" s="120">
        <f t="shared" si="59"/>
        <v>1.2116553685475319E-2</v>
      </c>
      <c r="H95" s="120">
        <f t="shared" si="59"/>
        <v>1.2116553685475319E-2</v>
      </c>
      <c r="I95" s="120">
        <f t="shared" si="59"/>
        <v>1.2116553685475319E-2</v>
      </c>
      <c r="J95" s="120">
        <f t="shared" si="59"/>
        <v>1.2116553685475319E-2</v>
      </c>
      <c r="K95" s="120">
        <f t="shared" si="59"/>
        <v>1.2116553685475319E-2</v>
      </c>
      <c r="L95" s="120">
        <f t="shared" si="59"/>
        <v>1.2116553685475319E-2</v>
      </c>
      <c r="M95" s="120">
        <f t="shared" si="59"/>
        <v>1.2116553685475318E-2</v>
      </c>
      <c r="N95" s="120">
        <f t="shared" si="59"/>
        <v>1.2116553685475319E-2</v>
      </c>
      <c r="O95" s="120">
        <f t="shared" si="59"/>
        <v>1.2116553685475319E-2</v>
      </c>
      <c r="P95" s="120">
        <f t="shared" si="59"/>
        <v>1.2116553685475321E-2</v>
      </c>
      <c r="Q95" s="120">
        <f t="shared" si="59"/>
        <v>1.2116553685475321E-2</v>
      </c>
      <c r="R95" s="120">
        <f t="shared" si="59"/>
        <v>1.2116553685475319E-2</v>
      </c>
      <c r="S95" s="120">
        <f t="shared" si="59"/>
        <v>1.2116553685475319E-2</v>
      </c>
      <c r="T95" s="120">
        <f t="shared" si="59"/>
        <v>1.2116553685475318E-2</v>
      </c>
      <c r="U95" s="120">
        <f t="shared" si="59"/>
        <v>1.2116553685475319E-2</v>
      </c>
      <c r="V95" s="120">
        <f t="shared" si="59"/>
        <v>1.2116553685475319E-2</v>
      </c>
      <c r="W95" s="120">
        <f t="shared" si="59"/>
        <v>1.2116553685475319E-2</v>
      </c>
      <c r="X95" s="120">
        <f t="shared" si="59"/>
        <v>1.2116553685475321E-2</v>
      </c>
      <c r="Y95" s="120">
        <f t="shared" si="59"/>
        <v>1.2116553685475319E-2</v>
      </c>
      <c r="Z95" s="120">
        <f t="shared" si="59"/>
        <v>1.2116553685475319E-2</v>
      </c>
      <c r="AA95" s="120">
        <f t="shared" si="59"/>
        <v>1.2116553685475318E-2</v>
      </c>
      <c r="AB95" s="120">
        <f t="shared" si="59"/>
        <v>1.156128897241189E-2</v>
      </c>
      <c r="AC95" s="120">
        <f t="shared" si="59"/>
        <v>1.1005743319284013E-2</v>
      </c>
      <c r="AD95" s="120">
        <f t="shared" si="59"/>
        <v>1.2459006893370735E-2</v>
      </c>
      <c r="AE95" s="120">
        <f t="shared" si="59"/>
        <v>1.2903990837225213E-2</v>
      </c>
      <c r="AF95" s="120">
        <f t="shared" si="59"/>
        <v>8.710811004434011E-3</v>
      </c>
      <c r="AG95" s="120">
        <f t="shared" si="59"/>
        <v>8.593678642289642E-3</v>
      </c>
      <c r="AH95" s="120">
        <f t="shared" si="59"/>
        <v>1.4133738401541548E-2</v>
      </c>
      <c r="AI95" s="120">
        <f t="shared" si="59"/>
        <v>1.334051050913577E-2</v>
      </c>
      <c r="AJ95" s="120">
        <f t="shared" si="59"/>
        <v>1.2765184973775098E-2</v>
      </c>
      <c r="AK95" s="120">
        <f t="shared" si="59"/>
        <v>1.7300075675011194E-2</v>
      </c>
      <c r="AL95" s="120">
        <f t="shared" si="59"/>
        <v>1.0508061311749408E-2</v>
      </c>
      <c r="AM95" s="120">
        <f t="shared" si="59"/>
        <v>1.0677639995153995E-2</v>
      </c>
      <c r="AN95" s="120">
        <f t="shared" si="59"/>
        <v>2.8046089543600394E-2</v>
      </c>
      <c r="AO95" s="120">
        <f t="shared" si="59"/>
        <v>2.2369476645757985E-2</v>
      </c>
      <c r="AP95" s="120">
        <f t="shared" si="59"/>
        <v>2.5151260450284558E-2</v>
      </c>
      <c r="AQ95" s="120">
        <f t="shared" si="59"/>
        <v>1.3173479007033912E-2</v>
      </c>
      <c r="AR95" s="120">
        <f t="shared" si="59"/>
        <v>1.3894123925610149E-2</v>
      </c>
      <c r="AS95" s="120">
        <f t="shared" si="59"/>
        <v>1.0836835046676005E-2</v>
      </c>
      <c r="AT95" s="120">
        <f t="shared" si="59"/>
        <v>1.7702652707797178E-2</v>
      </c>
      <c r="AU95" s="120">
        <f t="shared" si="59"/>
        <v>2.5876640190838494E-2</v>
      </c>
      <c r="AV95" s="120">
        <f t="shared" si="59"/>
        <v>1.5178188118082492E-2</v>
      </c>
      <c r="AW95" s="120">
        <f t="shared" si="59"/>
        <v>2.15074333187582E-2</v>
      </c>
      <c r="AX95" s="120">
        <f t="shared" si="59"/>
        <v>3.1852973184051982E-2</v>
      </c>
      <c r="AY95" s="120">
        <f t="shared" si="59"/>
        <v>2.0534853965596223E-2</v>
      </c>
      <c r="AZ95" s="120">
        <f t="shared" si="59"/>
        <v>3.8113212787248794E-2</v>
      </c>
      <c r="BA95" s="120">
        <f t="shared" si="59"/>
        <v>3.0004088640058206E-2</v>
      </c>
      <c r="BB95" s="120">
        <f t="shared" si="59"/>
        <v>4.526768855737795E-2</v>
      </c>
      <c r="BC95" s="120">
        <f t="shared" si="59"/>
        <v>5.6522266605382135E-2</v>
      </c>
      <c r="BD95" s="120">
        <f t="shared" si="59"/>
        <v>4.6759328138740945E-2</v>
      </c>
      <c r="BE95" s="120">
        <f t="shared" si="59"/>
        <v>1.9155303383194686E-2</v>
      </c>
      <c r="BF95" s="120">
        <f t="shared" si="59"/>
        <v>6.6458152370893586E-2</v>
      </c>
    </row>
    <row r="96" spans="1:58" s="102" customFormat="1" x14ac:dyDescent="0.25">
      <c r="A96" s="72" t="s">
        <v>10</v>
      </c>
      <c r="B96" s="120">
        <f t="shared" ref="B96:BF96" si="60">(B13/B$6)*100</f>
        <v>0.40100838980420705</v>
      </c>
      <c r="C96" s="120">
        <f t="shared" si="60"/>
        <v>0.40100838980420705</v>
      </c>
      <c r="D96" s="120">
        <f t="shared" si="60"/>
        <v>0.40100838980420705</v>
      </c>
      <c r="E96" s="120">
        <f t="shared" si="60"/>
        <v>0.40100838980420705</v>
      </c>
      <c r="F96" s="120">
        <f t="shared" si="60"/>
        <v>0.40100838980420705</v>
      </c>
      <c r="G96" s="120">
        <f t="shared" si="60"/>
        <v>0.40100838980420705</v>
      </c>
      <c r="H96" s="120">
        <f t="shared" si="60"/>
        <v>0.40100838980420705</v>
      </c>
      <c r="I96" s="120">
        <f t="shared" si="60"/>
        <v>0.40100838980420705</v>
      </c>
      <c r="J96" s="120">
        <f t="shared" si="60"/>
        <v>0.40100838980420705</v>
      </c>
      <c r="K96" s="120">
        <f t="shared" si="60"/>
        <v>0.40100838980420705</v>
      </c>
      <c r="L96" s="120">
        <f t="shared" si="60"/>
        <v>0.40100838980420705</v>
      </c>
      <c r="M96" s="120">
        <f t="shared" si="60"/>
        <v>0.40100838980420705</v>
      </c>
      <c r="N96" s="120">
        <f t="shared" si="60"/>
        <v>0.40100838980420705</v>
      </c>
      <c r="O96" s="120">
        <f t="shared" si="60"/>
        <v>0.40100838980420705</v>
      </c>
      <c r="P96" s="120">
        <f t="shared" si="60"/>
        <v>0.40100838980420705</v>
      </c>
      <c r="Q96" s="120">
        <f t="shared" si="60"/>
        <v>0.40100838980420705</v>
      </c>
      <c r="R96" s="120">
        <f t="shared" si="60"/>
        <v>0.40100838980420705</v>
      </c>
      <c r="S96" s="120">
        <f t="shared" si="60"/>
        <v>0.40100838980420705</v>
      </c>
      <c r="T96" s="120">
        <f t="shared" si="60"/>
        <v>0.40100838980420705</v>
      </c>
      <c r="U96" s="120">
        <f t="shared" si="60"/>
        <v>0.40100838980420705</v>
      </c>
      <c r="V96" s="120">
        <f t="shared" si="60"/>
        <v>0.40100838980420705</v>
      </c>
      <c r="W96" s="120">
        <f t="shared" si="60"/>
        <v>0.40100838980420705</v>
      </c>
      <c r="X96" s="120">
        <f t="shared" si="60"/>
        <v>0.40100838980420705</v>
      </c>
      <c r="Y96" s="120">
        <f t="shared" si="60"/>
        <v>0.40100838980420705</v>
      </c>
      <c r="Z96" s="120">
        <f t="shared" si="60"/>
        <v>0.40100838980420705</v>
      </c>
      <c r="AA96" s="120">
        <f t="shared" si="60"/>
        <v>0.40100838980420705</v>
      </c>
      <c r="AB96" s="120">
        <f t="shared" si="60"/>
        <v>0.41345987783794907</v>
      </c>
      <c r="AC96" s="120">
        <f t="shared" si="60"/>
        <v>0.41345987783794907</v>
      </c>
      <c r="AD96" s="120">
        <f t="shared" si="60"/>
        <v>0.41345987783794907</v>
      </c>
      <c r="AE96" s="120">
        <f t="shared" si="60"/>
        <v>0.41345987783794919</v>
      </c>
      <c r="AF96" s="120">
        <f t="shared" si="60"/>
        <v>0.41345987783794902</v>
      </c>
      <c r="AG96" s="120">
        <f t="shared" si="60"/>
        <v>0.41345987783794907</v>
      </c>
      <c r="AH96" s="120">
        <f t="shared" si="60"/>
        <v>0.41345987783794907</v>
      </c>
      <c r="AI96" s="120">
        <f t="shared" si="60"/>
        <v>0.41345987783794907</v>
      </c>
      <c r="AJ96" s="120">
        <f t="shared" si="60"/>
        <v>0.41345987783794907</v>
      </c>
      <c r="AK96" s="120">
        <f t="shared" si="60"/>
        <v>0.20100966384896382</v>
      </c>
      <c r="AL96" s="120">
        <f t="shared" si="60"/>
        <v>0.48894372345577231</v>
      </c>
      <c r="AM96" s="120">
        <f t="shared" si="60"/>
        <v>0.31134560851254317</v>
      </c>
      <c r="AN96" s="120">
        <f t="shared" si="60"/>
        <v>0.36149859135344231</v>
      </c>
      <c r="AO96" s="120">
        <f t="shared" si="60"/>
        <v>0.38638186933581975</v>
      </c>
      <c r="AP96" s="120">
        <f t="shared" si="60"/>
        <v>0.44741868079927966</v>
      </c>
      <c r="AQ96" s="120">
        <f t="shared" si="60"/>
        <v>0.50276763916753286</v>
      </c>
      <c r="AR96" s="120">
        <f t="shared" si="60"/>
        <v>0.60831324623023919</v>
      </c>
      <c r="AS96" s="120">
        <f t="shared" si="60"/>
        <v>0.84647397211887365</v>
      </c>
      <c r="AT96" s="120">
        <f t="shared" si="60"/>
        <v>0.90361628748182377</v>
      </c>
      <c r="AU96" s="120">
        <f t="shared" si="60"/>
        <v>1.1711767350373503</v>
      </c>
      <c r="AV96" s="120">
        <f t="shared" si="60"/>
        <v>1.1255674356101886</v>
      </c>
      <c r="AW96" s="120">
        <f t="shared" si="60"/>
        <v>1.0507214691735898</v>
      </c>
      <c r="AX96" s="120">
        <f t="shared" si="60"/>
        <v>0.86431697275350483</v>
      </c>
      <c r="AY96" s="120">
        <f t="shared" si="60"/>
        <v>0.7276908482206057</v>
      </c>
      <c r="AZ96" s="120">
        <f t="shared" si="60"/>
        <v>1.0356157632702674</v>
      </c>
      <c r="BA96" s="120">
        <f t="shared" si="60"/>
        <v>1.1584480164913664</v>
      </c>
      <c r="BB96" s="120">
        <f t="shared" si="60"/>
        <v>1.6286195366373504</v>
      </c>
      <c r="BC96" s="120">
        <f t="shared" si="60"/>
        <v>1.8405830736175051</v>
      </c>
      <c r="BD96" s="120">
        <f t="shared" si="60"/>
        <v>2.1065687596762031</v>
      </c>
      <c r="BE96" s="120">
        <f t="shared" si="60"/>
        <v>2.4108869382644795</v>
      </c>
      <c r="BF96" s="120">
        <f t="shared" si="60"/>
        <v>2.4177017500445768</v>
      </c>
    </row>
    <row r="97" spans="1:58" s="102" customFormat="1" x14ac:dyDescent="0.25">
      <c r="A97" s="72" t="s">
        <v>11</v>
      </c>
      <c r="B97" s="120">
        <f t="shared" ref="B97:BF97" si="61">(B14/B$6)*100</f>
        <v>0.50321074077086902</v>
      </c>
      <c r="C97" s="120">
        <f t="shared" si="61"/>
        <v>0.50321074077086902</v>
      </c>
      <c r="D97" s="120">
        <f t="shared" si="61"/>
        <v>0.50321074077086902</v>
      </c>
      <c r="E97" s="120">
        <f t="shared" si="61"/>
        <v>0.50321074077086902</v>
      </c>
      <c r="F97" s="120">
        <f t="shared" si="61"/>
        <v>0.50321074077086902</v>
      </c>
      <c r="G97" s="120">
        <f t="shared" si="61"/>
        <v>0.50321074077086902</v>
      </c>
      <c r="H97" s="120">
        <f t="shared" si="61"/>
        <v>0.50321074077086902</v>
      </c>
      <c r="I97" s="120">
        <f t="shared" si="61"/>
        <v>0.50321074077086902</v>
      </c>
      <c r="J97" s="120">
        <f t="shared" si="61"/>
        <v>0.50321074077086902</v>
      </c>
      <c r="K97" s="120">
        <f t="shared" si="61"/>
        <v>0.50321074077086902</v>
      </c>
      <c r="L97" s="120">
        <f t="shared" si="61"/>
        <v>0.50321074077086902</v>
      </c>
      <c r="M97" s="120">
        <f t="shared" si="61"/>
        <v>0.50321074077086902</v>
      </c>
      <c r="N97" s="120">
        <f t="shared" si="61"/>
        <v>0.50321074077086914</v>
      </c>
      <c r="O97" s="120">
        <f t="shared" si="61"/>
        <v>0.50321074077086902</v>
      </c>
      <c r="P97" s="120">
        <f t="shared" si="61"/>
        <v>0.50321074077086902</v>
      </c>
      <c r="Q97" s="120">
        <f t="shared" si="61"/>
        <v>0.50321074077086902</v>
      </c>
      <c r="R97" s="120">
        <f t="shared" si="61"/>
        <v>0.50321074077086902</v>
      </c>
      <c r="S97" s="120">
        <f t="shared" si="61"/>
        <v>0.50321074077086902</v>
      </c>
      <c r="T97" s="120">
        <f t="shared" si="61"/>
        <v>0.50321074077086902</v>
      </c>
      <c r="U97" s="120">
        <f t="shared" si="61"/>
        <v>0.50321074077086902</v>
      </c>
      <c r="V97" s="120">
        <f t="shared" si="61"/>
        <v>0.50321074077086902</v>
      </c>
      <c r="W97" s="120">
        <f t="shared" si="61"/>
        <v>0.50321074077086902</v>
      </c>
      <c r="X97" s="120">
        <f t="shared" si="61"/>
        <v>0.50321074077086902</v>
      </c>
      <c r="Y97" s="120">
        <f t="shared" si="61"/>
        <v>0.50321074077086902</v>
      </c>
      <c r="Z97" s="120">
        <f t="shared" si="61"/>
        <v>0.50321074077086902</v>
      </c>
      <c r="AA97" s="120">
        <f t="shared" si="61"/>
        <v>0.50321074077086902</v>
      </c>
      <c r="AB97" s="120">
        <f t="shared" si="61"/>
        <v>0.47291751060699744</v>
      </c>
      <c r="AC97" s="120">
        <f t="shared" si="61"/>
        <v>0.46947264124908977</v>
      </c>
      <c r="AD97" s="120">
        <f t="shared" si="61"/>
        <v>0.48522208828600638</v>
      </c>
      <c r="AE97" s="120">
        <f t="shared" si="61"/>
        <v>0.32224915561000522</v>
      </c>
      <c r="AF97" s="120">
        <f t="shared" si="61"/>
        <v>0.3002210335193411</v>
      </c>
      <c r="AG97" s="120">
        <f t="shared" si="61"/>
        <v>0.40225895882534141</v>
      </c>
      <c r="AH97" s="120">
        <f t="shared" si="61"/>
        <v>0.36223513041876193</v>
      </c>
      <c r="AI97" s="120">
        <f t="shared" si="61"/>
        <v>0.51563128611585796</v>
      </c>
      <c r="AJ97" s="120">
        <f t="shared" si="61"/>
        <v>0.65349473506807521</v>
      </c>
      <c r="AK97" s="120">
        <f t="shared" si="61"/>
        <v>0.65453562754146788</v>
      </c>
      <c r="AL97" s="120">
        <f t="shared" si="61"/>
        <v>0.89707998123861443</v>
      </c>
      <c r="AM97" s="120">
        <f t="shared" si="61"/>
        <v>0.8277737736627796</v>
      </c>
      <c r="AN97" s="120">
        <f t="shared" si="61"/>
        <v>1.2283905349850304</v>
      </c>
      <c r="AO97" s="120">
        <f t="shared" si="61"/>
        <v>1.0172519504658444</v>
      </c>
      <c r="AP97" s="120">
        <f t="shared" si="61"/>
        <v>1.1451950612848103</v>
      </c>
      <c r="AQ97" s="120">
        <f t="shared" si="61"/>
        <v>1.1071765246186942</v>
      </c>
      <c r="AR97" s="120">
        <f t="shared" si="61"/>
        <v>1.2673222318095636</v>
      </c>
      <c r="AS97" s="120">
        <f t="shared" si="61"/>
        <v>1.3541064721972209</v>
      </c>
      <c r="AT97" s="120">
        <f t="shared" si="61"/>
        <v>1.659941876290276</v>
      </c>
      <c r="AU97" s="120">
        <f t="shared" si="61"/>
        <v>1.6820161145914232</v>
      </c>
      <c r="AV97" s="120">
        <f t="shared" si="61"/>
        <v>1.4676799853679727</v>
      </c>
      <c r="AW97" s="120">
        <f t="shared" si="61"/>
        <v>1.6101606908613904</v>
      </c>
      <c r="AX97" s="120">
        <f t="shared" si="61"/>
        <v>1.5194619162973952</v>
      </c>
      <c r="AY97" s="120">
        <f t="shared" si="61"/>
        <v>2.2012826981784781</v>
      </c>
      <c r="AZ97" s="120">
        <f t="shared" si="61"/>
        <v>2.1371762482003325</v>
      </c>
      <c r="BA97" s="120">
        <f t="shared" si="61"/>
        <v>2.188614303399893</v>
      </c>
      <c r="BB97" s="120">
        <f t="shared" si="61"/>
        <v>2.2499752044964363</v>
      </c>
      <c r="BC97" s="120">
        <f t="shared" si="61"/>
        <v>2.2942696161679108</v>
      </c>
      <c r="BD97" s="120">
        <f t="shared" si="61"/>
        <v>2.1945318522144288</v>
      </c>
      <c r="BE97" s="120">
        <f t="shared" si="61"/>
        <v>2.1342370940291353</v>
      </c>
      <c r="BF97" s="120">
        <f t="shared" si="61"/>
        <v>2.0370448918185513</v>
      </c>
    </row>
    <row r="98" spans="1:58" s="102" customFormat="1" x14ac:dyDescent="0.25">
      <c r="A98" s="72" t="s">
        <v>12</v>
      </c>
      <c r="B98" s="120">
        <f t="shared" ref="B98:BF98" si="62">(B15/B$6)*100</f>
        <v>0.14740971415515328</v>
      </c>
      <c r="C98" s="120">
        <f t="shared" si="62"/>
        <v>0.14740971415515325</v>
      </c>
      <c r="D98" s="120">
        <f t="shared" si="62"/>
        <v>0.14740971415515328</v>
      </c>
      <c r="E98" s="120">
        <f t="shared" si="62"/>
        <v>0.14740971415515328</v>
      </c>
      <c r="F98" s="120">
        <f t="shared" si="62"/>
        <v>0.14740971415515328</v>
      </c>
      <c r="G98" s="120">
        <f t="shared" si="62"/>
        <v>0.14740971415515325</v>
      </c>
      <c r="H98" s="120">
        <f t="shared" si="62"/>
        <v>0.14740971415515328</v>
      </c>
      <c r="I98" s="120">
        <f t="shared" si="62"/>
        <v>0.14740971415515328</v>
      </c>
      <c r="J98" s="120">
        <f t="shared" si="62"/>
        <v>0.14740971415515328</v>
      </c>
      <c r="K98" s="120">
        <f t="shared" si="62"/>
        <v>0.14740971415515328</v>
      </c>
      <c r="L98" s="120">
        <f t="shared" si="62"/>
        <v>0.14740971415515328</v>
      </c>
      <c r="M98" s="120">
        <f t="shared" si="62"/>
        <v>0.14740971415515328</v>
      </c>
      <c r="N98" s="120">
        <f t="shared" si="62"/>
        <v>0.14740971415515328</v>
      </c>
      <c r="O98" s="120">
        <f t="shared" si="62"/>
        <v>0.1474097141551533</v>
      </c>
      <c r="P98" s="120">
        <f t="shared" si="62"/>
        <v>0.1474097141551533</v>
      </c>
      <c r="Q98" s="120">
        <f t="shared" si="62"/>
        <v>0.14740971415515328</v>
      </c>
      <c r="R98" s="120">
        <f t="shared" si="62"/>
        <v>0.14740971415515328</v>
      </c>
      <c r="S98" s="120">
        <f t="shared" si="62"/>
        <v>0.14740971415515328</v>
      </c>
      <c r="T98" s="120">
        <f t="shared" si="62"/>
        <v>0.1474097141551533</v>
      </c>
      <c r="U98" s="120">
        <f t="shared" si="62"/>
        <v>0.14740971415515328</v>
      </c>
      <c r="V98" s="120">
        <f t="shared" si="62"/>
        <v>0.14740971415515328</v>
      </c>
      <c r="W98" s="120">
        <f t="shared" si="62"/>
        <v>0.14740971415515328</v>
      </c>
      <c r="X98" s="120">
        <f t="shared" si="62"/>
        <v>0.14740971415515328</v>
      </c>
      <c r="Y98" s="120">
        <f t="shared" si="62"/>
        <v>0.14740971415515328</v>
      </c>
      <c r="Z98" s="120">
        <f t="shared" si="62"/>
        <v>0.14740971415515328</v>
      </c>
      <c r="AA98" s="120">
        <f t="shared" si="62"/>
        <v>0.14740971415515328</v>
      </c>
      <c r="AB98" s="120">
        <f t="shared" si="62"/>
        <v>0.1044709293648594</v>
      </c>
      <c r="AC98" s="120">
        <f t="shared" si="62"/>
        <v>6.1842713365673312E-2</v>
      </c>
      <c r="AD98" s="120">
        <f t="shared" si="62"/>
        <v>0.11861868934309261</v>
      </c>
      <c r="AE98" s="120">
        <f t="shared" si="62"/>
        <v>0.11302250729438776</v>
      </c>
      <c r="AF98" s="120">
        <f t="shared" si="62"/>
        <v>0.15348378679921371</v>
      </c>
      <c r="AG98" s="120">
        <f t="shared" si="62"/>
        <v>0.13849471198274976</v>
      </c>
      <c r="AH98" s="120">
        <f t="shared" si="62"/>
        <v>0.15251614494456894</v>
      </c>
      <c r="AI98" s="120">
        <f t="shared" si="62"/>
        <v>0.17987589145612154</v>
      </c>
      <c r="AJ98" s="120">
        <f t="shared" si="62"/>
        <v>0.17776203275842994</v>
      </c>
      <c r="AK98" s="120">
        <f t="shared" si="62"/>
        <v>0.17191175909878104</v>
      </c>
      <c r="AL98" s="120">
        <f t="shared" si="62"/>
        <v>0.24950768929880787</v>
      </c>
      <c r="AM98" s="120">
        <f t="shared" si="62"/>
        <v>0.2216123647071144</v>
      </c>
      <c r="AN98" s="120">
        <f t="shared" si="62"/>
        <v>0.22389893260435423</v>
      </c>
      <c r="AO98" s="120">
        <f t="shared" si="62"/>
        <v>0.30193709499808336</v>
      </c>
      <c r="AP98" s="120">
        <f t="shared" si="62"/>
        <v>0.34831073783446792</v>
      </c>
      <c r="AQ98" s="120">
        <f t="shared" si="62"/>
        <v>0.42235704559554604</v>
      </c>
      <c r="AR98" s="120">
        <f t="shared" si="62"/>
        <v>0.40075641035689374</v>
      </c>
      <c r="AS98" s="120">
        <f t="shared" si="62"/>
        <v>0.52365344270140624</v>
      </c>
      <c r="AT98" s="120">
        <f t="shared" si="62"/>
        <v>0.59257605126132851</v>
      </c>
      <c r="AU98" s="120">
        <f t="shared" si="62"/>
        <v>0.74490221562693759</v>
      </c>
      <c r="AV98" s="120">
        <f t="shared" si="62"/>
        <v>0.77456389699662398</v>
      </c>
      <c r="AW98" s="120">
        <f t="shared" si="62"/>
        <v>0.69493331875819853</v>
      </c>
      <c r="AX98" s="120">
        <f t="shared" si="62"/>
        <v>0.85699516948722976</v>
      </c>
      <c r="AY98" s="120">
        <f t="shared" si="62"/>
        <v>1.0483504909141468</v>
      </c>
      <c r="AZ98" s="120">
        <f t="shared" si="62"/>
        <v>1.2391225924784608</v>
      </c>
      <c r="BA98" s="120">
        <f t="shared" si="62"/>
        <v>1.5123563470047992</v>
      </c>
      <c r="BB98" s="120">
        <f t="shared" si="62"/>
        <v>1.829480455016564</v>
      </c>
      <c r="BC98" s="120">
        <f t="shared" si="62"/>
        <v>1.6664694959692059</v>
      </c>
      <c r="BD98" s="120">
        <f t="shared" si="62"/>
        <v>1.4965510260642219</v>
      </c>
      <c r="BE98" s="120">
        <f t="shared" si="62"/>
        <v>1.5551924960291941</v>
      </c>
      <c r="BF98" s="120">
        <f t="shared" si="62"/>
        <v>1.0935642737376319</v>
      </c>
    </row>
    <row r="99" spans="1:58" s="102" customFormat="1" x14ac:dyDescent="0.25">
      <c r="A99" s="72" t="s">
        <v>13</v>
      </c>
      <c r="B99" s="120">
        <f t="shared" ref="B99:BF99" si="63">(B16/B$6)*100</f>
        <v>6.9285961264347398E-2</v>
      </c>
      <c r="C99" s="120">
        <f t="shared" si="63"/>
        <v>6.9285961264347398E-2</v>
      </c>
      <c r="D99" s="120">
        <f t="shared" si="63"/>
        <v>6.9285961264347398E-2</v>
      </c>
      <c r="E99" s="120">
        <f t="shared" si="63"/>
        <v>6.9285961264347398E-2</v>
      </c>
      <c r="F99" s="120">
        <f t="shared" si="63"/>
        <v>6.9285961264347398E-2</v>
      </c>
      <c r="G99" s="120">
        <f t="shared" si="63"/>
        <v>6.9285961264347398E-2</v>
      </c>
      <c r="H99" s="120">
        <f t="shared" si="63"/>
        <v>6.9285961264347398E-2</v>
      </c>
      <c r="I99" s="120">
        <f t="shared" si="63"/>
        <v>6.9285961264347398E-2</v>
      </c>
      <c r="J99" s="120">
        <f t="shared" si="63"/>
        <v>6.9285961264347398E-2</v>
      </c>
      <c r="K99" s="120">
        <f t="shared" si="63"/>
        <v>6.9285961264347398E-2</v>
      </c>
      <c r="L99" s="120">
        <f t="shared" si="63"/>
        <v>6.9285961264347398E-2</v>
      </c>
      <c r="M99" s="120">
        <f t="shared" si="63"/>
        <v>6.9285961264347398E-2</v>
      </c>
      <c r="N99" s="120">
        <f t="shared" si="63"/>
        <v>6.9285961264347398E-2</v>
      </c>
      <c r="O99" s="120">
        <f t="shared" si="63"/>
        <v>6.9285961264347398E-2</v>
      </c>
      <c r="P99" s="120">
        <f t="shared" si="63"/>
        <v>6.9285961264347398E-2</v>
      </c>
      <c r="Q99" s="120">
        <f t="shared" si="63"/>
        <v>6.9285961264347398E-2</v>
      </c>
      <c r="R99" s="120">
        <f t="shared" si="63"/>
        <v>6.9285961264347398E-2</v>
      </c>
      <c r="S99" s="120">
        <f t="shared" si="63"/>
        <v>6.9285961264347398E-2</v>
      </c>
      <c r="T99" s="120">
        <f t="shared" si="63"/>
        <v>6.9285961264347398E-2</v>
      </c>
      <c r="U99" s="120">
        <f t="shared" si="63"/>
        <v>6.9285961264347412E-2</v>
      </c>
      <c r="V99" s="120">
        <f t="shared" si="63"/>
        <v>6.9285961264347398E-2</v>
      </c>
      <c r="W99" s="120">
        <f t="shared" si="63"/>
        <v>6.9285961264347398E-2</v>
      </c>
      <c r="X99" s="120">
        <f t="shared" si="63"/>
        <v>6.9285961264347398E-2</v>
      </c>
      <c r="Y99" s="120">
        <f t="shared" si="63"/>
        <v>6.9285961264347398E-2</v>
      </c>
      <c r="Z99" s="120">
        <f t="shared" si="63"/>
        <v>6.9285961264347398E-2</v>
      </c>
      <c r="AA99" s="120">
        <f t="shared" si="63"/>
        <v>6.9285961264347398E-2</v>
      </c>
      <c r="AB99" s="120">
        <f t="shared" si="63"/>
        <v>4.4040359891691361E-2</v>
      </c>
      <c r="AC99" s="120">
        <f t="shared" si="63"/>
        <v>3.6507150148123273E-2</v>
      </c>
      <c r="AD99" s="120">
        <f t="shared" si="63"/>
        <v>6.1432274234733651E-2</v>
      </c>
      <c r="AE99" s="120">
        <f t="shared" si="63"/>
        <v>6.4496120203486801E-2</v>
      </c>
      <c r="AF99" s="120">
        <f t="shared" si="63"/>
        <v>7.9609172933218536E-2</v>
      </c>
      <c r="AG99" s="120">
        <f t="shared" si="63"/>
        <v>6.6454461443680043E-2</v>
      </c>
      <c r="AH99" s="120">
        <f t="shared" si="63"/>
        <v>6.7677646392840879E-2</v>
      </c>
      <c r="AI99" s="120">
        <f t="shared" si="63"/>
        <v>7.929803772930781E-2</v>
      </c>
      <c r="AJ99" s="120">
        <f t="shared" si="63"/>
        <v>8.9597567623807148E-2</v>
      </c>
      <c r="AK99" s="120">
        <f t="shared" si="63"/>
        <v>7.7059278786690957E-2</v>
      </c>
      <c r="AL99" s="120">
        <f t="shared" si="63"/>
        <v>9.597350452024081E-2</v>
      </c>
      <c r="AM99" s="120">
        <f t="shared" si="63"/>
        <v>0.12782367109583387</v>
      </c>
      <c r="AN99" s="120">
        <f t="shared" si="63"/>
        <v>0.11984183320891895</v>
      </c>
      <c r="AO99" s="120">
        <f t="shared" si="63"/>
        <v>0.15501030521117293</v>
      </c>
      <c r="AP99" s="120">
        <f t="shared" si="63"/>
        <v>8.5505730680474193E-2</v>
      </c>
      <c r="AQ99" s="120">
        <f t="shared" si="63"/>
        <v>0.10337353863011933</v>
      </c>
      <c r="AR99" s="120">
        <f t="shared" si="63"/>
        <v>9.0703691063085734E-2</v>
      </c>
      <c r="AS99" s="120">
        <f t="shared" si="63"/>
        <v>8.6841124090255017E-2</v>
      </c>
      <c r="AT99" s="120">
        <f t="shared" si="63"/>
        <v>7.5062718589434113E-2</v>
      </c>
      <c r="AU99" s="120">
        <f t="shared" si="63"/>
        <v>0.10012534644508442</v>
      </c>
      <c r="AV99" s="120">
        <f t="shared" si="63"/>
        <v>9.9769596374508773E-2</v>
      </c>
      <c r="AW99" s="120">
        <f t="shared" si="63"/>
        <v>8.570179274158285E-2</v>
      </c>
      <c r="AX99" s="120">
        <f t="shared" si="63"/>
        <v>7.315545314765573E-2</v>
      </c>
      <c r="AY99" s="120">
        <f t="shared" si="63"/>
        <v>8.2765296752482884E-2</v>
      </c>
      <c r="AZ99" s="120">
        <f t="shared" si="63"/>
        <v>7.7408230622164217E-2</v>
      </c>
      <c r="BA99" s="120">
        <f t="shared" si="63"/>
        <v>7.335196454231846E-2</v>
      </c>
      <c r="BB99" s="120">
        <f t="shared" si="63"/>
        <v>6.8271442446341715E-2</v>
      </c>
      <c r="BC99" s="120">
        <f t="shared" si="63"/>
        <v>5.7987578892521277E-2</v>
      </c>
      <c r="BD99" s="120">
        <f t="shared" si="63"/>
        <v>6.9844378979514482E-2</v>
      </c>
      <c r="BE99" s="120">
        <f t="shared" si="63"/>
        <v>5.839754412195771E-2</v>
      </c>
      <c r="BF99" s="120">
        <f t="shared" si="63"/>
        <v>3.646554398088353E-2</v>
      </c>
    </row>
    <row r="100" spans="1:58" s="102" customFormat="1" x14ac:dyDescent="0.25">
      <c r="A100" s="72" t="s">
        <v>14</v>
      </c>
      <c r="B100" s="120">
        <f t="shared" ref="B100:BF100" si="64">(B17/B$6)*100</f>
        <v>0.23348200501308575</v>
      </c>
      <c r="C100" s="120">
        <f t="shared" si="64"/>
        <v>0.23348200501308575</v>
      </c>
      <c r="D100" s="120">
        <f t="shared" si="64"/>
        <v>0.23348200501308575</v>
      </c>
      <c r="E100" s="120">
        <f t="shared" si="64"/>
        <v>0.23348200501308575</v>
      </c>
      <c r="F100" s="120">
        <f t="shared" si="64"/>
        <v>0.23348200501308575</v>
      </c>
      <c r="G100" s="120">
        <f t="shared" si="64"/>
        <v>0.23348200501308575</v>
      </c>
      <c r="H100" s="120">
        <f t="shared" si="64"/>
        <v>0.23348200501308575</v>
      </c>
      <c r="I100" s="120">
        <f t="shared" si="64"/>
        <v>0.23348200501308575</v>
      </c>
      <c r="J100" s="120">
        <f t="shared" si="64"/>
        <v>0.23348200501308575</v>
      </c>
      <c r="K100" s="120">
        <f t="shared" si="64"/>
        <v>0.23348200501308575</v>
      </c>
      <c r="L100" s="120">
        <f t="shared" si="64"/>
        <v>0.23348200501308575</v>
      </c>
      <c r="M100" s="120">
        <f t="shared" si="64"/>
        <v>0.23348200501308575</v>
      </c>
      <c r="N100" s="120">
        <f t="shared" si="64"/>
        <v>0.23348200501308575</v>
      </c>
      <c r="O100" s="120">
        <f t="shared" si="64"/>
        <v>0.23348200501308575</v>
      </c>
      <c r="P100" s="120">
        <f t="shared" si="64"/>
        <v>0.23348200501308575</v>
      </c>
      <c r="Q100" s="120">
        <f t="shared" si="64"/>
        <v>0.23348200501308575</v>
      </c>
      <c r="R100" s="120">
        <f t="shared" si="64"/>
        <v>0.23348200501308575</v>
      </c>
      <c r="S100" s="120">
        <f t="shared" si="64"/>
        <v>0.23348200501308575</v>
      </c>
      <c r="T100" s="120">
        <f t="shared" si="64"/>
        <v>0.23348200501308575</v>
      </c>
      <c r="U100" s="120">
        <f t="shared" si="64"/>
        <v>0.23348200501308575</v>
      </c>
      <c r="V100" s="120">
        <f t="shared" si="64"/>
        <v>0.23348200501308575</v>
      </c>
      <c r="W100" s="120">
        <f t="shared" si="64"/>
        <v>0.23348200501308575</v>
      </c>
      <c r="X100" s="120">
        <f t="shared" si="64"/>
        <v>0.23348200501308575</v>
      </c>
      <c r="Y100" s="120">
        <f t="shared" si="64"/>
        <v>0.23348200501308575</v>
      </c>
      <c r="Z100" s="120">
        <f t="shared" si="64"/>
        <v>0.23348200501308575</v>
      </c>
      <c r="AA100" s="120">
        <f t="shared" si="64"/>
        <v>0.23348200501308575</v>
      </c>
      <c r="AB100" s="120">
        <f t="shared" si="64"/>
        <v>0.28176502569132039</v>
      </c>
      <c r="AC100" s="120">
        <f t="shared" si="64"/>
        <v>0.28647140771969959</v>
      </c>
      <c r="AD100" s="120">
        <f t="shared" si="64"/>
        <v>0.22874566043343589</v>
      </c>
      <c r="AE100" s="120">
        <f t="shared" si="64"/>
        <v>0.25281553338137114</v>
      </c>
      <c r="AF100" s="120">
        <f t="shared" si="64"/>
        <v>0.24582705413170763</v>
      </c>
      <c r="AG100" s="120">
        <f t="shared" si="64"/>
        <v>0.2741965294178047</v>
      </c>
      <c r="AH100" s="120">
        <f t="shared" si="64"/>
        <v>0.25265826057305357</v>
      </c>
      <c r="AI100" s="120">
        <f t="shared" si="64"/>
        <v>0.14753574556325538</v>
      </c>
      <c r="AJ100" s="120">
        <f t="shared" si="64"/>
        <v>0.1861313512952667</v>
      </c>
      <c r="AK100" s="120">
        <f t="shared" si="64"/>
        <v>0.23713120078022518</v>
      </c>
      <c r="AL100" s="120">
        <f t="shared" si="64"/>
        <v>0.17502428615680277</v>
      </c>
      <c r="AM100" s="120">
        <f t="shared" si="64"/>
        <v>0.19122215856706071</v>
      </c>
      <c r="AN100" s="120">
        <f t="shared" si="64"/>
        <v>0.196651475426317</v>
      </c>
      <c r="AO100" s="120">
        <f t="shared" si="64"/>
        <v>0.17183825241514086</v>
      </c>
      <c r="AP100" s="120">
        <f t="shared" si="64"/>
        <v>0.19791646616235822</v>
      </c>
      <c r="AQ100" s="120">
        <f t="shared" si="64"/>
        <v>0.16984522169313448</v>
      </c>
      <c r="AR100" s="120">
        <f t="shared" si="64"/>
        <v>0.15579231776075173</v>
      </c>
      <c r="AS100" s="120">
        <f t="shared" si="64"/>
        <v>0.12564870905470288</v>
      </c>
      <c r="AT100" s="120">
        <f t="shared" si="64"/>
        <v>0.11477798356950852</v>
      </c>
      <c r="AU100" s="120">
        <f t="shared" si="64"/>
        <v>0.16336785507149371</v>
      </c>
      <c r="AV100" s="120">
        <f t="shared" si="64"/>
        <v>0.17286622618167591</v>
      </c>
      <c r="AW100" s="120">
        <f t="shared" si="64"/>
        <v>0.16752295583734148</v>
      </c>
      <c r="AX100" s="120">
        <f t="shared" si="64"/>
        <v>0.15773166780039888</v>
      </c>
      <c r="AY100" s="120">
        <f t="shared" si="64"/>
        <v>0.11739737267123877</v>
      </c>
      <c r="AZ100" s="120">
        <f t="shared" si="64"/>
        <v>0.12937810759330426</v>
      </c>
      <c r="BA100" s="120">
        <f t="shared" si="64"/>
        <v>0.11828036670282012</v>
      </c>
      <c r="BB100" s="120">
        <f t="shared" si="64"/>
        <v>0.10988627360225607</v>
      </c>
      <c r="BC100" s="120">
        <f t="shared" si="64"/>
        <v>9.291803797270598E-2</v>
      </c>
      <c r="BD100" s="120">
        <f t="shared" si="64"/>
        <v>8.7184471862647953E-2</v>
      </c>
      <c r="BE100" s="120">
        <f t="shared" si="64"/>
        <v>8.7482702283866592E-2</v>
      </c>
      <c r="BF100" s="120">
        <f t="shared" si="64"/>
        <v>9.5003396280956762E-2</v>
      </c>
    </row>
    <row r="101" spans="1:58" s="102" customFormat="1" x14ac:dyDescent="0.25">
      <c r="A101" s="72" t="s">
        <v>15</v>
      </c>
      <c r="B101" s="120">
        <f t="shared" ref="B101:BF101" si="65">(B18/B$6)*100</f>
        <v>0.28344184429307162</v>
      </c>
      <c r="C101" s="120">
        <f t="shared" si="65"/>
        <v>0.28344184429307162</v>
      </c>
      <c r="D101" s="120">
        <f t="shared" si="65"/>
        <v>0.28344184429307162</v>
      </c>
      <c r="E101" s="120">
        <f t="shared" si="65"/>
        <v>0.28344184429307162</v>
      </c>
      <c r="F101" s="120">
        <f t="shared" si="65"/>
        <v>0.28344184429307162</v>
      </c>
      <c r="G101" s="120">
        <f t="shared" si="65"/>
        <v>0.28344184429307162</v>
      </c>
      <c r="H101" s="120">
        <f t="shared" si="65"/>
        <v>0.28344184429307162</v>
      </c>
      <c r="I101" s="120">
        <f t="shared" si="65"/>
        <v>0.28344184429307162</v>
      </c>
      <c r="J101" s="120">
        <f t="shared" si="65"/>
        <v>0.28344184429307162</v>
      </c>
      <c r="K101" s="120">
        <f t="shared" si="65"/>
        <v>0.28344184429307162</v>
      </c>
      <c r="L101" s="120">
        <f t="shared" si="65"/>
        <v>0.28344184429307162</v>
      </c>
      <c r="M101" s="120">
        <f t="shared" si="65"/>
        <v>0.28344184429307162</v>
      </c>
      <c r="N101" s="120">
        <f t="shared" si="65"/>
        <v>0.28344184429307162</v>
      </c>
      <c r="O101" s="120">
        <f t="shared" si="65"/>
        <v>0.28344184429307162</v>
      </c>
      <c r="P101" s="120">
        <f t="shared" si="65"/>
        <v>0.28344184429307162</v>
      </c>
      <c r="Q101" s="120">
        <f t="shared" si="65"/>
        <v>0.28344184429307162</v>
      </c>
      <c r="R101" s="120">
        <f t="shared" si="65"/>
        <v>0.28344184429307162</v>
      </c>
      <c r="S101" s="120">
        <f t="shared" si="65"/>
        <v>0.28344184429307162</v>
      </c>
      <c r="T101" s="120">
        <f t="shared" si="65"/>
        <v>0.28344184429307168</v>
      </c>
      <c r="U101" s="120">
        <f t="shared" si="65"/>
        <v>0.28344184429307168</v>
      </c>
      <c r="V101" s="120">
        <f t="shared" si="65"/>
        <v>0.28344184429307162</v>
      </c>
      <c r="W101" s="120">
        <f t="shared" si="65"/>
        <v>0.28344184429307162</v>
      </c>
      <c r="X101" s="120">
        <f t="shared" si="65"/>
        <v>0.28344184429307162</v>
      </c>
      <c r="Y101" s="120">
        <f t="shared" si="65"/>
        <v>0.28344184429307162</v>
      </c>
      <c r="Z101" s="120">
        <f t="shared" si="65"/>
        <v>0.28344184429307162</v>
      </c>
      <c r="AA101" s="120">
        <f t="shared" si="65"/>
        <v>0.28344184429307162</v>
      </c>
      <c r="AB101" s="120">
        <f t="shared" si="65"/>
        <v>0.42974330000213207</v>
      </c>
      <c r="AC101" s="120">
        <f t="shared" si="65"/>
        <v>0.3975887991541513</v>
      </c>
      <c r="AD101" s="120">
        <f t="shared" si="65"/>
        <v>0.34935459624201665</v>
      </c>
      <c r="AE101" s="120">
        <f t="shared" si="65"/>
        <v>0.41004411349465592</v>
      </c>
      <c r="AF101" s="120">
        <f t="shared" si="65"/>
        <v>0.22525010689049438</v>
      </c>
      <c r="AG101" s="120">
        <f t="shared" si="65"/>
        <v>0.27008933155354758</v>
      </c>
      <c r="AH101" s="120">
        <f t="shared" si="65"/>
        <v>0.280071050385302</v>
      </c>
      <c r="AI101" s="120">
        <f t="shared" si="65"/>
        <v>0.16448198201111724</v>
      </c>
      <c r="AJ101" s="120">
        <f t="shared" si="65"/>
        <v>0.1957618000225857</v>
      </c>
      <c r="AK101" s="120">
        <f t="shared" si="65"/>
        <v>0.1996049374127481</v>
      </c>
      <c r="AL101" s="120">
        <f t="shared" si="65"/>
        <v>0.1958702700550369</v>
      </c>
      <c r="AM101" s="120">
        <f t="shared" si="65"/>
        <v>0.19856303606372908</v>
      </c>
      <c r="AN101" s="120">
        <f t="shared" si="65"/>
        <v>0.14690137688917662</v>
      </c>
      <c r="AO101" s="120">
        <f t="shared" si="65"/>
        <v>9.5985390698161532E-2</v>
      </c>
      <c r="AP101" s="120">
        <f t="shared" si="65"/>
        <v>0.13405450722991802</v>
      </c>
      <c r="AQ101" s="120">
        <f t="shared" si="65"/>
        <v>0.1442636951810044</v>
      </c>
      <c r="AR101" s="120">
        <f t="shared" si="65"/>
        <v>0.10292339492586594</v>
      </c>
      <c r="AS101" s="120">
        <f t="shared" si="65"/>
        <v>9.9376706252355909E-2</v>
      </c>
      <c r="AT101" s="120">
        <f t="shared" si="65"/>
        <v>9.3257111650225655E-2</v>
      </c>
      <c r="AU101" s="120">
        <f t="shared" si="65"/>
        <v>7.5628793731090646E-2</v>
      </c>
      <c r="AV101" s="120">
        <f t="shared" si="65"/>
        <v>0.11977432130001499</v>
      </c>
      <c r="AW101" s="120">
        <f t="shared" si="65"/>
        <v>7.2228902492348063E-2</v>
      </c>
      <c r="AX101" s="120">
        <f t="shared" si="65"/>
        <v>6.5020116185127722E-2</v>
      </c>
      <c r="AY101" s="120">
        <f t="shared" si="65"/>
        <v>6.8966113318417496E-2</v>
      </c>
      <c r="AZ101" s="120">
        <f t="shared" si="65"/>
        <v>8.9699003117897164E-2</v>
      </c>
      <c r="BA101" s="120">
        <f t="shared" si="65"/>
        <v>9.3821075099871115E-2</v>
      </c>
      <c r="BB101" s="120">
        <f t="shared" si="65"/>
        <v>7.8282121274403343E-2</v>
      </c>
      <c r="BC101" s="120">
        <f t="shared" si="65"/>
        <v>7.8976022534779075E-2</v>
      </c>
      <c r="BD101" s="120">
        <f t="shared" si="65"/>
        <v>0.10513483500501788</v>
      </c>
      <c r="BE101" s="120">
        <f t="shared" si="65"/>
        <v>6.6986754891646419E-2</v>
      </c>
      <c r="BF101" s="120">
        <f t="shared" si="65"/>
        <v>7.136310977515796E-2</v>
      </c>
    </row>
    <row r="102" spans="1:58" s="102" customFormat="1" x14ac:dyDescent="0.25">
      <c r="A102" s="72" t="s">
        <v>16</v>
      </c>
      <c r="B102" s="120">
        <f t="shared" ref="B102:BF102" si="66">(B19/B$6)*100</f>
        <v>1.0639252588727843</v>
      </c>
      <c r="C102" s="120">
        <f t="shared" si="66"/>
        <v>1.0639252588727843</v>
      </c>
      <c r="D102" s="120">
        <f t="shared" si="66"/>
        <v>1.0639252588727843</v>
      </c>
      <c r="E102" s="120">
        <f t="shared" si="66"/>
        <v>1.0639252588727843</v>
      </c>
      <c r="F102" s="120">
        <f t="shared" si="66"/>
        <v>1.0639252588727843</v>
      </c>
      <c r="G102" s="120">
        <f t="shared" si="66"/>
        <v>1.0639252588727841</v>
      </c>
      <c r="H102" s="120">
        <f t="shared" si="66"/>
        <v>1.0639252588727843</v>
      </c>
      <c r="I102" s="120">
        <f t="shared" si="66"/>
        <v>1.0639252588727843</v>
      </c>
      <c r="J102" s="120">
        <f t="shared" si="66"/>
        <v>1.0639252588727843</v>
      </c>
      <c r="K102" s="120">
        <f t="shared" si="66"/>
        <v>1.0639252588727843</v>
      </c>
      <c r="L102" s="120">
        <f t="shared" si="66"/>
        <v>1.0639252588727843</v>
      </c>
      <c r="M102" s="120">
        <f t="shared" si="66"/>
        <v>1.0639252588727843</v>
      </c>
      <c r="N102" s="120">
        <f t="shared" si="66"/>
        <v>1.0639252588727843</v>
      </c>
      <c r="O102" s="120">
        <f t="shared" si="66"/>
        <v>1.0639252588727841</v>
      </c>
      <c r="P102" s="120">
        <f t="shared" si="66"/>
        <v>1.0639252588727843</v>
      </c>
      <c r="Q102" s="120">
        <f t="shared" si="66"/>
        <v>1.0639252588727843</v>
      </c>
      <c r="R102" s="120">
        <f t="shared" si="66"/>
        <v>1.0639252588727843</v>
      </c>
      <c r="S102" s="120">
        <f t="shared" si="66"/>
        <v>1.0639252588727843</v>
      </c>
      <c r="T102" s="120">
        <f t="shared" si="66"/>
        <v>1.0639252588727843</v>
      </c>
      <c r="U102" s="120">
        <f t="shared" si="66"/>
        <v>1.0639252588727841</v>
      </c>
      <c r="V102" s="120">
        <f t="shared" si="66"/>
        <v>1.0639252588727843</v>
      </c>
      <c r="W102" s="120">
        <f t="shared" si="66"/>
        <v>1.0639252588727843</v>
      </c>
      <c r="X102" s="120">
        <f t="shared" si="66"/>
        <v>1.0639252588727843</v>
      </c>
      <c r="Y102" s="120">
        <f t="shared" si="66"/>
        <v>1.0639252588727843</v>
      </c>
      <c r="Z102" s="120">
        <f t="shared" si="66"/>
        <v>1.0639252588727843</v>
      </c>
      <c r="AA102" s="120">
        <f t="shared" si="66"/>
        <v>1.0639252588727843</v>
      </c>
      <c r="AB102" s="120">
        <f t="shared" si="66"/>
        <v>1.6781309297912712</v>
      </c>
      <c r="AC102" s="120">
        <f t="shared" si="66"/>
        <v>1.5286454783334387</v>
      </c>
      <c r="AD102" s="120">
        <f t="shared" si="66"/>
        <v>1.2229401114936069</v>
      </c>
      <c r="AE102" s="120">
        <f t="shared" si="66"/>
        <v>0.90387146447853028</v>
      </c>
      <c r="AF102" s="120">
        <f t="shared" si="66"/>
        <v>0.95977965800101706</v>
      </c>
      <c r="AG102" s="120">
        <f t="shared" si="66"/>
        <v>1.0315638155868159</v>
      </c>
      <c r="AH102" s="120">
        <f t="shared" si="66"/>
        <v>0.96301353478638452</v>
      </c>
      <c r="AI102" s="120">
        <f t="shared" si="66"/>
        <v>0.83469916549487533</v>
      </c>
      <c r="AJ102" s="120">
        <f t="shared" si="66"/>
        <v>0.83767706697805111</v>
      </c>
      <c r="AK102" s="120">
        <f t="shared" si="66"/>
        <v>0.92705255616731763</v>
      </c>
      <c r="AL102" s="120">
        <f t="shared" si="66"/>
        <v>0.81580406648931958</v>
      </c>
      <c r="AM102" s="120">
        <f t="shared" si="66"/>
        <v>0.79871827252212013</v>
      </c>
      <c r="AN102" s="120">
        <f t="shared" si="66"/>
        <v>0.5444323814418508</v>
      </c>
      <c r="AO102" s="120">
        <f t="shared" si="66"/>
        <v>0.48328237498767135</v>
      </c>
      <c r="AP102" s="120">
        <f t="shared" si="66"/>
        <v>0.51354767511244281</v>
      </c>
      <c r="AQ102" s="120">
        <f t="shared" si="66"/>
        <v>0.54571237501309289</v>
      </c>
      <c r="AR102" s="120">
        <f t="shared" si="66"/>
        <v>0.47400338161600775</v>
      </c>
      <c r="AS102" s="120">
        <f t="shared" si="66"/>
        <v>0.43212611967204811</v>
      </c>
      <c r="AT102" s="120">
        <f t="shared" si="66"/>
        <v>0.37511111162534938</v>
      </c>
      <c r="AU102" s="120">
        <f t="shared" si="66"/>
        <v>0.38142167641295943</v>
      </c>
      <c r="AV102" s="120">
        <f t="shared" si="66"/>
        <v>0.66730046715795732</v>
      </c>
      <c r="AW102" s="120">
        <f t="shared" si="66"/>
        <v>0.4289735461303017</v>
      </c>
      <c r="AX102" s="120">
        <f t="shared" si="66"/>
        <v>0.28777190017065435</v>
      </c>
      <c r="AY102" s="120">
        <f t="shared" si="66"/>
        <v>0.34372782407143865</v>
      </c>
      <c r="AZ102" s="120">
        <f t="shared" si="66"/>
        <v>0.42036805545502004</v>
      </c>
      <c r="BA102" s="120">
        <f t="shared" si="66"/>
        <v>0.31701211097678078</v>
      </c>
      <c r="BB102" s="120">
        <f t="shared" si="66"/>
        <v>0.28723481237837778</v>
      </c>
      <c r="BC102" s="120">
        <f t="shared" si="66"/>
        <v>0.28668403923675334</v>
      </c>
      <c r="BD102" s="120">
        <f t="shared" si="66"/>
        <v>0.27927229690784477</v>
      </c>
      <c r="BE102" s="120">
        <f t="shared" si="66"/>
        <v>0.20598199901383135</v>
      </c>
      <c r="BF102" s="120">
        <f t="shared" si="66"/>
        <v>0.21575781893430152</v>
      </c>
    </row>
    <row r="103" spans="1:58" s="102" customFormat="1" x14ac:dyDescent="0.25">
      <c r="A103" s="72" t="s">
        <v>17</v>
      </c>
      <c r="B103" s="120">
        <f t="shared" ref="B103:BF103" si="67">(B20/B$6)*100</f>
        <v>1.3577020754232358</v>
      </c>
      <c r="C103" s="120">
        <f t="shared" si="67"/>
        <v>1.3577020754232358</v>
      </c>
      <c r="D103" s="120">
        <f t="shared" si="67"/>
        <v>1.3577020754232358</v>
      </c>
      <c r="E103" s="120">
        <f t="shared" si="67"/>
        <v>1.3577020754232358</v>
      </c>
      <c r="F103" s="120">
        <f t="shared" si="67"/>
        <v>1.3577020754232358</v>
      </c>
      <c r="G103" s="120">
        <f t="shared" si="67"/>
        <v>1.3577020754232358</v>
      </c>
      <c r="H103" s="120">
        <f t="shared" si="67"/>
        <v>1.3577020754232358</v>
      </c>
      <c r="I103" s="120">
        <f t="shared" si="67"/>
        <v>1.3577020754232361</v>
      </c>
      <c r="J103" s="120">
        <f t="shared" si="67"/>
        <v>1.3577020754232358</v>
      </c>
      <c r="K103" s="120">
        <f t="shared" si="67"/>
        <v>1.3577020754232358</v>
      </c>
      <c r="L103" s="120">
        <f t="shared" si="67"/>
        <v>1.3577020754232358</v>
      </c>
      <c r="M103" s="120">
        <f t="shared" si="67"/>
        <v>1.3577020754232358</v>
      </c>
      <c r="N103" s="120">
        <f t="shared" si="67"/>
        <v>1.3577020754232358</v>
      </c>
      <c r="O103" s="120">
        <f t="shared" si="67"/>
        <v>1.3577020754232358</v>
      </c>
      <c r="P103" s="120">
        <f t="shared" si="67"/>
        <v>1.3577020754232358</v>
      </c>
      <c r="Q103" s="120">
        <f t="shared" si="67"/>
        <v>1.3577020754232358</v>
      </c>
      <c r="R103" s="120">
        <f t="shared" si="67"/>
        <v>1.3577020754232358</v>
      </c>
      <c r="S103" s="120">
        <f t="shared" si="67"/>
        <v>1.3577020754232358</v>
      </c>
      <c r="T103" s="120">
        <f t="shared" si="67"/>
        <v>1.3577020754232358</v>
      </c>
      <c r="U103" s="120">
        <f t="shared" si="67"/>
        <v>1.3577020754232358</v>
      </c>
      <c r="V103" s="120">
        <f t="shared" si="67"/>
        <v>1.3577020754232358</v>
      </c>
      <c r="W103" s="120">
        <f t="shared" si="67"/>
        <v>1.3577020754232358</v>
      </c>
      <c r="X103" s="120">
        <f t="shared" si="67"/>
        <v>1.3577020754232358</v>
      </c>
      <c r="Y103" s="120">
        <f t="shared" si="67"/>
        <v>1.3577020754232358</v>
      </c>
      <c r="Z103" s="120">
        <f t="shared" si="67"/>
        <v>1.3577020754232358</v>
      </c>
      <c r="AA103" s="120">
        <f t="shared" si="67"/>
        <v>1.3577020754232358</v>
      </c>
      <c r="AB103" s="120">
        <f t="shared" si="67"/>
        <v>1.9438388802422017</v>
      </c>
      <c r="AC103" s="120">
        <f t="shared" si="67"/>
        <v>1.8930520044021373</v>
      </c>
      <c r="AD103" s="120">
        <f t="shared" si="67"/>
        <v>1.4672760359066999</v>
      </c>
      <c r="AE103" s="120">
        <f t="shared" si="67"/>
        <v>1.0727494634323971</v>
      </c>
      <c r="AF103" s="120">
        <f t="shared" si="67"/>
        <v>0.99469300291028862</v>
      </c>
      <c r="AG103" s="120">
        <f t="shared" si="67"/>
        <v>1.386836430845056</v>
      </c>
      <c r="AH103" s="120">
        <f t="shared" si="67"/>
        <v>1.3380264425702053</v>
      </c>
      <c r="AI103" s="120">
        <f t="shared" si="67"/>
        <v>0.87363670114988623</v>
      </c>
      <c r="AJ103" s="120">
        <f t="shared" si="67"/>
        <v>1.2837732098113637</v>
      </c>
      <c r="AK103" s="120">
        <f t="shared" si="67"/>
        <v>1.4606479267241177</v>
      </c>
      <c r="AL103" s="120">
        <f t="shared" si="67"/>
        <v>1.2201927316612433</v>
      </c>
      <c r="AM103" s="120">
        <f t="shared" si="67"/>
        <v>0.73788652543434374</v>
      </c>
      <c r="AN103" s="120">
        <f t="shared" si="67"/>
        <v>0.60494052772687146</v>
      </c>
      <c r="AO103" s="120">
        <f t="shared" si="67"/>
        <v>0.5915201381213504</v>
      </c>
      <c r="AP103" s="120">
        <f t="shared" si="67"/>
        <v>0.66257317070562549</v>
      </c>
      <c r="AQ103" s="120">
        <f t="shared" si="67"/>
        <v>0.68985521258852822</v>
      </c>
      <c r="AR103" s="120">
        <f t="shared" si="67"/>
        <v>0.51475947846446424</v>
      </c>
      <c r="AS103" s="120">
        <f t="shared" si="67"/>
        <v>0.50798396499878018</v>
      </c>
      <c r="AT103" s="120">
        <f t="shared" si="67"/>
        <v>0.43061991970747809</v>
      </c>
      <c r="AU103" s="120">
        <f t="shared" si="67"/>
        <v>0.53423186228659103</v>
      </c>
      <c r="AV103" s="120">
        <f t="shared" si="67"/>
        <v>0.58871047637918295</v>
      </c>
      <c r="AW103" s="120">
        <f t="shared" si="67"/>
        <v>0.45408832531700916</v>
      </c>
      <c r="AX103" s="120">
        <f t="shared" si="67"/>
        <v>0.3256012170464096</v>
      </c>
      <c r="AY103" s="120">
        <f t="shared" si="67"/>
        <v>0.28671305536870195</v>
      </c>
      <c r="AZ103" s="120">
        <f t="shared" si="67"/>
        <v>0.44016329000343613</v>
      </c>
      <c r="BA103" s="120">
        <f t="shared" si="67"/>
        <v>0.34294828777185699</v>
      </c>
      <c r="BB103" s="120">
        <f t="shared" si="67"/>
        <v>0.34958770106032278</v>
      </c>
      <c r="BC103" s="120">
        <f t="shared" si="67"/>
        <v>0.19154648412323361</v>
      </c>
      <c r="BD103" s="120">
        <f t="shared" si="67"/>
        <v>0.23842627714308501</v>
      </c>
      <c r="BE103" s="120">
        <f t="shared" si="67"/>
        <v>0.14610747420396422</v>
      </c>
      <c r="BF103" s="120">
        <f t="shared" si="67"/>
        <v>0.19266029410848279</v>
      </c>
    </row>
    <row r="104" spans="1:58" s="102" customFormat="1" x14ac:dyDescent="0.25">
      <c r="A104" s="72" t="s">
        <v>18</v>
      </c>
      <c r="B104" s="120">
        <f t="shared" ref="B104:BF104" si="68">(B21/B$6)*100</f>
        <v>0.18164193880964855</v>
      </c>
      <c r="C104" s="120">
        <f t="shared" si="68"/>
        <v>0.18164193880964849</v>
      </c>
      <c r="D104" s="120">
        <f t="shared" si="68"/>
        <v>0.18164193880964852</v>
      </c>
      <c r="E104" s="120">
        <f t="shared" si="68"/>
        <v>0.18164193880964849</v>
      </c>
      <c r="F104" s="120">
        <f t="shared" si="68"/>
        <v>0.18164193880964852</v>
      </c>
      <c r="G104" s="120">
        <f t="shared" si="68"/>
        <v>0.18164193880964852</v>
      </c>
      <c r="H104" s="120">
        <f t="shared" si="68"/>
        <v>0.18164193880964852</v>
      </c>
      <c r="I104" s="120">
        <f t="shared" si="68"/>
        <v>0.18164193880964849</v>
      </c>
      <c r="J104" s="120">
        <f t="shared" si="68"/>
        <v>0.18164193880964852</v>
      </c>
      <c r="K104" s="120">
        <f t="shared" si="68"/>
        <v>0.18164193880964852</v>
      </c>
      <c r="L104" s="120">
        <f t="shared" si="68"/>
        <v>0.18164193880964855</v>
      </c>
      <c r="M104" s="120">
        <f t="shared" si="68"/>
        <v>0.18164193880964852</v>
      </c>
      <c r="N104" s="120">
        <f t="shared" si="68"/>
        <v>0.18164193880964852</v>
      </c>
      <c r="O104" s="120">
        <f t="shared" si="68"/>
        <v>0.18164193880964852</v>
      </c>
      <c r="P104" s="120">
        <f t="shared" si="68"/>
        <v>0.18164193880964852</v>
      </c>
      <c r="Q104" s="120">
        <f t="shared" si="68"/>
        <v>0.18164193880964852</v>
      </c>
      <c r="R104" s="120">
        <f t="shared" si="68"/>
        <v>0.18164193880964852</v>
      </c>
      <c r="S104" s="120">
        <f t="shared" si="68"/>
        <v>0.18164193880964852</v>
      </c>
      <c r="T104" s="120">
        <f t="shared" si="68"/>
        <v>0.18164193880964855</v>
      </c>
      <c r="U104" s="120">
        <f t="shared" si="68"/>
        <v>0.18164193880964852</v>
      </c>
      <c r="V104" s="120">
        <f t="shared" si="68"/>
        <v>0.18164193880964855</v>
      </c>
      <c r="W104" s="120">
        <f t="shared" si="68"/>
        <v>0.18164193880964852</v>
      </c>
      <c r="X104" s="120">
        <f t="shared" si="68"/>
        <v>0.18164193880964852</v>
      </c>
      <c r="Y104" s="120">
        <f t="shared" si="68"/>
        <v>0.18164193880964852</v>
      </c>
      <c r="Z104" s="120">
        <f t="shared" si="68"/>
        <v>0.18164193880964849</v>
      </c>
      <c r="AA104" s="120">
        <f t="shared" si="68"/>
        <v>0.18164193880964852</v>
      </c>
      <c r="AB104" s="120">
        <f t="shared" si="68"/>
        <v>0.23019582969106456</v>
      </c>
      <c r="AC104" s="120">
        <f t="shared" si="68"/>
        <v>0.28241505770324143</v>
      </c>
      <c r="AD104" s="120">
        <f t="shared" si="68"/>
        <v>0.23630859700229079</v>
      </c>
      <c r="AE104" s="120">
        <f t="shared" si="68"/>
        <v>0.17258112547272725</v>
      </c>
      <c r="AF104" s="120">
        <f t="shared" si="68"/>
        <v>0.20458882789829252</v>
      </c>
      <c r="AG104" s="120">
        <f t="shared" si="68"/>
        <v>0.20330629428072697</v>
      </c>
      <c r="AH104" s="120">
        <f t="shared" si="68"/>
        <v>0.12956071932943414</v>
      </c>
      <c r="AI104" s="120">
        <f t="shared" si="68"/>
        <v>0.14798850760575549</v>
      </c>
      <c r="AJ104" s="120">
        <f t="shared" si="68"/>
        <v>0.12404935146379954</v>
      </c>
      <c r="AK104" s="120">
        <f t="shared" si="68"/>
        <v>0.13057266683300411</v>
      </c>
      <c r="AL104" s="120">
        <f t="shared" si="68"/>
        <v>0.13649434962579701</v>
      </c>
      <c r="AM104" s="120">
        <f t="shared" si="68"/>
        <v>0.10390165072207541</v>
      </c>
      <c r="AN104" s="120">
        <f t="shared" si="68"/>
        <v>0.10264774816208856</v>
      </c>
      <c r="AO104" s="120">
        <f t="shared" si="68"/>
        <v>8.7291798638105586E-2</v>
      </c>
      <c r="AP104" s="120">
        <f t="shared" si="68"/>
        <v>9.8722974692613541E-2</v>
      </c>
      <c r="AQ104" s="120">
        <f t="shared" si="68"/>
        <v>6.5504822218462197E-2</v>
      </c>
      <c r="AR104" s="120">
        <f t="shared" si="68"/>
        <v>9.1736843867810586E-2</v>
      </c>
      <c r="AS104" s="120">
        <f t="shared" si="68"/>
        <v>0.1011047421111502</v>
      </c>
      <c r="AT104" s="120">
        <f t="shared" si="68"/>
        <v>4.0901227007884337E-2</v>
      </c>
      <c r="AU104" s="120">
        <f t="shared" si="68"/>
        <v>6.1413892719590031E-2</v>
      </c>
      <c r="AV104" s="120">
        <f t="shared" si="68"/>
        <v>0.11666247520049179</v>
      </c>
      <c r="AW104" s="120">
        <f t="shared" si="68"/>
        <v>0.15320288587669437</v>
      </c>
      <c r="AX104" s="120">
        <f t="shared" si="68"/>
        <v>0.19105525958921554</v>
      </c>
      <c r="AY104" s="120">
        <f t="shared" si="68"/>
        <v>0.2583099844990166</v>
      </c>
      <c r="AZ104" s="120">
        <f t="shared" si="68"/>
        <v>0.26667430900597494</v>
      </c>
      <c r="BA104" s="120">
        <f t="shared" si="68"/>
        <v>0.28117821236779933</v>
      </c>
      <c r="BB104" s="120">
        <f t="shared" si="68"/>
        <v>0.25283321862282188</v>
      </c>
      <c r="BC104" s="120">
        <f t="shared" si="68"/>
        <v>0.23750988277717192</v>
      </c>
      <c r="BD104" s="120">
        <f t="shared" si="68"/>
        <v>0.31824541829080977</v>
      </c>
      <c r="BE104" s="120">
        <f t="shared" si="68"/>
        <v>0.29410093913248969</v>
      </c>
      <c r="BF104" s="120">
        <f t="shared" si="68"/>
        <v>0.29152332900263117</v>
      </c>
    </row>
    <row r="105" spans="1:58" s="102" customFormat="1" x14ac:dyDescent="0.25">
      <c r="A105" s="72" t="s">
        <v>19</v>
      </c>
      <c r="B105" s="120">
        <f t="shared" ref="B105:BF105" si="69">(B22/B$6)*100</f>
        <v>3.6304329779519464</v>
      </c>
      <c r="C105" s="120">
        <f t="shared" si="69"/>
        <v>3.6304329779519464</v>
      </c>
      <c r="D105" s="120">
        <f t="shared" si="69"/>
        <v>3.6304329779519464</v>
      </c>
      <c r="E105" s="120">
        <f t="shared" si="69"/>
        <v>3.6304329779519464</v>
      </c>
      <c r="F105" s="120">
        <f t="shared" si="69"/>
        <v>3.6304329779519464</v>
      </c>
      <c r="G105" s="120">
        <f t="shared" si="69"/>
        <v>3.6304329779519464</v>
      </c>
      <c r="H105" s="120">
        <f t="shared" si="69"/>
        <v>3.6304329779519464</v>
      </c>
      <c r="I105" s="120">
        <f t="shared" si="69"/>
        <v>3.6304329779519464</v>
      </c>
      <c r="J105" s="120">
        <f t="shared" si="69"/>
        <v>3.6304329779519464</v>
      </c>
      <c r="K105" s="120">
        <f t="shared" si="69"/>
        <v>3.6304329779519464</v>
      </c>
      <c r="L105" s="120">
        <f t="shared" si="69"/>
        <v>3.6304329779519464</v>
      </c>
      <c r="M105" s="120">
        <f t="shared" si="69"/>
        <v>3.6304329779519464</v>
      </c>
      <c r="N105" s="120">
        <f t="shared" si="69"/>
        <v>3.6304329779519464</v>
      </c>
      <c r="O105" s="120">
        <f t="shared" si="69"/>
        <v>3.6304329779519464</v>
      </c>
      <c r="P105" s="120">
        <f t="shared" si="69"/>
        <v>3.6304329779519464</v>
      </c>
      <c r="Q105" s="120">
        <f t="shared" si="69"/>
        <v>3.6304329779519464</v>
      </c>
      <c r="R105" s="120">
        <f t="shared" si="69"/>
        <v>3.6304329779519464</v>
      </c>
      <c r="S105" s="120">
        <f t="shared" si="69"/>
        <v>3.6304329779519464</v>
      </c>
      <c r="T105" s="120">
        <f t="shared" si="69"/>
        <v>3.6304329779519464</v>
      </c>
      <c r="U105" s="120">
        <f t="shared" si="69"/>
        <v>3.6304329779519464</v>
      </c>
      <c r="V105" s="120">
        <f t="shared" si="69"/>
        <v>3.6304329779519464</v>
      </c>
      <c r="W105" s="120">
        <f t="shared" si="69"/>
        <v>3.6304329779519464</v>
      </c>
      <c r="X105" s="120">
        <f t="shared" si="69"/>
        <v>3.6304329779519464</v>
      </c>
      <c r="Y105" s="120">
        <f t="shared" si="69"/>
        <v>3.6304329779519464</v>
      </c>
      <c r="Z105" s="120">
        <f t="shared" si="69"/>
        <v>3.6304329779519464</v>
      </c>
      <c r="AA105" s="120">
        <f t="shared" si="69"/>
        <v>3.6304329779519464</v>
      </c>
      <c r="AB105" s="120">
        <f t="shared" si="69"/>
        <v>2.7538883440291664</v>
      </c>
      <c r="AC105" s="120">
        <f t="shared" si="69"/>
        <v>2.677457001027387</v>
      </c>
      <c r="AD105" s="120">
        <f t="shared" si="69"/>
        <v>3.6700144823601137</v>
      </c>
      <c r="AE105" s="120">
        <f t="shared" si="69"/>
        <v>3.0476731250221802</v>
      </c>
      <c r="AF105" s="120">
        <f t="shared" si="69"/>
        <v>2.5293622074004487</v>
      </c>
      <c r="AG105" s="120">
        <f t="shared" si="69"/>
        <v>4.014128760653044</v>
      </c>
      <c r="AH105" s="120">
        <f t="shared" si="69"/>
        <v>3.5423416168494306</v>
      </c>
      <c r="AI105" s="120">
        <f t="shared" si="69"/>
        <v>3.7775230811621237</v>
      </c>
      <c r="AJ105" s="120">
        <f t="shared" si="69"/>
        <v>4.4717383590517903</v>
      </c>
      <c r="AK105" s="120">
        <f t="shared" si="69"/>
        <v>4.803562386242243</v>
      </c>
      <c r="AL105" s="120">
        <f t="shared" si="69"/>
        <v>4.6470733936734776</v>
      </c>
      <c r="AM105" s="120">
        <f t="shared" si="69"/>
        <v>5.0978030755709964</v>
      </c>
      <c r="AN105" s="120">
        <f t="shared" si="69"/>
        <v>4.5461442734066226</v>
      </c>
      <c r="AO105" s="120">
        <f t="shared" si="69"/>
        <v>4.9286057816962776</v>
      </c>
      <c r="AP105" s="120">
        <f t="shared" si="69"/>
        <v>5.0487305671224263</v>
      </c>
      <c r="AQ105" s="120">
        <f t="shared" si="69"/>
        <v>4.9578609815249006</v>
      </c>
      <c r="AR105" s="120">
        <f t="shared" si="69"/>
        <v>5.0319529224330246</v>
      </c>
      <c r="AS105" s="120">
        <f t="shared" si="69"/>
        <v>4.6323369400468213</v>
      </c>
      <c r="AT105" s="120">
        <f t="shared" si="69"/>
        <v>5.2609854071711366</v>
      </c>
      <c r="AU105" s="120">
        <f t="shared" si="69"/>
        <v>5.7749070424828881</v>
      </c>
      <c r="AV105" s="120">
        <f t="shared" si="69"/>
        <v>5.490312632570995</v>
      </c>
      <c r="AW105" s="120">
        <f t="shared" si="69"/>
        <v>5.4123032356799303</v>
      </c>
      <c r="AX105" s="120">
        <f t="shared" si="69"/>
        <v>5.6859747416561168</v>
      </c>
      <c r="AY105" s="120">
        <f t="shared" si="69"/>
        <v>6.4141167732800124</v>
      </c>
      <c r="AZ105" s="120">
        <f t="shared" si="69"/>
        <v>6.9495750376774215</v>
      </c>
      <c r="BA105" s="120">
        <f t="shared" si="69"/>
        <v>6.7184802903193548</v>
      </c>
      <c r="BB105" s="120">
        <f t="shared" si="69"/>
        <v>6.1798717847052087</v>
      </c>
      <c r="BC105" s="120">
        <f t="shared" si="69"/>
        <v>5.6910143387271912</v>
      </c>
      <c r="BD105" s="120">
        <f t="shared" si="69"/>
        <v>5.5363928355955068</v>
      </c>
      <c r="BE105" s="120">
        <f t="shared" si="69"/>
        <v>4.9601328828163522</v>
      </c>
      <c r="BF105" s="120">
        <f t="shared" si="69"/>
        <v>4.4345237437127594</v>
      </c>
    </row>
    <row r="106" spans="1:58" s="102" customFormat="1" x14ac:dyDescent="0.25">
      <c r="A106" s="72" t="s">
        <v>20</v>
      </c>
      <c r="B106" s="120">
        <f t="shared" ref="B106:BF106" si="70">(B23/B$6)*100</f>
        <v>9.6295961858786558</v>
      </c>
      <c r="C106" s="120">
        <f t="shared" si="70"/>
        <v>9.6295961858786558</v>
      </c>
      <c r="D106" s="120">
        <f t="shared" si="70"/>
        <v>9.6295961858786558</v>
      </c>
      <c r="E106" s="120">
        <f t="shared" si="70"/>
        <v>9.6295961858786558</v>
      </c>
      <c r="F106" s="120">
        <f t="shared" si="70"/>
        <v>9.6295961858786558</v>
      </c>
      <c r="G106" s="120">
        <f t="shared" si="70"/>
        <v>9.6295961858786558</v>
      </c>
      <c r="H106" s="120">
        <f t="shared" si="70"/>
        <v>9.6295961858786558</v>
      </c>
      <c r="I106" s="120">
        <f t="shared" si="70"/>
        <v>9.6295961858786558</v>
      </c>
      <c r="J106" s="120">
        <f t="shared" si="70"/>
        <v>9.6295961858786558</v>
      </c>
      <c r="K106" s="120">
        <f t="shared" si="70"/>
        <v>9.6295961858786558</v>
      </c>
      <c r="L106" s="120">
        <f t="shared" si="70"/>
        <v>9.6295961858786558</v>
      </c>
      <c r="M106" s="120">
        <f t="shared" si="70"/>
        <v>9.6295961858786558</v>
      </c>
      <c r="N106" s="120">
        <f t="shared" si="70"/>
        <v>9.6295961858786558</v>
      </c>
      <c r="O106" s="120">
        <f t="shared" si="70"/>
        <v>9.6295961858786541</v>
      </c>
      <c r="P106" s="120">
        <f t="shared" si="70"/>
        <v>9.6295961858786558</v>
      </c>
      <c r="Q106" s="120">
        <f t="shared" si="70"/>
        <v>9.6295961858786558</v>
      </c>
      <c r="R106" s="120">
        <f t="shared" si="70"/>
        <v>9.6295961858786558</v>
      </c>
      <c r="S106" s="120">
        <f t="shared" si="70"/>
        <v>9.6295961858786558</v>
      </c>
      <c r="T106" s="120">
        <f t="shared" si="70"/>
        <v>9.6295961858786558</v>
      </c>
      <c r="U106" s="120">
        <f t="shared" si="70"/>
        <v>9.6295961858786558</v>
      </c>
      <c r="V106" s="120">
        <f t="shared" si="70"/>
        <v>9.6295961858786558</v>
      </c>
      <c r="W106" s="120">
        <f t="shared" si="70"/>
        <v>9.6295961858786558</v>
      </c>
      <c r="X106" s="120">
        <f t="shared" si="70"/>
        <v>9.6295961858786558</v>
      </c>
      <c r="Y106" s="120">
        <f t="shared" si="70"/>
        <v>9.6295961858786558</v>
      </c>
      <c r="Z106" s="120">
        <f t="shared" si="70"/>
        <v>9.6295961858786541</v>
      </c>
      <c r="AA106" s="120">
        <f t="shared" si="70"/>
        <v>9.6295961858786558</v>
      </c>
      <c r="AB106" s="120">
        <f t="shared" si="70"/>
        <v>9.2713285930537488</v>
      </c>
      <c r="AC106" s="120">
        <f t="shared" si="70"/>
        <v>9.1334372911561594</v>
      </c>
      <c r="AD106" s="120">
        <f t="shared" si="70"/>
        <v>8.919820267475858</v>
      </c>
      <c r="AE106" s="120">
        <f t="shared" si="70"/>
        <v>8.8826432917091616</v>
      </c>
      <c r="AF106" s="120">
        <f t="shared" si="70"/>
        <v>9.9788074309765697</v>
      </c>
      <c r="AG106" s="120">
        <f t="shared" si="70"/>
        <v>9.3087175274668859</v>
      </c>
      <c r="AH106" s="120">
        <f t="shared" si="70"/>
        <v>8.7280391237713459</v>
      </c>
      <c r="AI106" s="120">
        <f t="shared" si="70"/>
        <v>9.1674611562507682</v>
      </c>
      <c r="AJ106" s="120">
        <f t="shared" si="70"/>
        <v>10.140346592970804</v>
      </c>
      <c r="AK106" s="120">
        <f t="shared" si="70"/>
        <v>10.855592115604972</v>
      </c>
      <c r="AL106" s="120">
        <f t="shared" si="70"/>
        <v>11.539364654228953</v>
      </c>
      <c r="AM106" s="120">
        <f t="shared" si="70"/>
        <v>12.274614526929213</v>
      </c>
      <c r="AN106" s="120">
        <f t="shared" si="70"/>
        <v>12.671242047148437</v>
      </c>
      <c r="AO106" s="120">
        <f t="shared" si="70"/>
        <v>11.819218024104128</v>
      </c>
      <c r="AP106" s="120">
        <f t="shared" si="70"/>
        <v>11.481978138079564</v>
      </c>
      <c r="AQ106" s="120">
        <f t="shared" si="70"/>
        <v>10.566580454908028</v>
      </c>
      <c r="AR106" s="120">
        <f t="shared" si="70"/>
        <v>10.406021927065112</v>
      </c>
      <c r="AS106" s="120">
        <f t="shared" si="70"/>
        <v>10.008637250419634</v>
      </c>
      <c r="AT106" s="120">
        <f t="shared" si="70"/>
        <v>9.8846463909584568</v>
      </c>
      <c r="AU106" s="120">
        <f t="shared" si="70"/>
        <v>11.890350669877209</v>
      </c>
      <c r="AV106" s="120">
        <f t="shared" si="70"/>
        <v>11.190198573885388</v>
      </c>
      <c r="AW106" s="120">
        <f t="shared" si="70"/>
        <v>10.523037822474858</v>
      </c>
      <c r="AX106" s="120">
        <f t="shared" si="70"/>
        <v>10.071422000579485</v>
      </c>
      <c r="AY106" s="120">
        <f t="shared" si="70"/>
        <v>11.501574686515635</v>
      </c>
      <c r="AZ106" s="120">
        <f t="shared" si="70"/>
        <v>10.378198296841655</v>
      </c>
      <c r="BA106" s="120">
        <f t="shared" si="70"/>
        <v>10.669925487255517</v>
      </c>
      <c r="BB106" s="120">
        <f t="shared" si="70"/>
        <v>10.27784604408259</v>
      </c>
      <c r="BC106" s="120">
        <f t="shared" si="70"/>
        <v>9.4204280478872686</v>
      </c>
      <c r="BD106" s="120">
        <f t="shared" si="70"/>
        <v>9.6576320714277148</v>
      </c>
      <c r="BE106" s="120">
        <f t="shared" si="70"/>
        <v>9.2022032007307644</v>
      </c>
      <c r="BF106" s="120">
        <f t="shared" si="70"/>
        <v>9.4656631874302821</v>
      </c>
    </row>
    <row r="107" spans="1:58" s="102" customFormat="1" x14ac:dyDescent="0.25">
      <c r="A107" s="72" t="s">
        <v>21</v>
      </c>
      <c r="B107" s="120">
        <f t="shared" ref="B107:BF107" si="71">(B24/B$6)*100</f>
        <v>0.6151126380706653</v>
      </c>
      <c r="C107" s="120">
        <f t="shared" si="71"/>
        <v>0.6151126380706653</v>
      </c>
      <c r="D107" s="120">
        <f t="shared" si="71"/>
        <v>0.6151126380706653</v>
      </c>
      <c r="E107" s="120">
        <f t="shared" si="71"/>
        <v>0.6151126380706653</v>
      </c>
      <c r="F107" s="120">
        <f t="shared" si="71"/>
        <v>0.6151126380706653</v>
      </c>
      <c r="G107" s="120">
        <f t="shared" si="71"/>
        <v>0.6151126380706653</v>
      </c>
      <c r="H107" s="120">
        <f t="shared" si="71"/>
        <v>0.6151126380706653</v>
      </c>
      <c r="I107" s="120">
        <f t="shared" si="71"/>
        <v>0.6151126380706653</v>
      </c>
      <c r="J107" s="120">
        <f t="shared" si="71"/>
        <v>0.6151126380706653</v>
      </c>
      <c r="K107" s="120">
        <f t="shared" si="71"/>
        <v>0.6151126380706653</v>
      </c>
      <c r="L107" s="120">
        <f t="shared" si="71"/>
        <v>0.6151126380706653</v>
      </c>
      <c r="M107" s="120">
        <f t="shared" si="71"/>
        <v>0.6151126380706653</v>
      </c>
      <c r="N107" s="120">
        <f t="shared" si="71"/>
        <v>0.6151126380706653</v>
      </c>
      <c r="O107" s="120">
        <f t="shared" si="71"/>
        <v>0.6151126380706653</v>
      </c>
      <c r="P107" s="120">
        <f t="shared" si="71"/>
        <v>0.6151126380706653</v>
      </c>
      <c r="Q107" s="120">
        <f t="shared" si="71"/>
        <v>0.6151126380706653</v>
      </c>
      <c r="R107" s="120">
        <f t="shared" si="71"/>
        <v>0.6151126380706653</v>
      </c>
      <c r="S107" s="120">
        <f t="shared" si="71"/>
        <v>0.6151126380706653</v>
      </c>
      <c r="T107" s="120">
        <f t="shared" si="71"/>
        <v>0.6151126380706653</v>
      </c>
      <c r="U107" s="120">
        <f t="shared" si="71"/>
        <v>0.6151126380706653</v>
      </c>
      <c r="V107" s="120">
        <f t="shared" si="71"/>
        <v>0.6151126380706653</v>
      </c>
      <c r="W107" s="120">
        <f t="shared" si="71"/>
        <v>0.6151126380706653</v>
      </c>
      <c r="X107" s="120">
        <f t="shared" si="71"/>
        <v>0.6151126380706653</v>
      </c>
      <c r="Y107" s="120">
        <f t="shared" si="71"/>
        <v>0.6151126380706653</v>
      </c>
      <c r="Z107" s="120">
        <f t="shared" si="71"/>
        <v>0.6151126380706653</v>
      </c>
      <c r="AA107" s="120">
        <f t="shared" si="71"/>
        <v>0.6151126380706653</v>
      </c>
      <c r="AB107" s="120">
        <f t="shared" si="71"/>
        <v>0.48491034688612672</v>
      </c>
      <c r="AC107" s="120">
        <f t="shared" si="71"/>
        <v>0.48004575030838237</v>
      </c>
      <c r="AD107" s="120">
        <f t="shared" si="71"/>
        <v>0.67761257994985902</v>
      </c>
      <c r="AE107" s="120">
        <f t="shared" si="71"/>
        <v>0.78822590923328317</v>
      </c>
      <c r="AF107" s="120">
        <f t="shared" si="71"/>
        <v>0.63468075794004519</v>
      </c>
      <c r="AG107" s="120">
        <f t="shared" si="71"/>
        <v>0.49269945579628299</v>
      </c>
      <c r="AH107" s="120">
        <f t="shared" si="71"/>
        <v>0.43043280263459938</v>
      </c>
      <c r="AI107" s="120">
        <f t="shared" si="71"/>
        <v>0.57791840710551812</v>
      </c>
      <c r="AJ107" s="120">
        <f t="shared" si="71"/>
        <v>0.6757938097997841</v>
      </c>
      <c r="AK107" s="120">
        <f t="shared" si="71"/>
        <v>0.8612979806054103</v>
      </c>
      <c r="AL107" s="120">
        <f t="shared" si="71"/>
        <v>0.66262121851802624</v>
      </c>
      <c r="AM107" s="120">
        <f t="shared" si="71"/>
        <v>0.77289686426460835</v>
      </c>
      <c r="AN107" s="120">
        <f t="shared" si="71"/>
        <v>0.91175629122645963</v>
      </c>
      <c r="AO107" s="120">
        <f t="shared" si="71"/>
        <v>0.78943916671665904</v>
      </c>
      <c r="AP107" s="120">
        <f t="shared" si="71"/>
        <v>0.60174818369830463</v>
      </c>
      <c r="AQ107" s="120">
        <f t="shared" si="71"/>
        <v>0.54079749905328212</v>
      </c>
      <c r="AR107" s="120">
        <f t="shared" si="71"/>
        <v>0.53478126730085629</v>
      </c>
      <c r="AS107" s="120">
        <f t="shared" si="71"/>
        <v>0.34824315866210193</v>
      </c>
      <c r="AT107" s="120">
        <f t="shared" si="71"/>
        <v>0.36009856790746259</v>
      </c>
      <c r="AU107" s="120">
        <f t="shared" si="71"/>
        <v>0.63877348865757855</v>
      </c>
      <c r="AV107" s="120">
        <f t="shared" si="71"/>
        <v>0.70765920585687536</v>
      </c>
      <c r="AW107" s="120">
        <f t="shared" si="71"/>
        <v>0.63013773502404902</v>
      </c>
      <c r="AX107" s="120">
        <f t="shared" si="71"/>
        <v>0.55758347950865073</v>
      </c>
      <c r="AY107" s="120">
        <f t="shared" si="71"/>
        <v>0.53074699480310228</v>
      </c>
      <c r="AZ107" s="120">
        <f t="shared" si="71"/>
        <v>0.57143228567300697</v>
      </c>
      <c r="BA107" s="120">
        <f t="shared" si="71"/>
        <v>0.61995494722856015</v>
      </c>
      <c r="BB107" s="120">
        <f t="shared" si="71"/>
        <v>0.64246363499539116</v>
      </c>
      <c r="BC107" s="120">
        <f t="shared" si="71"/>
        <v>0.5689721416120892</v>
      </c>
      <c r="BD107" s="120">
        <f t="shared" si="71"/>
        <v>0.60625089304634927</v>
      </c>
      <c r="BE107" s="120">
        <f t="shared" si="71"/>
        <v>0.48176837761624403</v>
      </c>
      <c r="BF107" s="120">
        <f t="shared" si="71"/>
        <v>0.45324620735224974</v>
      </c>
    </row>
    <row r="108" spans="1:58" s="102" customFormat="1" x14ac:dyDescent="0.25">
      <c r="A108" s="72" t="s">
        <v>22</v>
      </c>
      <c r="B108" s="120">
        <f t="shared" ref="B108:BF108" si="72">(B25/B$6)*100</f>
        <v>0.29950131191934865</v>
      </c>
      <c r="C108" s="120">
        <f t="shared" si="72"/>
        <v>0.29950131191934865</v>
      </c>
      <c r="D108" s="120">
        <f t="shared" si="72"/>
        <v>0.29950131191934859</v>
      </c>
      <c r="E108" s="120">
        <f t="shared" si="72"/>
        <v>0.29950131191934865</v>
      </c>
      <c r="F108" s="120">
        <f t="shared" si="72"/>
        <v>0.29950131191934865</v>
      </c>
      <c r="G108" s="120">
        <f t="shared" si="72"/>
        <v>0.2995013119193487</v>
      </c>
      <c r="H108" s="120">
        <f t="shared" si="72"/>
        <v>0.29950131191934865</v>
      </c>
      <c r="I108" s="120">
        <f t="shared" si="72"/>
        <v>0.29950131191934859</v>
      </c>
      <c r="J108" s="120">
        <f t="shared" si="72"/>
        <v>0.29950131191934865</v>
      </c>
      <c r="K108" s="120">
        <f t="shared" si="72"/>
        <v>0.29950131191934865</v>
      </c>
      <c r="L108" s="120">
        <f t="shared" si="72"/>
        <v>0.29950131191934865</v>
      </c>
      <c r="M108" s="120">
        <f t="shared" si="72"/>
        <v>0.29950131191934865</v>
      </c>
      <c r="N108" s="120">
        <f t="shared" si="72"/>
        <v>0.29950131191934865</v>
      </c>
      <c r="O108" s="120">
        <f t="shared" si="72"/>
        <v>0.29950131191934865</v>
      </c>
      <c r="P108" s="120">
        <f t="shared" si="72"/>
        <v>0.29950131191934865</v>
      </c>
      <c r="Q108" s="120">
        <f t="shared" si="72"/>
        <v>0.29950131191934865</v>
      </c>
      <c r="R108" s="120">
        <f t="shared" si="72"/>
        <v>0.29950131191934865</v>
      </c>
      <c r="S108" s="120">
        <f t="shared" si="72"/>
        <v>0.29950131191934865</v>
      </c>
      <c r="T108" s="120">
        <f t="shared" si="72"/>
        <v>0.29950131191934859</v>
      </c>
      <c r="U108" s="120">
        <f t="shared" si="72"/>
        <v>0.29950131191934865</v>
      </c>
      <c r="V108" s="120">
        <f t="shared" si="72"/>
        <v>0.29950131191934865</v>
      </c>
      <c r="W108" s="120">
        <f t="shared" si="72"/>
        <v>0.29950131191934865</v>
      </c>
      <c r="X108" s="120">
        <f t="shared" si="72"/>
        <v>0.29950131191934865</v>
      </c>
      <c r="Y108" s="120">
        <f t="shared" si="72"/>
        <v>0.29950131191934859</v>
      </c>
      <c r="Z108" s="120">
        <f t="shared" si="72"/>
        <v>0.29950131191934865</v>
      </c>
      <c r="AA108" s="120">
        <f t="shared" si="72"/>
        <v>0.29950131191934865</v>
      </c>
      <c r="AB108" s="120">
        <f t="shared" si="72"/>
        <v>0.34026341598618426</v>
      </c>
      <c r="AC108" s="120">
        <f t="shared" si="72"/>
        <v>0.30196533483174459</v>
      </c>
      <c r="AD108" s="120">
        <f t="shared" si="72"/>
        <v>0.3811985396898267</v>
      </c>
      <c r="AE108" s="120">
        <f t="shared" si="72"/>
        <v>0.63477760410800177</v>
      </c>
      <c r="AF108" s="120">
        <f t="shared" si="72"/>
        <v>0.38843204505339468</v>
      </c>
      <c r="AG108" s="120">
        <f t="shared" si="72"/>
        <v>0.30664339254543588</v>
      </c>
      <c r="AH108" s="120">
        <f t="shared" si="72"/>
        <v>0.29284882775036086</v>
      </c>
      <c r="AI108" s="120">
        <f t="shared" si="72"/>
        <v>0.14468981272468318</v>
      </c>
      <c r="AJ108" s="120">
        <f t="shared" si="72"/>
        <v>0.11327242074513302</v>
      </c>
      <c r="AK108" s="120">
        <f t="shared" si="72"/>
        <v>0.10408353975007908</v>
      </c>
      <c r="AL108" s="120">
        <f t="shared" si="72"/>
        <v>0.28633949792799118</v>
      </c>
      <c r="AM108" s="120">
        <f t="shared" si="72"/>
        <v>0.16801882550066838</v>
      </c>
      <c r="AN108" s="120">
        <f t="shared" si="72"/>
        <v>0.21079196613422946</v>
      </c>
      <c r="AO108" s="120">
        <f t="shared" si="72"/>
        <v>0.12786189491836666</v>
      </c>
      <c r="AP108" s="120">
        <f t="shared" si="72"/>
        <v>0.19539278526683651</v>
      </c>
      <c r="AQ108" s="120">
        <f t="shared" si="72"/>
        <v>0.15735660245099226</v>
      </c>
      <c r="AR108" s="120">
        <f t="shared" si="72"/>
        <v>0.13591303275949415</v>
      </c>
      <c r="AS108" s="120">
        <f t="shared" si="72"/>
        <v>0.12497506795720681</v>
      </c>
      <c r="AT108" s="120">
        <f t="shared" si="72"/>
        <v>9.3806703809454661E-2</v>
      </c>
      <c r="AU108" s="120">
        <f t="shared" si="72"/>
        <v>0.1090959150445751</v>
      </c>
      <c r="AV108" s="120">
        <f t="shared" si="72"/>
        <v>0.14454207596968935</v>
      </c>
      <c r="AW108" s="120">
        <f t="shared" si="72"/>
        <v>0.15749344118933101</v>
      </c>
      <c r="AX108" s="120">
        <f t="shared" si="72"/>
        <v>0.13188632806559836</v>
      </c>
      <c r="AY108" s="120">
        <f t="shared" si="72"/>
        <v>0.10410485471963368</v>
      </c>
      <c r="AZ108" s="120">
        <f t="shared" si="72"/>
        <v>0.11643734232135465</v>
      </c>
      <c r="BA108" s="120">
        <f t="shared" si="72"/>
        <v>9.788898694485311E-2</v>
      </c>
      <c r="BB108" s="120">
        <f t="shared" si="72"/>
        <v>8.6466371401733175E-2</v>
      </c>
      <c r="BC108" s="120">
        <f t="shared" si="72"/>
        <v>9.2616356031236149E-2</v>
      </c>
      <c r="BD108" s="120">
        <f t="shared" si="72"/>
        <v>8.869962560971785E-2</v>
      </c>
      <c r="BE108" s="120">
        <f t="shared" si="72"/>
        <v>7.6484876853894795E-2</v>
      </c>
      <c r="BF108" s="120">
        <f t="shared" si="72"/>
        <v>7.743399967715732E-2</v>
      </c>
    </row>
    <row r="109" spans="1:58" s="102" customFormat="1" x14ac:dyDescent="0.25">
      <c r="A109" s="72" t="s">
        <v>23</v>
      </c>
      <c r="B109" s="120">
        <f t="shared" ref="B109:BF109" si="73">(B26/B$6)*100</f>
        <v>22.88756846556608</v>
      </c>
      <c r="C109" s="120">
        <f t="shared" si="73"/>
        <v>22.887568465566076</v>
      </c>
      <c r="D109" s="120">
        <f t="shared" si="73"/>
        <v>22.887568465566076</v>
      </c>
      <c r="E109" s="120">
        <f t="shared" si="73"/>
        <v>22.887568465566076</v>
      </c>
      <c r="F109" s="120">
        <f t="shared" si="73"/>
        <v>22.887568465566076</v>
      </c>
      <c r="G109" s="120">
        <f t="shared" si="73"/>
        <v>22.88756846556608</v>
      </c>
      <c r="H109" s="120">
        <f t="shared" si="73"/>
        <v>22.887568465566076</v>
      </c>
      <c r="I109" s="120">
        <f t="shared" si="73"/>
        <v>22.887568465566076</v>
      </c>
      <c r="J109" s="120">
        <f t="shared" si="73"/>
        <v>22.887568465566076</v>
      </c>
      <c r="K109" s="120">
        <f t="shared" si="73"/>
        <v>22.887568465566076</v>
      </c>
      <c r="L109" s="120">
        <f t="shared" si="73"/>
        <v>22.887568465566076</v>
      </c>
      <c r="M109" s="120">
        <f t="shared" si="73"/>
        <v>22.887568465566076</v>
      </c>
      <c r="N109" s="120">
        <f t="shared" si="73"/>
        <v>22.887568465566076</v>
      </c>
      <c r="O109" s="120">
        <f t="shared" si="73"/>
        <v>22.887568465566076</v>
      </c>
      <c r="P109" s="120">
        <f t="shared" si="73"/>
        <v>22.887568465566076</v>
      </c>
      <c r="Q109" s="120">
        <f t="shared" si="73"/>
        <v>22.887568465566076</v>
      </c>
      <c r="R109" s="120">
        <f t="shared" si="73"/>
        <v>22.887568465566076</v>
      </c>
      <c r="S109" s="120">
        <f t="shared" si="73"/>
        <v>22.887568465566076</v>
      </c>
      <c r="T109" s="120">
        <f t="shared" si="73"/>
        <v>22.887568465566076</v>
      </c>
      <c r="U109" s="120">
        <f t="shared" si="73"/>
        <v>22.887568465566073</v>
      </c>
      <c r="V109" s="120">
        <f t="shared" si="73"/>
        <v>22.887568465566076</v>
      </c>
      <c r="W109" s="120">
        <f t="shared" si="73"/>
        <v>22.887568465566076</v>
      </c>
      <c r="X109" s="120">
        <f t="shared" si="73"/>
        <v>22.887568465566076</v>
      </c>
      <c r="Y109" s="120">
        <f t="shared" si="73"/>
        <v>22.887568465566076</v>
      </c>
      <c r="Z109" s="120">
        <f t="shared" si="73"/>
        <v>22.887568465566076</v>
      </c>
      <c r="AA109" s="120">
        <f t="shared" si="73"/>
        <v>22.887568465566076</v>
      </c>
      <c r="AB109" s="120">
        <f t="shared" si="73"/>
        <v>23.871807240475025</v>
      </c>
      <c r="AC109" s="120">
        <f t="shared" si="73"/>
        <v>23.235105381978503</v>
      </c>
      <c r="AD109" s="120">
        <f t="shared" si="73"/>
        <v>21.380488021701645</v>
      </c>
      <c r="AE109" s="120">
        <f t="shared" si="73"/>
        <v>23.474273299994909</v>
      </c>
      <c r="AF109" s="120">
        <f t="shared" si="73"/>
        <v>24.824147216251067</v>
      </c>
      <c r="AG109" s="120">
        <f t="shared" si="73"/>
        <v>24.612547489475308</v>
      </c>
      <c r="AH109" s="120">
        <f t="shared" si="73"/>
        <v>25.292718821294613</v>
      </c>
      <c r="AI109" s="120">
        <f t="shared" si="73"/>
        <v>20.633013079648606</v>
      </c>
      <c r="AJ109" s="120">
        <f t="shared" si="73"/>
        <v>21.651828323493653</v>
      </c>
      <c r="AK109" s="120">
        <f t="shared" si="73"/>
        <v>23.818942802884106</v>
      </c>
      <c r="AL109" s="120">
        <f t="shared" si="73"/>
        <v>18.968381444029411</v>
      </c>
      <c r="AM109" s="120">
        <f t="shared" si="73"/>
        <v>17.571955999909651</v>
      </c>
      <c r="AN109" s="120">
        <f t="shared" si="73"/>
        <v>17.077954505202619</v>
      </c>
      <c r="AO109" s="120">
        <f t="shared" si="73"/>
        <v>17.082400000813436</v>
      </c>
      <c r="AP109" s="120">
        <f t="shared" si="73"/>
        <v>14.551244623811144</v>
      </c>
      <c r="AQ109" s="120">
        <f t="shared" si="73"/>
        <v>13.409272195499264</v>
      </c>
      <c r="AR109" s="120">
        <f t="shared" si="73"/>
        <v>11.548012035873915</v>
      </c>
      <c r="AS109" s="120">
        <f t="shared" si="73"/>
        <v>10.601031373809009</v>
      </c>
      <c r="AT109" s="120">
        <f t="shared" si="73"/>
        <v>9.3241202403511139</v>
      </c>
      <c r="AU109" s="120">
        <f t="shared" si="73"/>
        <v>11.001332819480762</v>
      </c>
      <c r="AV109" s="120">
        <f t="shared" si="73"/>
        <v>12.592625051758258</v>
      </c>
      <c r="AW109" s="120">
        <f t="shared" si="73"/>
        <v>11.881312855268911</v>
      </c>
      <c r="AX109" s="120">
        <f t="shared" si="73"/>
        <v>9.7093369262318934</v>
      </c>
      <c r="AY109" s="120">
        <f t="shared" si="73"/>
        <v>9.0500588477055963</v>
      </c>
      <c r="AZ109" s="120">
        <f t="shared" si="73"/>
        <v>9.0526266651263807</v>
      </c>
      <c r="BA109" s="120">
        <f t="shared" si="73"/>
        <v>9.8180736545964553</v>
      </c>
      <c r="BB109" s="120">
        <f t="shared" si="73"/>
        <v>9.2686863885516662</v>
      </c>
      <c r="BC109" s="120">
        <f t="shared" si="73"/>
        <v>8.7272706899401342</v>
      </c>
      <c r="BD109" s="120">
        <f t="shared" si="73"/>
        <v>7.7724020216359744</v>
      </c>
      <c r="BE109" s="120">
        <f t="shared" si="73"/>
        <v>8.1521608227464117</v>
      </c>
      <c r="BF109" s="120">
        <f t="shared" si="73"/>
        <v>7.8855432210171799</v>
      </c>
    </row>
    <row r="110" spans="1:58" s="102" customFormat="1" x14ac:dyDescent="0.25">
      <c r="A110" s="72" t="s">
        <v>24</v>
      </c>
      <c r="B110" s="120">
        <f t="shared" ref="B110:BF110" si="74">(B27/B$6)*100</f>
        <v>15.830619700468196</v>
      </c>
      <c r="C110" s="120">
        <f t="shared" si="74"/>
        <v>15.830619700468199</v>
      </c>
      <c r="D110" s="120">
        <f t="shared" si="74"/>
        <v>15.830619700468199</v>
      </c>
      <c r="E110" s="120">
        <f t="shared" si="74"/>
        <v>15.830619700468199</v>
      </c>
      <c r="F110" s="120">
        <f t="shared" si="74"/>
        <v>15.830619700468199</v>
      </c>
      <c r="G110" s="120">
        <f t="shared" si="74"/>
        <v>15.830619700468199</v>
      </c>
      <c r="H110" s="120">
        <f t="shared" si="74"/>
        <v>15.830619700468199</v>
      </c>
      <c r="I110" s="120">
        <f t="shared" si="74"/>
        <v>15.830619700468199</v>
      </c>
      <c r="J110" s="120">
        <f t="shared" si="74"/>
        <v>15.830619700468199</v>
      </c>
      <c r="K110" s="120">
        <f t="shared" si="74"/>
        <v>15.830619700468199</v>
      </c>
      <c r="L110" s="120">
        <f t="shared" si="74"/>
        <v>15.830619700468199</v>
      </c>
      <c r="M110" s="120">
        <f t="shared" si="74"/>
        <v>15.830619700468199</v>
      </c>
      <c r="N110" s="120">
        <f t="shared" si="74"/>
        <v>15.830619700468199</v>
      </c>
      <c r="O110" s="120">
        <f t="shared" si="74"/>
        <v>15.830619700468199</v>
      </c>
      <c r="P110" s="120">
        <f t="shared" si="74"/>
        <v>15.830619700468199</v>
      </c>
      <c r="Q110" s="120">
        <f t="shared" si="74"/>
        <v>15.830619700468199</v>
      </c>
      <c r="R110" s="120">
        <f t="shared" si="74"/>
        <v>15.830619700468199</v>
      </c>
      <c r="S110" s="120">
        <f t="shared" si="74"/>
        <v>15.830619700468199</v>
      </c>
      <c r="T110" s="120">
        <f t="shared" si="74"/>
        <v>15.830619700468199</v>
      </c>
      <c r="U110" s="120">
        <f t="shared" si="74"/>
        <v>15.830619700468199</v>
      </c>
      <c r="V110" s="120">
        <f t="shared" si="74"/>
        <v>15.830619700468199</v>
      </c>
      <c r="W110" s="120">
        <f t="shared" si="74"/>
        <v>15.830619700468199</v>
      </c>
      <c r="X110" s="120">
        <f t="shared" si="74"/>
        <v>15.830619700468199</v>
      </c>
      <c r="Y110" s="120">
        <f t="shared" si="74"/>
        <v>15.830619700468199</v>
      </c>
      <c r="Z110" s="120">
        <f t="shared" si="74"/>
        <v>15.830619700468199</v>
      </c>
      <c r="AA110" s="120">
        <f t="shared" si="74"/>
        <v>15.830619700468199</v>
      </c>
      <c r="AB110" s="120">
        <f t="shared" si="74"/>
        <v>16.038419717288875</v>
      </c>
      <c r="AC110" s="120">
        <f t="shared" si="74"/>
        <v>17.040792916681905</v>
      </c>
      <c r="AD110" s="120">
        <f t="shared" si="74"/>
        <v>15.057209634650457</v>
      </c>
      <c r="AE110" s="120">
        <f t="shared" si="74"/>
        <v>16.129353295242563</v>
      </c>
      <c r="AF110" s="120">
        <f t="shared" si="74"/>
        <v>15.951941021746629</v>
      </c>
      <c r="AG110" s="120">
        <f t="shared" si="74"/>
        <v>14.520505185337305</v>
      </c>
      <c r="AH110" s="120">
        <f t="shared" si="74"/>
        <v>15.185942661952756</v>
      </c>
      <c r="AI110" s="120">
        <f t="shared" si="74"/>
        <v>16.103905007936273</v>
      </c>
      <c r="AJ110" s="120">
        <f t="shared" si="74"/>
        <v>15.071250989557269</v>
      </c>
      <c r="AK110" s="120">
        <f t="shared" si="74"/>
        <v>15.881837087854937</v>
      </c>
      <c r="AL110" s="120">
        <f t="shared" si="74"/>
        <v>17.155659186901225</v>
      </c>
      <c r="AM110" s="120">
        <f t="shared" si="74"/>
        <v>16.296696707796116</v>
      </c>
      <c r="AN110" s="120">
        <f t="shared" si="74"/>
        <v>16.182123882912979</v>
      </c>
      <c r="AO110" s="120">
        <f t="shared" si="74"/>
        <v>16.137391291969461</v>
      </c>
      <c r="AP110" s="120">
        <f t="shared" si="74"/>
        <v>16.72665755575089</v>
      </c>
      <c r="AQ110" s="120">
        <f t="shared" si="74"/>
        <v>14.589366142144659</v>
      </c>
      <c r="AR110" s="120">
        <f t="shared" si="74"/>
        <v>14.628553065934389</v>
      </c>
      <c r="AS110" s="120">
        <f t="shared" si="74"/>
        <v>14.788267280871139</v>
      </c>
      <c r="AT110" s="120">
        <f t="shared" si="74"/>
        <v>14.891517739243977</v>
      </c>
      <c r="AU110" s="120">
        <f t="shared" si="74"/>
        <v>14.395519960032665</v>
      </c>
      <c r="AV110" s="120">
        <f t="shared" si="74"/>
        <v>16.004859560480316</v>
      </c>
      <c r="AW110" s="120">
        <f t="shared" si="74"/>
        <v>16.180886532575425</v>
      </c>
      <c r="AX110" s="120">
        <f t="shared" si="74"/>
        <v>16.149926750677579</v>
      </c>
      <c r="AY110" s="120">
        <f t="shared" si="74"/>
        <v>15.502861020764044</v>
      </c>
      <c r="AZ110" s="120">
        <f t="shared" si="74"/>
        <v>14.176578810294584</v>
      </c>
      <c r="BA110" s="120">
        <f t="shared" si="74"/>
        <v>13.819888409664117</v>
      </c>
      <c r="BB110" s="120">
        <f t="shared" si="74"/>
        <v>12.91779845521123</v>
      </c>
      <c r="BC110" s="120">
        <f t="shared" si="74"/>
        <v>13.608269015820849</v>
      </c>
      <c r="BD110" s="120">
        <f t="shared" si="74"/>
        <v>13.688067301445942</v>
      </c>
      <c r="BE110" s="120">
        <f t="shared" si="74"/>
        <v>14.420148743316663</v>
      </c>
      <c r="BF110" s="120">
        <f t="shared" si="74"/>
        <v>14.24662970124588</v>
      </c>
    </row>
    <row r="111" spans="1:58" s="102" customFormat="1" x14ac:dyDescent="0.25">
      <c r="A111" s="72" t="s">
        <v>25</v>
      </c>
      <c r="B111" s="120">
        <f t="shared" ref="B111:BF111" si="75">(B28/B$6)*100</f>
        <v>3.2124164975835026</v>
      </c>
      <c r="C111" s="120">
        <f t="shared" si="75"/>
        <v>3.2124164975835026</v>
      </c>
      <c r="D111" s="120">
        <f t="shared" si="75"/>
        <v>3.2124164975835026</v>
      </c>
      <c r="E111" s="120">
        <f t="shared" si="75"/>
        <v>3.2124164975835026</v>
      </c>
      <c r="F111" s="120">
        <f t="shared" si="75"/>
        <v>3.2124164975835026</v>
      </c>
      <c r="G111" s="120">
        <f t="shared" si="75"/>
        <v>3.2124164975835026</v>
      </c>
      <c r="H111" s="120">
        <f t="shared" si="75"/>
        <v>3.2124164975835026</v>
      </c>
      <c r="I111" s="120">
        <f t="shared" si="75"/>
        <v>3.2124164975835026</v>
      </c>
      <c r="J111" s="120">
        <f t="shared" si="75"/>
        <v>3.2124164975835026</v>
      </c>
      <c r="K111" s="120">
        <f t="shared" si="75"/>
        <v>3.2124164975835026</v>
      </c>
      <c r="L111" s="120">
        <f t="shared" si="75"/>
        <v>3.2124164975835026</v>
      </c>
      <c r="M111" s="120">
        <f t="shared" si="75"/>
        <v>3.2124164975835026</v>
      </c>
      <c r="N111" s="120">
        <f t="shared" si="75"/>
        <v>3.2124164975835026</v>
      </c>
      <c r="O111" s="120">
        <f t="shared" si="75"/>
        <v>3.2124164975835026</v>
      </c>
      <c r="P111" s="120">
        <f t="shared" si="75"/>
        <v>3.2124164975835026</v>
      </c>
      <c r="Q111" s="120">
        <f t="shared" si="75"/>
        <v>3.2124164975835026</v>
      </c>
      <c r="R111" s="120">
        <f t="shared" si="75"/>
        <v>3.2124164975835026</v>
      </c>
      <c r="S111" s="120">
        <f t="shared" si="75"/>
        <v>3.2124164975835026</v>
      </c>
      <c r="T111" s="120">
        <f t="shared" si="75"/>
        <v>3.2124164975835026</v>
      </c>
      <c r="U111" s="120">
        <f t="shared" si="75"/>
        <v>3.2124164975835026</v>
      </c>
      <c r="V111" s="120">
        <f t="shared" si="75"/>
        <v>3.2124164975835026</v>
      </c>
      <c r="W111" s="120">
        <f t="shared" si="75"/>
        <v>3.2124164975835026</v>
      </c>
      <c r="X111" s="120">
        <f t="shared" si="75"/>
        <v>3.2124164975835026</v>
      </c>
      <c r="Y111" s="120">
        <f t="shared" si="75"/>
        <v>3.2124164975835026</v>
      </c>
      <c r="Z111" s="120">
        <f t="shared" si="75"/>
        <v>3.2124164975835026</v>
      </c>
      <c r="AA111" s="120">
        <f t="shared" si="75"/>
        <v>3.2124164975835026</v>
      </c>
      <c r="AB111" s="120">
        <f t="shared" si="75"/>
        <v>3.0244600558599664</v>
      </c>
      <c r="AC111" s="120">
        <f t="shared" si="75"/>
        <v>2.6456046787670027</v>
      </c>
      <c r="AD111" s="120">
        <f t="shared" si="75"/>
        <v>2.6985088410065075</v>
      </c>
      <c r="AE111" s="120">
        <f t="shared" si="75"/>
        <v>3.2363782805457793</v>
      </c>
      <c r="AF111" s="120">
        <f t="shared" si="75"/>
        <v>3.6887551199914319</v>
      </c>
      <c r="AG111" s="120">
        <f t="shared" si="75"/>
        <v>3.5483725228462881</v>
      </c>
      <c r="AH111" s="120">
        <f t="shared" si="75"/>
        <v>3.3032040276742882</v>
      </c>
      <c r="AI111" s="120">
        <f t="shared" si="75"/>
        <v>3.6991952478096017</v>
      </c>
      <c r="AJ111" s="120">
        <f t="shared" si="75"/>
        <v>3.1042146397724921</v>
      </c>
      <c r="AK111" s="120">
        <f t="shared" si="75"/>
        <v>3.1436439807806664</v>
      </c>
      <c r="AL111" s="120">
        <f t="shared" si="75"/>
        <v>3.2442440783645039</v>
      </c>
      <c r="AM111" s="120">
        <f t="shared" si="75"/>
        <v>2.4889681498319298</v>
      </c>
      <c r="AN111" s="120">
        <f t="shared" si="75"/>
        <v>2.7077395462546727</v>
      </c>
      <c r="AO111" s="120">
        <f t="shared" si="75"/>
        <v>2.6437671012106971</v>
      </c>
      <c r="AP111" s="120">
        <f t="shared" si="75"/>
        <v>2.6507631995996332</v>
      </c>
      <c r="AQ111" s="120">
        <f t="shared" si="75"/>
        <v>2.8428528840653273</v>
      </c>
      <c r="AR111" s="120">
        <f t="shared" si="75"/>
        <v>2.9214354981328436</v>
      </c>
      <c r="AS111" s="120">
        <f t="shared" si="75"/>
        <v>2.5488821804649353</v>
      </c>
      <c r="AT111" s="120">
        <f t="shared" si="75"/>
        <v>2.2621791791927879</v>
      </c>
      <c r="AU111" s="120">
        <f t="shared" si="75"/>
        <v>2.5132773040819192</v>
      </c>
      <c r="AV111" s="120">
        <f t="shared" si="75"/>
        <v>2.4714726271855958</v>
      </c>
      <c r="AW111" s="120">
        <f t="shared" si="75"/>
        <v>2.2897901180585918</v>
      </c>
      <c r="AX111" s="120">
        <f t="shared" si="75"/>
        <v>2.94862159231073</v>
      </c>
      <c r="AY111" s="120">
        <f t="shared" si="75"/>
        <v>2.9798785254603875</v>
      </c>
      <c r="AZ111" s="120">
        <f t="shared" si="75"/>
        <v>2.3759599580813751</v>
      </c>
      <c r="BA111" s="120">
        <f t="shared" si="75"/>
        <v>2.0749459641391548</v>
      </c>
      <c r="BB111" s="120">
        <f t="shared" si="75"/>
        <v>2.2873360751341902</v>
      </c>
      <c r="BC111" s="120">
        <f t="shared" si="75"/>
        <v>2.4800841434032179</v>
      </c>
      <c r="BD111" s="120">
        <f t="shared" si="75"/>
        <v>2.0673220688666838</v>
      </c>
      <c r="BE111" s="120">
        <f t="shared" si="75"/>
        <v>2.009511755630137</v>
      </c>
      <c r="BF111" s="120">
        <f t="shared" si="75"/>
        <v>2.4311099737685291</v>
      </c>
    </row>
    <row r="112" spans="1:58" s="102" customFormat="1" x14ac:dyDescent="0.25">
      <c r="A112" s="72" t="s">
        <v>26</v>
      </c>
      <c r="B112" s="120">
        <f t="shared" ref="B112:BF112" si="76">(B29/B$6)*100</f>
        <v>15.51148219020066</v>
      </c>
      <c r="C112" s="120">
        <f t="shared" si="76"/>
        <v>15.51148219020066</v>
      </c>
      <c r="D112" s="120">
        <f t="shared" si="76"/>
        <v>15.51148219020066</v>
      </c>
      <c r="E112" s="120">
        <f t="shared" si="76"/>
        <v>15.51148219020066</v>
      </c>
      <c r="F112" s="120">
        <f t="shared" si="76"/>
        <v>15.51148219020066</v>
      </c>
      <c r="G112" s="120">
        <f t="shared" si="76"/>
        <v>15.51148219020066</v>
      </c>
      <c r="H112" s="120">
        <f t="shared" si="76"/>
        <v>15.51148219020066</v>
      </c>
      <c r="I112" s="120">
        <f t="shared" si="76"/>
        <v>15.51148219020066</v>
      </c>
      <c r="J112" s="120">
        <f t="shared" si="76"/>
        <v>15.51148219020066</v>
      </c>
      <c r="K112" s="120">
        <f t="shared" si="76"/>
        <v>15.51148219020066</v>
      </c>
      <c r="L112" s="120">
        <f t="shared" si="76"/>
        <v>15.51148219020066</v>
      </c>
      <c r="M112" s="120">
        <f t="shared" si="76"/>
        <v>15.51148219020066</v>
      </c>
      <c r="N112" s="120">
        <f t="shared" si="76"/>
        <v>15.51148219020066</v>
      </c>
      <c r="O112" s="120">
        <f t="shared" si="76"/>
        <v>15.51148219020066</v>
      </c>
      <c r="P112" s="120">
        <f t="shared" si="76"/>
        <v>15.51148219020066</v>
      </c>
      <c r="Q112" s="120">
        <f t="shared" si="76"/>
        <v>15.51148219020066</v>
      </c>
      <c r="R112" s="120">
        <f t="shared" si="76"/>
        <v>15.51148219020066</v>
      </c>
      <c r="S112" s="120">
        <f t="shared" si="76"/>
        <v>15.51148219020066</v>
      </c>
      <c r="T112" s="120">
        <f t="shared" si="76"/>
        <v>15.51148219020066</v>
      </c>
      <c r="U112" s="120">
        <f t="shared" si="76"/>
        <v>15.51148219020066</v>
      </c>
      <c r="V112" s="120">
        <f t="shared" si="76"/>
        <v>15.51148219020066</v>
      </c>
      <c r="W112" s="120">
        <f t="shared" si="76"/>
        <v>15.51148219020066</v>
      </c>
      <c r="X112" s="120">
        <f t="shared" si="76"/>
        <v>15.51148219020066</v>
      </c>
      <c r="Y112" s="120">
        <f t="shared" si="76"/>
        <v>15.511482190200656</v>
      </c>
      <c r="Z112" s="120">
        <f t="shared" si="76"/>
        <v>15.51148219020066</v>
      </c>
      <c r="AA112" s="120">
        <f t="shared" si="76"/>
        <v>15.51148219020066</v>
      </c>
      <c r="AB112" s="120">
        <f t="shared" si="76"/>
        <v>18.668981728247662</v>
      </c>
      <c r="AC112" s="120">
        <f t="shared" si="76"/>
        <v>15.907541818641254</v>
      </c>
      <c r="AD112" s="120">
        <f t="shared" si="76"/>
        <v>14.894606498420076</v>
      </c>
      <c r="AE112" s="120">
        <f t="shared" si="76"/>
        <v>15.308107841216106</v>
      </c>
      <c r="AF112" s="120">
        <f t="shared" si="76"/>
        <v>16.059042345502125</v>
      </c>
      <c r="AG112" s="120">
        <f t="shared" si="76"/>
        <v>15.939459903480852</v>
      </c>
      <c r="AH112" s="120">
        <f t="shared" si="76"/>
        <v>15.767777268482646</v>
      </c>
      <c r="AI112" s="120">
        <f t="shared" si="76"/>
        <v>16.919394126770783</v>
      </c>
      <c r="AJ112" s="120">
        <f t="shared" si="76"/>
        <v>15.274923515320152</v>
      </c>
      <c r="AK112" s="120">
        <f t="shared" si="76"/>
        <v>13.61380591898207</v>
      </c>
      <c r="AL112" s="120">
        <f t="shared" si="76"/>
        <v>12.27266312714352</v>
      </c>
      <c r="AM112" s="120">
        <f t="shared" si="76"/>
        <v>12.492171441830475</v>
      </c>
      <c r="AN112" s="120">
        <f t="shared" si="76"/>
        <v>12.805506241311937</v>
      </c>
      <c r="AO112" s="120">
        <f t="shared" si="76"/>
        <v>12.387809448663576</v>
      </c>
      <c r="AP112" s="120">
        <f t="shared" si="76"/>
        <v>12.068156493880073</v>
      </c>
      <c r="AQ112" s="120">
        <f t="shared" si="76"/>
        <v>14.061500406887273</v>
      </c>
      <c r="AR112" s="120">
        <f t="shared" si="76"/>
        <v>14.073999391508623</v>
      </c>
      <c r="AS112" s="120">
        <f t="shared" si="76"/>
        <v>13.112951160141769</v>
      </c>
      <c r="AT112" s="120">
        <f t="shared" si="76"/>
        <v>13.078789242688039</v>
      </c>
      <c r="AU112" s="120">
        <f t="shared" si="76"/>
        <v>11.404456371467106</v>
      </c>
      <c r="AV112" s="120">
        <f t="shared" si="76"/>
        <v>11.936120785353747</v>
      </c>
      <c r="AW112" s="120">
        <f t="shared" si="76"/>
        <v>11.55181460428509</v>
      </c>
      <c r="AX112" s="120">
        <f t="shared" si="76"/>
        <v>12.635336023835286</v>
      </c>
      <c r="AY112" s="120">
        <f t="shared" si="76"/>
        <v>14.891315783434484</v>
      </c>
      <c r="AZ112" s="120">
        <f t="shared" si="76"/>
        <v>13.491220518026514</v>
      </c>
      <c r="BA112" s="120">
        <f t="shared" si="76"/>
        <v>12.598556176307962</v>
      </c>
      <c r="BB112" s="120">
        <f t="shared" si="76"/>
        <v>12.694465528007823</v>
      </c>
      <c r="BC112" s="120">
        <f t="shared" si="76"/>
        <v>13.811710387922036</v>
      </c>
      <c r="BD112" s="120">
        <f t="shared" si="76"/>
        <v>13.9880256557617</v>
      </c>
      <c r="BE112" s="120">
        <f t="shared" si="76"/>
        <v>13.322661201080695</v>
      </c>
      <c r="BF112" s="120">
        <f t="shared" si="76"/>
        <v>13.57969621025703</v>
      </c>
    </row>
    <row r="113" spans="1:58" s="102" customFormat="1" x14ac:dyDescent="0.25">
      <c r="A113" s="72" t="s">
        <v>27</v>
      </c>
      <c r="B113" s="120">
        <f t="shared" ref="B113:BF113" si="77">(B30/B$6)*100</f>
        <v>5.6741639481126853</v>
      </c>
      <c r="C113" s="120">
        <f t="shared" si="77"/>
        <v>5.6741639481126862</v>
      </c>
      <c r="D113" s="120">
        <f t="shared" si="77"/>
        <v>5.6741639481126862</v>
      </c>
      <c r="E113" s="120">
        <f t="shared" si="77"/>
        <v>5.6741639481126853</v>
      </c>
      <c r="F113" s="120">
        <f t="shared" si="77"/>
        <v>5.6741639481126862</v>
      </c>
      <c r="G113" s="120">
        <f t="shared" si="77"/>
        <v>5.6741639481126862</v>
      </c>
      <c r="H113" s="120">
        <f t="shared" si="77"/>
        <v>5.6741639481126853</v>
      </c>
      <c r="I113" s="120">
        <f t="shared" si="77"/>
        <v>5.6741639481126862</v>
      </c>
      <c r="J113" s="120">
        <f t="shared" si="77"/>
        <v>5.6741639481126862</v>
      </c>
      <c r="K113" s="120">
        <f t="shared" si="77"/>
        <v>5.6741639481126862</v>
      </c>
      <c r="L113" s="120">
        <f t="shared" si="77"/>
        <v>5.6741639481126862</v>
      </c>
      <c r="M113" s="120">
        <f t="shared" si="77"/>
        <v>5.6741639481126862</v>
      </c>
      <c r="N113" s="120">
        <f t="shared" si="77"/>
        <v>5.6741639481126862</v>
      </c>
      <c r="O113" s="120">
        <f t="shared" si="77"/>
        <v>5.6741639481126853</v>
      </c>
      <c r="P113" s="120">
        <f t="shared" si="77"/>
        <v>5.6741639481126862</v>
      </c>
      <c r="Q113" s="120">
        <f t="shared" si="77"/>
        <v>5.6741639481126862</v>
      </c>
      <c r="R113" s="120">
        <f t="shared" si="77"/>
        <v>5.6741639481126862</v>
      </c>
      <c r="S113" s="120">
        <f t="shared" si="77"/>
        <v>5.6741639481126862</v>
      </c>
      <c r="T113" s="120">
        <f t="shared" si="77"/>
        <v>5.6741639481126862</v>
      </c>
      <c r="U113" s="120">
        <f t="shared" si="77"/>
        <v>5.6741639481126862</v>
      </c>
      <c r="V113" s="120">
        <f t="shared" si="77"/>
        <v>5.6741639481126862</v>
      </c>
      <c r="W113" s="120">
        <f t="shared" si="77"/>
        <v>5.6741639481126862</v>
      </c>
      <c r="X113" s="120">
        <f t="shared" si="77"/>
        <v>5.6741639481126862</v>
      </c>
      <c r="Y113" s="120">
        <f t="shared" si="77"/>
        <v>5.6741639481126862</v>
      </c>
      <c r="Z113" s="120">
        <f t="shared" si="77"/>
        <v>5.6741639481126862</v>
      </c>
      <c r="AA113" s="120">
        <f t="shared" si="77"/>
        <v>5.6741639481126853</v>
      </c>
      <c r="AB113" s="120">
        <f t="shared" si="77"/>
        <v>5.5133067181203765</v>
      </c>
      <c r="AC113" s="120">
        <f t="shared" si="77"/>
        <v>5.7030951280576403</v>
      </c>
      <c r="AD113" s="120">
        <f t="shared" si="77"/>
        <v>5.8538455873913904</v>
      </c>
      <c r="AE113" s="120">
        <f t="shared" si="77"/>
        <v>6.1003609005386501</v>
      </c>
      <c r="AF113" s="120">
        <f t="shared" si="77"/>
        <v>5.1175036452399372</v>
      </c>
      <c r="AG113" s="120">
        <f t="shared" si="77"/>
        <v>4.9261731183899791</v>
      </c>
      <c r="AH113" s="120">
        <f t="shared" si="77"/>
        <v>5.1622220554837837</v>
      </c>
      <c r="AI113" s="120">
        <f t="shared" si="77"/>
        <v>6.6263018525729178</v>
      </c>
      <c r="AJ113" s="120">
        <f t="shared" si="77"/>
        <v>7.1057234100731055</v>
      </c>
      <c r="AK113" s="120">
        <f t="shared" si="77"/>
        <v>5.9563745482299444</v>
      </c>
      <c r="AL113" s="120">
        <f t="shared" si="77"/>
        <v>4.350896465141826</v>
      </c>
      <c r="AM113" s="120">
        <f t="shared" si="77"/>
        <v>6.2267581658278557</v>
      </c>
      <c r="AN113" s="120">
        <f t="shared" si="77"/>
        <v>5.9079533918151457</v>
      </c>
      <c r="AO113" s="120">
        <f t="shared" si="77"/>
        <v>4.6797961937318693</v>
      </c>
      <c r="AP113" s="120">
        <f t="shared" si="77"/>
        <v>5.8428773384149144</v>
      </c>
      <c r="AQ113" s="120">
        <f t="shared" si="77"/>
        <v>5.4076124177161136</v>
      </c>
      <c r="AR113" s="120">
        <f t="shared" si="77"/>
        <v>5.2239412143179305</v>
      </c>
      <c r="AS113" s="120">
        <f t="shared" si="77"/>
        <v>5.786459872517816</v>
      </c>
      <c r="AT113" s="120">
        <f t="shared" si="77"/>
        <v>5.9306779161432281</v>
      </c>
      <c r="AU113" s="120">
        <f t="shared" si="77"/>
        <v>4.9879811631860278</v>
      </c>
      <c r="AV113" s="120">
        <f t="shared" si="77"/>
        <v>4.6998719697604763</v>
      </c>
      <c r="AW113" s="120">
        <f t="shared" si="77"/>
        <v>5.518501311762134</v>
      </c>
      <c r="AX113" s="120">
        <f t="shared" si="77"/>
        <v>5.662038077131756</v>
      </c>
      <c r="AY113" s="120">
        <f t="shared" si="77"/>
        <v>5.473417795462721</v>
      </c>
      <c r="AZ113" s="120">
        <f t="shared" si="77"/>
        <v>5.7329067411046273</v>
      </c>
      <c r="BA113" s="120">
        <f t="shared" si="77"/>
        <v>5.0856152936902799</v>
      </c>
      <c r="BB113" s="120">
        <f t="shared" si="77"/>
        <v>5.6327061130568614</v>
      </c>
      <c r="BC113" s="120">
        <f t="shared" si="77"/>
        <v>6.0783093054441313</v>
      </c>
      <c r="BD113" s="120">
        <f t="shared" si="77"/>
        <v>6.4543866121014908</v>
      </c>
      <c r="BE113" s="120">
        <f t="shared" si="77"/>
        <v>6.5295043934494768</v>
      </c>
      <c r="BF113" s="120">
        <f t="shared" si="77"/>
        <v>6.2911707349334893</v>
      </c>
    </row>
    <row r="114" spans="1:58" s="102" customFormat="1" x14ac:dyDescent="0.25">
      <c r="A114" s="72" t="s">
        <v>28</v>
      </c>
      <c r="B114" s="120">
        <f t="shared" ref="B114:BF114" si="78">(B31/B$6)*100</f>
        <v>8.3186965125492964</v>
      </c>
      <c r="C114" s="120">
        <f t="shared" si="78"/>
        <v>8.3186965125492964</v>
      </c>
      <c r="D114" s="120">
        <f t="shared" si="78"/>
        <v>8.3186965125492964</v>
      </c>
      <c r="E114" s="120">
        <f t="shared" si="78"/>
        <v>8.3186965125492964</v>
      </c>
      <c r="F114" s="120">
        <f t="shared" si="78"/>
        <v>8.3186965125492964</v>
      </c>
      <c r="G114" s="120">
        <f t="shared" si="78"/>
        <v>8.3186965125492964</v>
      </c>
      <c r="H114" s="120">
        <f t="shared" si="78"/>
        <v>8.3186965125492964</v>
      </c>
      <c r="I114" s="120">
        <f t="shared" si="78"/>
        <v>8.3186965125492964</v>
      </c>
      <c r="J114" s="120">
        <f t="shared" si="78"/>
        <v>8.3186965125492964</v>
      </c>
      <c r="K114" s="120">
        <f t="shared" si="78"/>
        <v>8.3186965125492964</v>
      </c>
      <c r="L114" s="120">
        <f t="shared" si="78"/>
        <v>8.3186965125492964</v>
      </c>
      <c r="M114" s="120">
        <f t="shared" si="78"/>
        <v>8.3186965125492964</v>
      </c>
      <c r="N114" s="120">
        <f t="shared" si="78"/>
        <v>8.3186965125492982</v>
      </c>
      <c r="O114" s="120">
        <f t="shared" si="78"/>
        <v>8.3186965125492964</v>
      </c>
      <c r="P114" s="120">
        <f t="shared" si="78"/>
        <v>8.3186965125492964</v>
      </c>
      <c r="Q114" s="120">
        <f t="shared" si="78"/>
        <v>8.3186965125492964</v>
      </c>
      <c r="R114" s="120">
        <f t="shared" si="78"/>
        <v>8.3186965125492964</v>
      </c>
      <c r="S114" s="120">
        <f t="shared" si="78"/>
        <v>8.3186965125492964</v>
      </c>
      <c r="T114" s="120">
        <f t="shared" si="78"/>
        <v>8.3186965125492964</v>
      </c>
      <c r="U114" s="120">
        <f t="shared" si="78"/>
        <v>8.3186965125492964</v>
      </c>
      <c r="V114" s="120">
        <f t="shared" si="78"/>
        <v>8.3186965125492964</v>
      </c>
      <c r="W114" s="120">
        <f t="shared" si="78"/>
        <v>8.3186965125492964</v>
      </c>
      <c r="X114" s="120">
        <f t="shared" si="78"/>
        <v>8.3186965125492964</v>
      </c>
      <c r="Y114" s="120">
        <f t="shared" si="78"/>
        <v>8.3186965125492964</v>
      </c>
      <c r="Z114" s="120">
        <f t="shared" si="78"/>
        <v>8.3186965125492964</v>
      </c>
      <c r="AA114" s="120">
        <f t="shared" si="78"/>
        <v>8.3186965125492964</v>
      </c>
      <c r="AB114" s="120">
        <f t="shared" si="78"/>
        <v>4.5846614289064664</v>
      </c>
      <c r="AC114" s="120">
        <f t="shared" si="78"/>
        <v>6.0661717033012703</v>
      </c>
      <c r="AD114" s="120">
        <f t="shared" si="78"/>
        <v>8.2851970111805411</v>
      </c>
      <c r="AE114" s="120">
        <f t="shared" si="78"/>
        <v>8.6800514117398357</v>
      </c>
      <c r="AF114" s="120">
        <f t="shared" si="78"/>
        <v>6.7702373011141068</v>
      </c>
      <c r="AG114" s="120">
        <f t="shared" si="78"/>
        <v>8.1784988191806143</v>
      </c>
      <c r="AH114" s="120">
        <f t="shared" si="78"/>
        <v>8.5804260794436029</v>
      </c>
      <c r="AI114" s="120">
        <f t="shared" si="78"/>
        <v>9.5334869274662264</v>
      </c>
      <c r="AJ114" s="120">
        <f t="shared" si="78"/>
        <v>10.225128936230952</v>
      </c>
      <c r="AK114" s="120">
        <f t="shared" si="78"/>
        <v>9.3002923837739377</v>
      </c>
      <c r="AL114" s="120">
        <f t="shared" si="78"/>
        <v>11.30150963570472</v>
      </c>
      <c r="AM114" s="120">
        <f t="shared" si="78"/>
        <v>12.082108998170428</v>
      </c>
      <c r="AN114" s="120">
        <f t="shared" si="78"/>
        <v>12.866108344345847</v>
      </c>
      <c r="AO114" s="120">
        <f t="shared" si="78"/>
        <v>14.604522904818893</v>
      </c>
      <c r="AP114" s="120">
        <f t="shared" si="78"/>
        <v>15.47362860399811</v>
      </c>
      <c r="AQ114" s="120">
        <f t="shared" si="78"/>
        <v>17.654879021536825</v>
      </c>
      <c r="AR114" s="120">
        <f t="shared" si="78"/>
        <v>19.751672816894686</v>
      </c>
      <c r="AS114" s="120">
        <f t="shared" si="78"/>
        <v>21.419648822109252</v>
      </c>
      <c r="AT114" s="120">
        <f t="shared" si="78"/>
        <v>22.596655182118933</v>
      </c>
      <c r="AU114" s="120">
        <f t="shared" si="78"/>
        <v>20.813789282033643</v>
      </c>
      <c r="AV114" s="120">
        <f t="shared" si="78"/>
        <v>18.303561222079122</v>
      </c>
      <c r="AW114" s="120">
        <f t="shared" si="78"/>
        <v>19.414380192391782</v>
      </c>
      <c r="AX114" s="120">
        <f t="shared" si="78"/>
        <v>20.199290723775899</v>
      </c>
      <c r="AY114" s="120">
        <f t="shared" si="78"/>
        <v>18.096153783107237</v>
      </c>
      <c r="AZ114" s="120">
        <f t="shared" si="78"/>
        <v>18.996334336193399</v>
      </c>
      <c r="BA114" s="120">
        <f t="shared" si="78"/>
        <v>19.13877383291091</v>
      </c>
      <c r="BB114" s="120">
        <f t="shared" si="78"/>
        <v>20.433552558722575</v>
      </c>
      <c r="BC114" s="120">
        <f t="shared" si="78"/>
        <v>20.023492403756457</v>
      </c>
      <c r="BD114" s="120">
        <f t="shared" si="78"/>
        <v>20.113308247718379</v>
      </c>
      <c r="BE114" s="120">
        <f t="shared" si="78"/>
        <v>20.091254683732991</v>
      </c>
      <c r="BF114" s="120">
        <f t="shared" si="78"/>
        <v>20.619395608736372</v>
      </c>
    </row>
    <row r="115" spans="1:58" s="102" customFormat="1" x14ac:dyDescent="0.25">
      <c r="A115" s="72" t="s">
        <v>29</v>
      </c>
      <c r="B115" s="120">
        <f t="shared" ref="B115:BF115" si="79">(B32/B$6)*100</f>
        <v>8.7022476323166664</v>
      </c>
      <c r="C115" s="120">
        <f t="shared" si="79"/>
        <v>8.7022476323166664</v>
      </c>
      <c r="D115" s="120">
        <f t="shared" si="79"/>
        <v>8.7022476323166646</v>
      </c>
      <c r="E115" s="120">
        <f t="shared" si="79"/>
        <v>8.7022476323166664</v>
      </c>
      <c r="F115" s="120">
        <f t="shared" si="79"/>
        <v>8.7022476323166664</v>
      </c>
      <c r="G115" s="120">
        <f t="shared" si="79"/>
        <v>8.7022476323166664</v>
      </c>
      <c r="H115" s="120">
        <f t="shared" si="79"/>
        <v>8.7022476323166664</v>
      </c>
      <c r="I115" s="120">
        <f t="shared" si="79"/>
        <v>8.7022476323166664</v>
      </c>
      <c r="J115" s="120">
        <f t="shared" si="79"/>
        <v>8.7022476323166664</v>
      </c>
      <c r="K115" s="120">
        <f t="shared" si="79"/>
        <v>8.7022476323166664</v>
      </c>
      <c r="L115" s="120">
        <f t="shared" si="79"/>
        <v>8.7022476323166664</v>
      </c>
      <c r="M115" s="120">
        <f t="shared" si="79"/>
        <v>8.7022476323166664</v>
      </c>
      <c r="N115" s="120">
        <f t="shared" si="79"/>
        <v>8.7022476323166664</v>
      </c>
      <c r="O115" s="120">
        <f t="shared" si="79"/>
        <v>8.7022476323166646</v>
      </c>
      <c r="P115" s="120">
        <f t="shared" si="79"/>
        <v>8.7022476323166664</v>
      </c>
      <c r="Q115" s="120">
        <f t="shared" si="79"/>
        <v>8.7022476323166664</v>
      </c>
      <c r="R115" s="120">
        <f t="shared" si="79"/>
        <v>8.7022476323166664</v>
      </c>
      <c r="S115" s="120">
        <f t="shared" si="79"/>
        <v>8.7022476323166664</v>
      </c>
      <c r="T115" s="120">
        <f t="shared" si="79"/>
        <v>8.7022476323166664</v>
      </c>
      <c r="U115" s="120">
        <f t="shared" si="79"/>
        <v>8.7022476323166664</v>
      </c>
      <c r="V115" s="120">
        <f t="shared" si="79"/>
        <v>8.7022476323166664</v>
      </c>
      <c r="W115" s="120">
        <f t="shared" si="79"/>
        <v>8.7022476323166664</v>
      </c>
      <c r="X115" s="120">
        <f t="shared" si="79"/>
        <v>8.7022476323166664</v>
      </c>
      <c r="Y115" s="120">
        <f t="shared" si="79"/>
        <v>8.7022476323166664</v>
      </c>
      <c r="Z115" s="120">
        <f t="shared" si="79"/>
        <v>8.7022476323166664</v>
      </c>
      <c r="AA115" s="120">
        <f t="shared" si="79"/>
        <v>8.7022476323166664</v>
      </c>
      <c r="AB115" s="120">
        <f t="shared" si="79"/>
        <v>7.1729016843172788</v>
      </c>
      <c r="AC115" s="120">
        <f t="shared" si="79"/>
        <v>7.8032641432744381</v>
      </c>
      <c r="AD115" s="120">
        <f t="shared" si="79"/>
        <v>10.065035734452147</v>
      </c>
      <c r="AE115" s="120">
        <f t="shared" si="79"/>
        <v>9.1898831809034309</v>
      </c>
      <c r="AF115" s="120">
        <f t="shared" si="79"/>
        <v>9.8037721104423863</v>
      </c>
      <c r="AG115" s="120">
        <f t="shared" si="79"/>
        <v>9.2927229181099111</v>
      </c>
      <c r="AH115" s="120">
        <f t="shared" si="79"/>
        <v>8.9147239865190731</v>
      </c>
      <c r="AI115" s="120">
        <f t="shared" si="79"/>
        <v>8.6443447310924526</v>
      </c>
      <c r="AJ115" s="120">
        <f t="shared" si="79"/>
        <v>7.4052795349956941</v>
      </c>
      <c r="AK115" s="120">
        <f t="shared" si="79"/>
        <v>6.8924574886300771</v>
      </c>
      <c r="AL115" s="120">
        <f t="shared" si="79"/>
        <v>10.540338442746448</v>
      </c>
      <c r="AM115" s="120">
        <f t="shared" si="79"/>
        <v>10.019322421606615</v>
      </c>
      <c r="AN115" s="120">
        <f t="shared" si="79"/>
        <v>9.6339961825372917</v>
      </c>
      <c r="AO115" s="120">
        <f t="shared" si="79"/>
        <v>10.59982734831207</v>
      </c>
      <c r="AP115" s="120">
        <f t="shared" si="79"/>
        <v>10.758665528871552</v>
      </c>
      <c r="AQ115" s="120">
        <f t="shared" si="79"/>
        <v>11.069912096234882</v>
      </c>
      <c r="AR115" s="120">
        <f t="shared" si="79"/>
        <v>10.997341590955568</v>
      </c>
      <c r="AS115" s="120">
        <f t="shared" si="79"/>
        <v>11.495714617513906</v>
      </c>
      <c r="AT115" s="120">
        <f t="shared" si="79"/>
        <v>10.923635905029318</v>
      </c>
      <c r="AU115" s="120">
        <f t="shared" si="79"/>
        <v>10.291553830139524</v>
      </c>
      <c r="AV115" s="120">
        <f t="shared" si="79"/>
        <v>10.218826287859736</v>
      </c>
      <c r="AW115" s="120">
        <f t="shared" si="79"/>
        <v>10.62292304328815</v>
      </c>
      <c r="AX115" s="120">
        <f t="shared" si="79"/>
        <v>10.664988701268548</v>
      </c>
      <c r="AY115" s="120">
        <f t="shared" si="79"/>
        <v>9.054350602380552</v>
      </c>
      <c r="AZ115" s="120">
        <f t="shared" si="79"/>
        <v>10.964373600484304</v>
      </c>
      <c r="BA115" s="120">
        <f t="shared" si="79"/>
        <v>11.6848047169122</v>
      </c>
      <c r="BB115" s="120">
        <f t="shared" si="79"/>
        <v>10.973414827503056</v>
      </c>
      <c r="BC115" s="120">
        <f t="shared" si="79"/>
        <v>10.647562442235989</v>
      </c>
      <c r="BD115" s="120">
        <f t="shared" si="79"/>
        <v>10.823058872351032</v>
      </c>
      <c r="BE115" s="120">
        <f t="shared" si="79"/>
        <v>11.536605262141348</v>
      </c>
      <c r="BF115" s="120">
        <f t="shared" si="79"/>
        <v>11.466121921561289</v>
      </c>
    </row>
    <row r="116" spans="1:58" s="102" customFormat="1" x14ac:dyDescent="0.25">
      <c r="A116" s="72" t="s">
        <v>30</v>
      </c>
      <c r="B116" s="120">
        <f t="shared" ref="B116:BF116" si="80">(B33/B$6)*100</f>
        <v>0.45647786849379002</v>
      </c>
      <c r="C116" s="120">
        <f t="shared" si="80"/>
        <v>0.45647786849379002</v>
      </c>
      <c r="D116" s="120">
        <f t="shared" si="80"/>
        <v>0.45647786849379002</v>
      </c>
      <c r="E116" s="120">
        <f t="shared" si="80"/>
        <v>0.45647786849379002</v>
      </c>
      <c r="F116" s="120">
        <f t="shared" si="80"/>
        <v>0.45647786849379002</v>
      </c>
      <c r="G116" s="120">
        <f t="shared" si="80"/>
        <v>0.45647786849379002</v>
      </c>
      <c r="H116" s="120">
        <f t="shared" si="80"/>
        <v>0.45647786849379002</v>
      </c>
      <c r="I116" s="120">
        <f t="shared" si="80"/>
        <v>0.45647786849379002</v>
      </c>
      <c r="J116" s="120">
        <f t="shared" si="80"/>
        <v>0.45647786849379002</v>
      </c>
      <c r="K116" s="120">
        <f t="shared" si="80"/>
        <v>0.45647786849379002</v>
      </c>
      <c r="L116" s="120">
        <f t="shared" si="80"/>
        <v>0.45647786849379002</v>
      </c>
      <c r="M116" s="120">
        <f t="shared" si="80"/>
        <v>0.45647786849379002</v>
      </c>
      <c r="N116" s="120">
        <f t="shared" si="80"/>
        <v>0.45647786849379002</v>
      </c>
      <c r="O116" s="120">
        <f t="shared" si="80"/>
        <v>0.45647786849379002</v>
      </c>
      <c r="P116" s="120">
        <f t="shared" si="80"/>
        <v>0.45647786849378991</v>
      </c>
      <c r="Q116" s="120">
        <f t="shared" si="80"/>
        <v>0.45647786849379002</v>
      </c>
      <c r="R116" s="120">
        <f t="shared" si="80"/>
        <v>0.45647786849379002</v>
      </c>
      <c r="S116" s="120">
        <f t="shared" si="80"/>
        <v>0.45647786849379002</v>
      </c>
      <c r="T116" s="120">
        <f t="shared" si="80"/>
        <v>0.45647786849379002</v>
      </c>
      <c r="U116" s="120">
        <f t="shared" si="80"/>
        <v>0.45647786849379002</v>
      </c>
      <c r="V116" s="120">
        <f t="shared" si="80"/>
        <v>0.45647786849379002</v>
      </c>
      <c r="W116" s="120">
        <f t="shared" si="80"/>
        <v>0.45647786849379002</v>
      </c>
      <c r="X116" s="120">
        <f t="shared" si="80"/>
        <v>0.45647786849379002</v>
      </c>
      <c r="Y116" s="120">
        <f t="shared" si="80"/>
        <v>0.45647786849379002</v>
      </c>
      <c r="Z116" s="120">
        <f t="shared" si="80"/>
        <v>0.45647786849379002</v>
      </c>
      <c r="AA116" s="120">
        <f t="shared" si="80"/>
        <v>0.45647786849379002</v>
      </c>
      <c r="AB116" s="120">
        <f t="shared" si="80"/>
        <v>0.41345987783794907</v>
      </c>
      <c r="AC116" s="120">
        <f t="shared" si="80"/>
        <v>0.41345987783794907</v>
      </c>
      <c r="AD116" s="120">
        <f t="shared" si="80"/>
        <v>0.41345987783794907</v>
      </c>
      <c r="AE116" s="120">
        <f t="shared" si="80"/>
        <v>0.41345987783794919</v>
      </c>
      <c r="AF116" s="120">
        <f t="shared" si="80"/>
        <v>0.41345987783794902</v>
      </c>
      <c r="AG116" s="120">
        <f t="shared" si="80"/>
        <v>0.41345987783794907</v>
      </c>
      <c r="AH116" s="120">
        <f t="shared" si="80"/>
        <v>0.41345987783794907</v>
      </c>
      <c r="AI116" s="120">
        <f t="shared" si="80"/>
        <v>0.41345987783794907</v>
      </c>
      <c r="AJ116" s="120">
        <f t="shared" si="80"/>
        <v>0.41345987783794907</v>
      </c>
      <c r="AK116" s="120">
        <f t="shared" si="80"/>
        <v>0.8612979806054103</v>
      </c>
      <c r="AL116" s="120">
        <f t="shared" si="80"/>
        <v>0.43881967228473745</v>
      </c>
      <c r="AM116" s="120">
        <f t="shared" si="80"/>
        <v>0.33295756254119618</v>
      </c>
      <c r="AN116" s="120">
        <f t="shared" si="80"/>
        <v>0.40208790687382873</v>
      </c>
      <c r="AO116" s="120">
        <f t="shared" si="80"/>
        <v>0.3645716296062057</v>
      </c>
      <c r="AP116" s="120">
        <f t="shared" si="80"/>
        <v>0.35665171706542964</v>
      </c>
      <c r="AQ116" s="120">
        <f t="shared" si="80"/>
        <v>0.36438568079089217</v>
      </c>
      <c r="AR116" s="120">
        <f t="shared" si="80"/>
        <v>0.35198447278212375</v>
      </c>
      <c r="AS116" s="120">
        <f t="shared" si="80"/>
        <v>0.32393350166550439</v>
      </c>
      <c r="AT116" s="120">
        <f t="shared" si="80"/>
        <v>0.28891192033574875</v>
      </c>
      <c r="AU116" s="120">
        <f t="shared" si="80"/>
        <v>0.29043940950197128</v>
      </c>
      <c r="AV116" s="120">
        <f t="shared" si="80"/>
        <v>0.24021546676421351</v>
      </c>
      <c r="AW116" s="120">
        <f t="shared" si="80"/>
        <v>0.21564822912111936</v>
      </c>
      <c r="AX116" s="120">
        <f t="shared" si="80"/>
        <v>0.18517278517015684</v>
      </c>
      <c r="AY116" s="120">
        <f t="shared" si="80"/>
        <v>0.2057657935826942</v>
      </c>
      <c r="AZ116" s="120">
        <f t="shared" si="80"/>
        <v>0.23384967380703428</v>
      </c>
      <c r="BA116" s="120">
        <f t="shared" si="80"/>
        <v>0.29776078294606989</v>
      </c>
      <c r="BB116" s="120">
        <f t="shared" si="80"/>
        <v>0.2791199203029745</v>
      </c>
      <c r="BC116" s="120">
        <f t="shared" si="80"/>
        <v>0.31909329923465446</v>
      </c>
      <c r="BD116" s="120">
        <f t="shared" si="80"/>
        <v>0.32142303239924808</v>
      </c>
      <c r="BE116" s="120">
        <f t="shared" si="80"/>
        <v>0.15974114209235901</v>
      </c>
      <c r="BF116" s="120">
        <f t="shared" si="80"/>
        <v>0.23515652342247828</v>
      </c>
    </row>
    <row r="117" spans="1:58" s="118" customFormat="1" x14ac:dyDescent="0.25">
      <c r="A117" s="119"/>
      <c r="B117" s="70">
        <f t="shared" ref="B117:BE117" si="81">SUM(B90:B116)</f>
        <v>99.375176732344443</v>
      </c>
      <c r="C117" s="70">
        <f t="shared" si="81"/>
        <v>99.375176732344457</v>
      </c>
      <c r="D117" s="70">
        <f t="shared" si="81"/>
        <v>99.375176732344457</v>
      </c>
      <c r="E117" s="70">
        <f t="shared" si="81"/>
        <v>99.375176732344443</v>
      </c>
      <c r="F117" s="70">
        <f t="shared" si="81"/>
        <v>99.375176732344457</v>
      </c>
      <c r="G117" s="70">
        <f t="shared" si="81"/>
        <v>99.375176732344457</v>
      </c>
      <c r="H117" s="70">
        <f t="shared" si="81"/>
        <v>99.375176732344443</v>
      </c>
      <c r="I117" s="70">
        <f t="shared" si="81"/>
        <v>99.375176732344457</v>
      </c>
      <c r="J117" s="70">
        <f t="shared" si="81"/>
        <v>99.375176732344457</v>
      </c>
      <c r="K117" s="70">
        <f t="shared" si="81"/>
        <v>99.375176732344457</v>
      </c>
      <c r="L117" s="70">
        <f t="shared" si="81"/>
        <v>99.375176732344457</v>
      </c>
      <c r="M117" s="70">
        <f t="shared" si="81"/>
        <v>99.375176732344457</v>
      </c>
      <c r="N117" s="70">
        <f t="shared" si="81"/>
        <v>99.375176732344457</v>
      </c>
      <c r="O117" s="70">
        <f t="shared" si="81"/>
        <v>99.375176732344443</v>
      </c>
      <c r="P117" s="70">
        <f t="shared" si="81"/>
        <v>99.375176732344457</v>
      </c>
      <c r="Q117" s="70">
        <f t="shared" si="81"/>
        <v>99.375176732344457</v>
      </c>
      <c r="R117" s="70">
        <f t="shared" si="81"/>
        <v>99.375176732344457</v>
      </c>
      <c r="S117" s="70">
        <f t="shared" si="81"/>
        <v>99.375176732344457</v>
      </c>
      <c r="T117" s="70">
        <f t="shared" si="81"/>
        <v>99.375176732344457</v>
      </c>
      <c r="U117" s="70">
        <f t="shared" si="81"/>
        <v>99.375176732344457</v>
      </c>
      <c r="V117" s="70">
        <f t="shared" si="81"/>
        <v>99.375176732344457</v>
      </c>
      <c r="W117" s="70">
        <f t="shared" si="81"/>
        <v>99.375176732344457</v>
      </c>
      <c r="X117" s="70">
        <f t="shared" si="81"/>
        <v>99.375176732344457</v>
      </c>
      <c r="Y117" s="70">
        <f t="shared" si="81"/>
        <v>99.375176732344457</v>
      </c>
      <c r="Z117" s="70">
        <f t="shared" si="81"/>
        <v>99.375176732344457</v>
      </c>
      <c r="AA117" s="70">
        <f t="shared" si="81"/>
        <v>99.375176732344443</v>
      </c>
      <c r="AB117" s="70">
        <f t="shared" si="81"/>
        <v>98.085943329850991</v>
      </c>
      <c r="AC117" s="70">
        <f t="shared" si="81"/>
        <v>97.10961787187918</v>
      </c>
      <c r="AD117" s="70">
        <f t="shared" si="81"/>
        <v>97.256445247324621</v>
      </c>
      <c r="AE117" s="70">
        <f t="shared" si="81"/>
        <v>100</v>
      </c>
      <c r="AF117" s="70">
        <f t="shared" si="81"/>
        <v>100</v>
      </c>
      <c r="AG117" s="70">
        <f t="shared" si="81"/>
        <v>100.00000000000001</v>
      </c>
      <c r="AH117" s="70">
        <f t="shared" si="81"/>
        <v>100.00000000000001</v>
      </c>
      <c r="AI117" s="70">
        <f t="shared" si="81"/>
        <v>100.00000000000001</v>
      </c>
      <c r="AJ117" s="70">
        <f t="shared" si="81"/>
        <v>100.00000000000003</v>
      </c>
      <c r="AK117" s="70">
        <f t="shared" si="81"/>
        <v>100.67493760673412</v>
      </c>
      <c r="AL117" s="70">
        <f t="shared" si="81"/>
        <v>100</v>
      </c>
      <c r="AM117" s="70">
        <f t="shared" si="81"/>
        <v>99.728900880699968</v>
      </c>
      <c r="AN117" s="70">
        <f t="shared" si="81"/>
        <v>99.999999999999986</v>
      </c>
      <c r="AO117" s="70">
        <f t="shared" si="81"/>
        <v>100.05338170563194</v>
      </c>
      <c r="AP117" s="70">
        <f t="shared" si="81"/>
        <v>99.999999999999986</v>
      </c>
      <c r="AQ117" s="70">
        <f t="shared" si="81"/>
        <v>100</v>
      </c>
      <c r="AR117" s="70">
        <f t="shared" si="81"/>
        <v>100</v>
      </c>
      <c r="AS117" s="70">
        <f t="shared" si="81"/>
        <v>100</v>
      </c>
      <c r="AT117" s="70">
        <f t="shared" si="81"/>
        <v>100</v>
      </c>
      <c r="AU117" s="70">
        <f t="shared" si="81"/>
        <v>99.999999999999986</v>
      </c>
      <c r="AV117" s="70">
        <f t="shared" si="81"/>
        <v>100.0007938382907</v>
      </c>
      <c r="AW117" s="70">
        <f t="shared" si="81"/>
        <v>100</v>
      </c>
      <c r="AX117" s="70">
        <f t="shared" si="81"/>
        <v>100</v>
      </c>
      <c r="AY117" s="70">
        <f t="shared" si="81"/>
        <v>100.00000000000001</v>
      </c>
      <c r="AZ117" s="70">
        <f t="shared" si="81"/>
        <v>100</v>
      </c>
      <c r="BA117" s="70">
        <f t="shared" si="81"/>
        <v>100</v>
      </c>
      <c r="BB117" s="70">
        <f t="shared" si="81"/>
        <v>100</v>
      </c>
      <c r="BC117" s="70">
        <f t="shared" si="81"/>
        <v>100</v>
      </c>
      <c r="BD117" s="70">
        <f t="shared" si="81"/>
        <v>100</v>
      </c>
      <c r="BE117" s="70">
        <f t="shared" si="81"/>
        <v>99.924287697659764</v>
      </c>
      <c r="BF117" s="70">
        <f>SUM(BF90:BF116)</f>
        <v>99.999999999999986</v>
      </c>
    </row>
  </sheetData>
  <mergeCells count="8">
    <mergeCell ref="A87:A89"/>
    <mergeCell ref="AW87:BD87"/>
    <mergeCell ref="A35:BD35"/>
    <mergeCell ref="A2:BD2"/>
    <mergeCell ref="A3:A5"/>
    <mergeCell ref="AW3:BD3"/>
    <mergeCell ref="AM56:AR56"/>
    <mergeCell ref="A53:A5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by Crop</vt:lpstr>
      <vt:lpstr>by State P delivered</vt:lpstr>
    </vt:vector>
  </TitlesOfParts>
  <Company>IBGE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 Sidra</dc:creator>
  <cp:lastModifiedBy>Usuário do Windows</cp:lastModifiedBy>
  <cp:lastPrinted>2018-04-16T13:23:19Z</cp:lastPrinted>
  <dcterms:created xsi:type="dcterms:W3CDTF">2018-04-11T06:42:35Z</dcterms:created>
  <dcterms:modified xsi:type="dcterms:W3CDTF">2020-06-10T19:14:42Z</dcterms:modified>
</cp:coreProperties>
</file>