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tra Schwendner\OneDrive - University of Florida\Redox couple paper\Submission\"/>
    </mc:Choice>
  </mc:AlternateContent>
  <bookViews>
    <workbookView xWindow="0" yWindow="0" windowWidth="33310" windowHeight="16990" activeTab="5"/>
  </bookViews>
  <sheets>
    <sheet name="Serratia liquefaciens" sheetId="1" r:id="rId1"/>
    <sheet name="Trichococcus pasteurii" sheetId="2" r:id="rId2"/>
    <sheet name="Staphylococcus equorum" sheetId="3" r:id="rId3"/>
    <sheet name="Acinetobacter johnsonii" sheetId="5" r:id="rId4"/>
    <sheet name="Bacillus simplex" sheetId="4" r:id="rId5"/>
    <sheet name="Sphingomonas yunnanensis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  <c r="AO50" i="2" l="1"/>
  <c r="AP50" i="2" s="1"/>
  <c r="AO47" i="2"/>
  <c r="AP47" i="2" s="1"/>
  <c r="AO45" i="2"/>
  <c r="AP45" i="2" s="1"/>
  <c r="AO42" i="2"/>
  <c r="AP42" i="2" s="1"/>
  <c r="AO40" i="2"/>
  <c r="AP40" i="2" s="1"/>
  <c r="AO38" i="2"/>
  <c r="AP38" i="2" s="1"/>
  <c r="AO37" i="2"/>
  <c r="AP37" i="2" s="1"/>
  <c r="AO35" i="2"/>
  <c r="AP35" i="2" s="1"/>
  <c r="AO33" i="2"/>
  <c r="AP33" i="2" s="1"/>
  <c r="AO30" i="2"/>
  <c r="AP30" i="2" s="1"/>
  <c r="AO28" i="2"/>
  <c r="AP28" i="2" s="1"/>
  <c r="AO26" i="2"/>
  <c r="AP26" i="2" s="1"/>
  <c r="AO25" i="2"/>
  <c r="AP25" i="2" s="1"/>
  <c r="AO23" i="2"/>
  <c r="AP23" i="2" s="1"/>
  <c r="AO21" i="2"/>
  <c r="AP21" i="2" s="1"/>
  <c r="AO18" i="2"/>
  <c r="AP18" i="2" s="1"/>
  <c r="AO16" i="2"/>
  <c r="AP16" i="2" s="1"/>
  <c r="AO14" i="2"/>
  <c r="AP14" i="2" s="1"/>
  <c r="AO13" i="2"/>
  <c r="AP13" i="2" s="1"/>
  <c r="AO11" i="2"/>
  <c r="AP11" i="2" s="1"/>
  <c r="AO9" i="2"/>
  <c r="AP9" i="2" s="1"/>
  <c r="AO6" i="2"/>
  <c r="AP6" i="2" s="1"/>
  <c r="AO4" i="2"/>
  <c r="AP4" i="2" s="1"/>
  <c r="AN2" i="2"/>
  <c r="AO51" i="2" s="1"/>
  <c r="AP51" i="2" s="1"/>
  <c r="AF49" i="2"/>
  <c r="AG49" i="2" s="1"/>
  <c r="AF46" i="2"/>
  <c r="AG46" i="2" s="1"/>
  <c r="AF45" i="2"/>
  <c r="AG45" i="2" s="1"/>
  <c r="AF43" i="2"/>
  <c r="AG43" i="2" s="1"/>
  <c r="AF42" i="2"/>
  <c r="AG42" i="2" s="1"/>
  <c r="AF39" i="2"/>
  <c r="AG39" i="2" s="1"/>
  <c r="AF38" i="2"/>
  <c r="AG38" i="2" s="1"/>
  <c r="AF36" i="2"/>
  <c r="AG36" i="2" s="1"/>
  <c r="AF35" i="2"/>
  <c r="AG35" i="2" s="1"/>
  <c r="AF32" i="2"/>
  <c r="AG32" i="2" s="1"/>
  <c r="AF29" i="2"/>
  <c r="AG29" i="2" s="1"/>
  <c r="AF28" i="2"/>
  <c r="AG28" i="2" s="1"/>
  <c r="AF25" i="2"/>
  <c r="AG25" i="2" s="1"/>
  <c r="AF22" i="2"/>
  <c r="AG22" i="2" s="1"/>
  <c r="AF21" i="2"/>
  <c r="AG21" i="2" s="1"/>
  <c r="AF19" i="2"/>
  <c r="AG19" i="2" s="1"/>
  <c r="AF18" i="2"/>
  <c r="AG18" i="2" s="1"/>
  <c r="AF15" i="2"/>
  <c r="AG15" i="2" s="1"/>
  <c r="AF14" i="2"/>
  <c r="AG14" i="2" s="1"/>
  <c r="AF12" i="2"/>
  <c r="AG12" i="2" s="1"/>
  <c r="AF11" i="2"/>
  <c r="AG11" i="2" s="1"/>
  <c r="AF8" i="2"/>
  <c r="AG8" i="2" s="1"/>
  <c r="AF5" i="2"/>
  <c r="AG5" i="2" s="1"/>
  <c r="AF4" i="2"/>
  <c r="AG4" i="2" s="1"/>
  <c r="AE2" i="2"/>
  <c r="AF51" i="2" s="1"/>
  <c r="AG51" i="2" s="1"/>
  <c r="V2" i="2"/>
  <c r="W11" i="2" s="1"/>
  <c r="X11" i="2" s="1"/>
  <c r="M2" i="2"/>
  <c r="N7" i="2" s="1"/>
  <c r="O7" i="2" s="1"/>
  <c r="E28" i="2"/>
  <c r="F28" i="2" s="1"/>
  <c r="E25" i="2"/>
  <c r="F25" i="2" s="1"/>
  <c r="E21" i="2"/>
  <c r="F21" i="2" s="1"/>
  <c r="E18" i="2"/>
  <c r="F18" i="2" s="1"/>
  <c r="E14" i="2"/>
  <c r="F14" i="2" s="1"/>
  <c r="E11" i="2"/>
  <c r="F11" i="2" s="1"/>
  <c r="E4" i="2"/>
  <c r="F4" i="2" s="1"/>
  <c r="D2" i="2"/>
  <c r="E51" i="2" s="1"/>
  <c r="F51" i="2" s="1"/>
  <c r="AO5" i="2" l="1"/>
  <c r="AP5" i="2" s="1"/>
  <c r="AQ7" i="2" s="1"/>
  <c r="AO8" i="2"/>
  <c r="AP8" i="2" s="1"/>
  <c r="AO12" i="2"/>
  <c r="AP12" i="2" s="1"/>
  <c r="AO15" i="2"/>
  <c r="AP15" i="2" s="1"/>
  <c r="AO19" i="2"/>
  <c r="AP19" i="2" s="1"/>
  <c r="AO22" i="2"/>
  <c r="AP22" i="2" s="1"/>
  <c r="AO29" i="2"/>
  <c r="AP29" i="2" s="1"/>
  <c r="AQ31" i="2" s="1"/>
  <c r="AO32" i="2"/>
  <c r="AP32" i="2" s="1"/>
  <c r="AO36" i="2"/>
  <c r="AP36" i="2" s="1"/>
  <c r="AO39" i="2"/>
  <c r="AP39" i="2" s="1"/>
  <c r="AO43" i="2"/>
  <c r="AP43" i="2" s="1"/>
  <c r="AO46" i="2"/>
  <c r="AP46" i="2" s="1"/>
  <c r="AO49" i="2"/>
  <c r="AP49" i="2" s="1"/>
  <c r="AO7" i="2"/>
  <c r="AP7" i="2" s="1"/>
  <c r="AO10" i="2"/>
  <c r="AP10" i="2" s="1"/>
  <c r="AO17" i="2"/>
  <c r="AP17" i="2" s="1"/>
  <c r="AQ19" i="2" s="1"/>
  <c r="AO20" i="2"/>
  <c r="AP20" i="2" s="1"/>
  <c r="AO24" i="2"/>
  <c r="AP24" i="2" s="1"/>
  <c r="AO27" i="2"/>
  <c r="AP27" i="2" s="1"/>
  <c r="AO31" i="2"/>
  <c r="AP31" i="2" s="1"/>
  <c r="AO34" i="2"/>
  <c r="AP34" i="2" s="1"/>
  <c r="AO41" i="2"/>
  <c r="AP41" i="2" s="1"/>
  <c r="AQ43" i="2" s="1"/>
  <c r="AO44" i="2"/>
  <c r="AP44" i="2" s="1"/>
  <c r="AO48" i="2"/>
  <c r="AP48" i="2" s="1"/>
  <c r="AI48" i="2"/>
  <c r="AF6" i="2"/>
  <c r="AG6" i="2" s="1"/>
  <c r="AH7" i="2" s="1"/>
  <c r="AF9" i="2"/>
  <c r="AG9" i="2" s="1"/>
  <c r="AF13" i="2"/>
  <c r="AG13" i="2" s="1"/>
  <c r="AF16" i="2"/>
  <c r="AG16" i="2" s="1"/>
  <c r="AF23" i="2"/>
  <c r="AG23" i="2" s="1"/>
  <c r="AH25" i="2" s="1"/>
  <c r="AF26" i="2"/>
  <c r="AG26" i="2" s="1"/>
  <c r="AF30" i="2"/>
  <c r="AG30" i="2" s="1"/>
  <c r="AH31" i="2" s="1"/>
  <c r="AF33" i="2"/>
  <c r="AG33" i="2" s="1"/>
  <c r="AF37" i="2"/>
  <c r="AG37" i="2" s="1"/>
  <c r="AF40" i="2"/>
  <c r="AG40" i="2" s="1"/>
  <c r="AF47" i="2"/>
  <c r="AG47" i="2" s="1"/>
  <c r="AF50" i="2"/>
  <c r="AG50" i="2" s="1"/>
  <c r="AF7" i="2"/>
  <c r="AG7" i="2" s="1"/>
  <c r="AI7" i="2" s="1"/>
  <c r="AF10" i="2"/>
  <c r="AG10" i="2" s="1"/>
  <c r="AF17" i="2"/>
  <c r="AG17" i="2" s="1"/>
  <c r="AF20" i="2"/>
  <c r="AG20" i="2" s="1"/>
  <c r="AF24" i="2"/>
  <c r="AG24" i="2" s="1"/>
  <c r="AF27" i="2"/>
  <c r="AG27" i="2" s="1"/>
  <c r="AF31" i="2"/>
  <c r="AG31" i="2" s="1"/>
  <c r="AF34" i="2"/>
  <c r="AG34" i="2" s="1"/>
  <c r="AF41" i="2"/>
  <c r="AG41" i="2" s="1"/>
  <c r="AF44" i="2"/>
  <c r="AG44" i="2" s="1"/>
  <c r="AF48" i="2"/>
  <c r="AG48" i="2" s="1"/>
  <c r="AH48" i="2" s="1"/>
  <c r="W14" i="2"/>
  <c r="X14" i="2" s="1"/>
  <c r="W18" i="2"/>
  <c r="X18" i="2" s="1"/>
  <c r="W21" i="2"/>
  <c r="X21" i="2" s="1"/>
  <c r="W25" i="2"/>
  <c r="X25" i="2" s="1"/>
  <c r="W28" i="2"/>
  <c r="X28" i="2" s="1"/>
  <c r="W35" i="2"/>
  <c r="X35" i="2" s="1"/>
  <c r="W38" i="2"/>
  <c r="X38" i="2" s="1"/>
  <c r="W42" i="2"/>
  <c r="X42" i="2" s="1"/>
  <c r="W45" i="2"/>
  <c r="X45" i="2" s="1"/>
  <c r="W8" i="2"/>
  <c r="X8" i="2" s="1"/>
  <c r="W22" i="2"/>
  <c r="X22" i="2" s="1"/>
  <c r="W36" i="2"/>
  <c r="X36" i="2" s="1"/>
  <c r="W46" i="2"/>
  <c r="X46" i="2" s="1"/>
  <c r="W15" i="2"/>
  <c r="X15" i="2" s="1"/>
  <c r="W32" i="2"/>
  <c r="X32" i="2" s="1"/>
  <c r="W39" i="2"/>
  <c r="X39" i="2" s="1"/>
  <c r="W43" i="2"/>
  <c r="X43" i="2" s="1"/>
  <c r="W49" i="2"/>
  <c r="X49" i="2" s="1"/>
  <c r="W6" i="2"/>
  <c r="X6" i="2" s="1"/>
  <c r="W9" i="2"/>
  <c r="X9" i="2" s="1"/>
  <c r="W13" i="2"/>
  <c r="X13" i="2" s="1"/>
  <c r="W16" i="2"/>
  <c r="X16" i="2" s="1"/>
  <c r="W23" i="2"/>
  <c r="X23" i="2" s="1"/>
  <c r="W26" i="2"/>
  <c r="X26" i="2" s="1"/>
  <c r="W30" i="2"/>
  <c r="X30" i="2" s="1"/>
  <c r="W33" i="2"/>
  <c r="X33" i="2" s="1"/>
  <c r="W37" i="2"/>
  <c r="X37" i="2" s="1"/>
  <c r="W40" i="2"/>
  <c r="X40" i="2" s="1"/>
  <c r="W47" i="2"/>
  <c r="X47" i="2" s="1"/>
  <c r="W50" i="2"/>
  <c r="X50" i="2" s="1"/>
  <c r="W5" i="2"/>
  <c r="X5" i="2" s="1"/>
  <c r="W19" i="2"/>
  <c r="X19" i="2" s="1"/>
  <c r="W12" i="2"/>
  <c r="X12" i="2" s="1"/>
  <c r="W29" i="2"/>
  <c r="X29" i="2" s="1"/>
  <c r="W7" i="2"/>
  <c r="X7" i="2" s="1"/>
  <c r="W10" i="2"/>
  <c r="X10" i="2" s="1"/>
  <c r="W17" i="2"/>
  <c r="X17" i="2" s="1"/>
  <c r="W20" i="2"/>
  <c r="X20" i="2" s="1"/>
  <c r="W24" i="2"/>
  <c r="X24" i="2" s="1"/>
  <c r="W27" i="2"/>
  <c r="X27" i="2" s="1"/>
  <c r="W31" i="2"/>
  <c r="X31" i="2" s="1"/>
  <c r="W34" i="2"/>
  <c r="X34" i="2" s="1"/>
  <c r="W41" i="2"/>
  <c r="X41" i="2" s="1"/>
  <c r="W44" i="2"/>
  <c r="X44" i="2" s="1"/>
  <c r="W48" i="2"/>
  <c r="X48" i="2" s="1"/>
  <c r="W51" i="2"/>
  <c r="X51" i="2" s="1"/>
  <c r="N21" i="2"/>
  <c r="O21" i="2" s="1"/>
  <c r="N45" i="2"/>
  <c r="O45" i="2" s="1"/>
  <c r="N14" i="2"/>
  <c r="O14" i="2" s="1"/>
  <c r="N35" i="2"/>
  <c r="O35" i="2" s="1"/>
  <c r="N32" i="2"/>
  <c r="O32" i="2" s="1"/>
  <c r="N39" i="2"/>
  <c r="O39" i="2" s="1"/>
  <c r="N43" i="2"/>
  <c r="O43" i="2" s="1"/>
  <c r="N46" i="2"/>
  <c r="O46" i="2" s="1"/>
  <c r="N49" i="2"/>
  <c r="O49" i="2" s="1"/>
  <c r="N18" i="2"/>
  <c r="O18" i="2" s="1"/>
  <c r="N38" i="2"/>
  <c r="O38" i="2" s="1"/>
  <c r="N12" i="2"/>
  <c r="O12" i="2" s="1"/>
  <c r="N19" i="2"/>
  <c r="O19" i="2" s="1"/>
  <c r="N22" i="2"/>
  <c r="O22" i="2" s="1"/>
  <c r="N29" i="2"/>
  <c r="O29" i="2" s="1"/>
  <c r="N36" i="2"/>
  <c r="O36" i="2" s="1"/>
  <c r="N5" i="2"/>
  <c r="O5" i="2" s="1"/>
  <c r="N8" i="2"/>
  <c r="O8" i="2" s="1"/>
  <c r="N11" i="2"/>
  <c r="O11" i="2" s="1"/>
  <c r="N25" i="2"/>
  <c r="O25" i="2" s="1"/>
  <c r="N28" i="2"/>
  <c r="O28" i="2" s="1"/>
  <c r="N42" i="2"/>
  <c r="O42" i="2" s="1"/>
  <c r="N4" i="2"/>
  <c r="O4" i="2" s="1"/>
  <c r="N15" i="2"/>
  <c r="O15" i="2" s="1"/>
  <c r="N13" i="2"/>
  <c r="O13" i="2" s="1"/>
  <c r="N16" i="2"/>
  <c r="O16" i="2" s="1"/>
  <c r="N23" i="2"/>
  <c r="O23" i="2" s="1"/>
  <c r="N26" i="2"/>
  <c r="O26" i="2" s="1"/>
  <c r="N30" i="2"/>
  <c r="O30" i="2" s="1"/>
  <c r="N33" i="2"/>
  <c r="O33" i="2" s="1"/>
  <c r="N37" i="2"/>
  <c r="O37" i="2" s="1"/>
  <c r="N40" i="2"/>
  <c r="O40" i="2" s="1"/>
  <c r="N47" i="2"/>
  <c r="O47" i="2" s="1"/>
  <c r="N50" i="2"/>
  <c r="O50" i="2" s="1"/>
  <c r="N6" i="2"/>
  <c r="O6" i="2" s="1"/>
  <c r="N10" i="2"/>
  <c r="O10" i="2" s="1"/>
  <c r="N17" i="2"/>
  <c r="O17" i="2" s="1"/>
  <c r="N20" i="2"/>
  <c r="O20" i="2" s="1"/>
  <c r="N24" i="2"/>
  <c r="O24" i="2" s="1"/>
  <c r="N27" i="2"/>
  <c r="O27" i="2" s="1"/>
  <c r="N31" i="2"/>
  <c r="O31" i="2" s="1"/>
  <c r="N34" i="2"/>
  <c r="O34" i="2" s="1"/>
  <c r="N41" i="2"/>
  <c r="O41" i="2" s="1"/>
  <c r="N44" i="2"/>
  <c r="O44" i="2" s="1"/>
  <c r="N48" i="2"/>
  <c r="O48" i="2" s="1"/>
  <c r="N51" i="2"/>
  <c r="O51" i="2" s="1"/>
  <c r="N9" i="2"/>
  <c r="E35" i="2"/>
  <c r="F35" i="2" s="1"/>
  <c r="E38" i="2"/>
  <c r="F38" i="2" s="1"/>
  <c r="E42" i="2"/>
  <c r="F42" i="2" s="1"/>
  <c r="E45" i="2"/>
  <c r="F45" i="2" s="1"/>
  <c r="E5" i="2"/>
  <c r="F5" i="2" s="1"/>
  <c r="H7" i="2" s="1"/>
  <c r="E12" i="2"/>
  <c r="F12" i="2" s="1"/>
  <c r="E19" i="2"/>
  <c r="F19" i="2" s="1"/>
  <c r="E22" i="2"/>
  <c r="F22" i="2" s="1"/>
  <c r="E29" i="2"/>
  <c r="F29" i="2" s="1"/>
  <c r="H31" i="2" s="1"/>
  <c r="E32" i="2"/>
  <c r="F32" i="2" s="1"/>
  <c r="E39" i="2"/>
  <c r="F39" i="2" s="1"/>
  <c r="E43" i="2"/>
  <c r="F43" i="2" s="1"/>
  <c r="E46" i="2"/>
  <c r="F46" i="2" s="1"/>
  <c r="E49" i="2"/>
  <c r="F49" i="2" s="1"/>
  <c r="E8" i="2"/>
  <c r="F8" i="2" s="1"/>
  <c r="E15" i="2"/>
  <c r="F15" i="2" s="1"/>
  <c r="E36" i="2"/>
  <c r="F36" i="2" s="1"/>
  <c r="E9" i="2"/>
  <c r="F9" i="2" s="1"/>
  <c r="E13" i="2"/>
  <c r="F13" i="2" s="1"/>
  <c r="E16" i="2"/>
  <c r="F16" i="2" s="1"/>
  <c r="E23" i="2"/>
  <c r="F23" i="2" s="1"/>
  <c r="E26" i="2"/>
  <c r="F26" i="2" s="1"/>
  <c r="E30" i="2"/>
  <c r="F30" i="2" s="1"/>
  <c r="E33" i="2"/>
  <c r="F33" i="2" s="1"/>
  <c r="E37" i="2"/>
  <c r="F37" i="2" s="1"/>
  <c r="E40" i="2"/>
  <c r="F40" i="2" s="1"/>
  <c r="E47" i="2"/>
  <c r="F47" i="2" s="1"/>
  <c r="E50" i="2"/>
  <c r="F50" i="2" s="1"/>
  <c r="E6" i="2"/>
  <c r="F6" i="2" s="1"/>
  <c r="G7" i="2" s="1"/>
  <c r="E7" i="2"/>
  <c r="F7" i="2" s="1"/>
  <c r="E10" i="2"/>
  <c r="F10" i="2" s="1"/>
  <c r="E17" i="2"/>
  <c r="F17" i="2" s="1"/>
  <c r="E20" i="2"/>
  <c r="F20" i="2" s="1"/>
  <c r="E24" i="2"/>
  <c r="F24" i="2" s="1"/>
  <c r="E27" i="2"/>
  <c r="F27" i="2" s="1"/>
  <c r="E31" i="2"/>
  <c r="F31" i="2" s="1"/>
  <c r="E34" i="2"/>
  <c r="F34" i="2" s="1"/>
  <c r="E41" i="2"/>
  <c r="F41" i="2" s="1"/>
  <c r="E44" i="2"/>
  <c r="F44" i="2" s="1"/>
  <c r="E48" i="2"/>
  <c r="F48" i="2" s="1"/>
  <c r="AR19" i="2" l="1"/>
  <c r="AR13" i="2"/>
  <c r="AQ13" i="2"/>
  <c r="AR25" i="2"/>
  <c r="AQ25" i="2"/>
  <c r="AR31" i="2"/>
  <c r="AR37" i="2"/>
  <c r="AQ37" i="2"/>
  <c r="AQ48" i="2"/>
  <c r="AR48" i="2"/>
  <c r="AR43" i="2"/>
  <c r="AR7" i="2"/>
  <c r="AI13" i="2"/>
  <c r="AH13" i="2"/>
  <c r="AI25" i="2"/>
  <c r="AI37" i="2"/>
  <c r="AH37" i="2"/>
  <c r="AI19" i="2"/>
  <c r="AH19" i="2"/>
  <c r="AI31" i="2"/>
  <c r="AI43" i="2"/>
  <c r="AH43" i="2"/>
  <c r="Z19" i="2"/>
  <c r="Y19" i="2"/>
  <c r="Z48" i="2"/>
  <c r="Y48" i="2"/>
  <c r="Z31" i="2"/>
  <c r="Y31" i="2"/>
  <c r="Z13" i="2"/>
  <c r="Y13" i="2"/>
  <c r="Z43" i="2"/>
  <c r="Y43" i="2"/>
  <c r="Y25" i="2"/>
  <c r="Z25" i="2"/>
  <c r="Z7" i="2"/>
  <c r="Y7" i="2"/>
  <c r="Z37" i="2"/>
  <c r="Y37" i="2"/>
  <c r="Q25" i="2"/>
  <c r="P25" i="2"/>
  <c r="Q31" i="2"/>
  <c r="P31" i="2"/>
  <c r="Q13" i="2"/>
  <c r="P13" i="2"/>
  <c r="Q7" i="2"/>
  <c r="P7" i="2"/>
  <c r="Q43" i="2"/>
  <c r="P43" i="2"/>
  <c r="Q19" i="2"/>
  <c r="P19" i="2"/>
  <c r="Q48" i="2"/>
  <c r="P48" i="2"/>
  <c r="Q37" i="2"/>
  <c r="P37" i="2"/>
  <c r="H43" i="2"/>
  <c r="G43" i="2"/>
  <c r="H25" i="2"/>
  <c r="G25" i="2"/>
  <c r="G31" i="2"/>
  <c r="H19" i="2"/>
  <c r="G19" i="2"/>
  <c r="H13" i="2"/>
  <c r="G13" i="2"/>
  <c r="H37" i="2"/>
  <c r="G37" i="2"/>
  <c r="H48" i="2"/>
  <c r="G48" i="2"/>
  <c r="AO8" i="1" l="1"/>
  <c r="AP8" i="1" s="1"/>
  <c r="AO4" i="1"/>
  <c r="AP4" i="1" s="1"/>
  <c r="AN2" i="1"/>
  <c r="AO48" i="1" s="1"/>
  <c r="AP48" i="1" s="1"/>
  <c r="AF45" i="1"/>
  <c r="AG45" i="1" s="1"/>
  <c r="AF41" i="1"/>
  <c r="AG41" i="1" s="1"/>
  <c r="AF34" i="1"/>
  <c r="AG34" i="1" s="1"/>
  <c r="AF30" i="1"/>
  <c r="AG30" i="1" s="1"/>
  <c r="AF26" i="1"/>
  <c r="AG26" i="1" s="1"/>
  <c r="AF23" i="1"/>
  <c r="AG23" i="1" s="1"/>
  <c r="AF19" i="1"/>
  <c r="AG19" i="1" s="1"/>
  <c r="AF15" i="1"/>
  <c r="AG15" i="1" s="1"/>
  <c r="AF13" i="1"/>
  <c r="AG13" i="1" s="1"/>
  <c r="AF12" i="1"/>
  <c r="AG12" i="1" s="1"/>
  <c r="AF9" i="1"/>
  <c r="AG9" i="1" s="1"/>
  <c r="AF8" i="1"/>
  <c r="AG8" i="1" s="1"/>
  <c r="AF4" i="1"/>
  <c r="AG4" i="1" s="1"/>
  <c r="AE2" i="1"/>
  <c r="AF48" i="1" s="1"/>
  <c r="AG48" i="1" s="1"/>
  <c r="V2" i="1"/>
  <c r="W48" i="1" s="1"/>
  <c r="X48" i="1" s="1"/>
  <c r="M2" i="1"/>
  <c r="N48" i="1" s="1"/>
  <c r="O48" i="1" s="1"/>
  <c r="E12" i="1"/>
  <c r="F12" i="1" s="1"/>
  <c r="E8" i="1"/>
  <c r="F8" i="1" s="1"/>
  <c r="E4" i="1"/>
  <c r="F4" i="1" s="1"/>
  <c r="E48" i="1"/>
  <c r="F48" i="1" s="1"/>
  <c r="AO15" i="1" l="1"/>
  <c r="AP15" i="1" s="1"/>
  <c r="AO19" i="1"/>
  <c r="AP19" i="1" s="1"/>
  <c r="AO26" i="1"/>
  <c r="AP26" i="1" s="1"/>
  <c r="AO30" i="1"/>
  <c r="AP30" i="1" s="1"/>
  <c r="AO41" i="1"/>
  <c r="AP41" i="1" s="1"/>
  <c r="AO5" i="1"/>
  <c r="AP5" i="1" s="1"/>
  <c r="AR7" i="1" s="1"/>
  <c r="AO16" i="1"/>
  <c r="AP16" i="1" s="1"/>
  <c r="AO27" i="1"/>
  <c r="AP27" i="1" s="1"/>
  <c r="AO31" i="1"/>
  <c r="AP31" i="1" s="1"/>
  <c r="AO38" i="1"/>
  <c r="AP38" i="1" s="1"/>
  <c r="AO42" i="1"/>
  <c r="AP42" i="1" s="1"/>
  <c r="AO49" i="1"/>
  <c r="AP49" i="1" s="1"/>
  <c r="AO9" i="1"/>
  <c r="AP9" i="1" s="1"/>
  <c r="AO13" i="1"/>
  <c r="AP13" i="1" s="1"/>
  <c r="AO20" i="1"/>
  <c r="AP20" i="1" s="1"/>
  <c r="AO24" i="1"/>
  <c r="AP24" i="1" s="1"/>
  <c r="AO35" i="1"/>
  <c r="AP35" i="1" s="1"/>
  <c r="AO46" i="1"/>
  <c r="AP46" i="1" s="1"/>
  <c r="AO17" i="1"/>
  <c r="AP17" i="1" s="1"/>
  <c r="AO28" i="1"/>
  <c r="AP28" i="1" s="1"/>
  <c r="AO39" i="1"/>
  <c r="AP39" i="1" s="1"/>
  <c r="AO43" i="1"/>
  <c r="AP43" i="1" s="1"/>
  <c r="AO50" i="1"/>
  <c r="AP50" i="1" s="1"/>
  <c r="AO12" i="1"/>
  <c r="AP12" i="1" s="1"/>
  <c r="AO23" i="1"/>
  <c r="AP23" i="1" s="1"/>
  <c r="AO34" i="1"/>
  <c r="AP34" i="1" s="1"/>
  <c r="AO45" i="1"/>
  <c r="AP45" i="1" s="1"/>
  <c r="AO6" i="1"/>
  <c r="AP6" i="1" s="1"/>
  <c r="AO10" i="1"/>
  <c r="AP10" i="1" s="1"/>
  <c r="AO21" i="1"/>
  <c r="AP21" i="1" s="1"/>
  <c r="AO25" i="1"/>
  <c r="AP25" i="1" s="1"/>
  <c r="AO32" i="1"/>
  <c r="AP32" i="1" s="1"/>
  <c r="AO36" i="1"/>
  <c r="AP36" i="1" s="1"/>
  <c r="AO47" i="1"/>
  <c r="AP47" i="1" s="1"/>
  <c r="AO7" i="1"/>
  <c r="AP7" i="1" s="1"/>
  <c r="AO14" i="1"/>
  <c r="AP14" i="1" s="1"/>
  <c r="AO18" i="1"/>
  <c r="AP18" i="1" s="1"/>
  <c r="AO29" i="1"/>
  <c r="AP29" i="1" s="1"/>
  <c r="AO40" i="1"/>
  <c r="AP40" i="1" s="1"/>
  <c r="AO51" i="1"/>
  <c r="AP51" i="1" s="1"/>
  <c r="AO11" i="1"/>
  <c r="AP11" i="1" s="1"/>
  <c r="AO22" i="1"/>
  <c r="AP22" i="1" s="1"/>
  <c r="AO33" i="1"/>
  <c r="AP33" i="1" s="1"/>
  <c r="AO37" i="1"/>
  <c r="AP37" i="1" s="1"/>
  <c r="AO44" i="1"/>
  <c r="AP44" i="1" s="1"/>
  <c r="AF5" i="1"/>
  <c r="AG5" i="1" s="1"/>
  <c r="AI7" i="1" s="1"/>
  <c r="AF16" i="1"/>
  <c r="AG16" i="1" s="1"/>
  <c r="AF27" i="1"/>
  <c r="AG27" i="1" s="1"/>
  <c r="AF31" i="1"/>
  <c r="AG31" i="1" s="1"/>
  <c r="AF38" i="1"/>
  <c r="AG38" i="1" s="1"/>
  <c r="AF42" i="1"/>
  <c r="AG42" i="1" s="1"/>
  <c r="AF49" i="1"/>
  <c r="AG49" i="1" s="1"/>
  <c r="AF20" i="1"/>
  <c r="AG20" i="1" s="1"/>
  <c r="AF28" i="1"/>
  <c r="AG28" i="1" s="1"/>
  <c r="AF24" i="1"/>
  <c r="AG24" i="1" s="1"/>
  <c r="AF35" i="1"/>
  <c r="AG35" i="1" s="1"/>
  <c r="AI37" i="1" s="1"/>
  <c r="AF46" i="1"/>
  <c r="AG46" i="1" s="1"/>
  <c r="AF6" i="1"/>
  <c r="AG6" i="1" s="1"/>
  <c r="AF17" i="1"/>
  <c r="AG17" i="1" s="1"/>
  <c r="AF39" i="1"/>
  <c r="AG39" i="1" s="1"/>
  <c r="AF43" i="1"/>
  <c r="AG43" i="1" s="1"/>
  <c r="AF50" i="1"/>
  <c r="AG50" i="1" s="1"/>
  <c r="AF10" i="1"/>
  <c r="AG10" i="1" s="1"/>
  <c r="AF21" i="1"/>
  <c r="AG21" i="1" s="1"/>
  <c r="AF25" i="1"/>
  <c r="AG25" i="1" s="1"/>
  <c r="AF32" i="1"/>
  <c r="AG32" i="1" s="1"/>
  <c r="AF36" i="1"/>
  <c r="AG36" i="1" s="1"/>
  <c r="AF47" i="1"/>
  <c r="AG47" i="1" s="1"/>
  <c r="AF7" i="1"/>
  <c r="AG7" i="1" s="1"/>
  <c r="AF14" i="1"/>
  <c r="AG14" i="1" s="1"/>
  <c r="AF18" i="1"/>
  <c r="AG18" i="1" s="1"/>
  <c r="AF29" i="1"/>
  <c r="AG29" i="1" s="1"/>
  <c r="AF40" i="1"/>
  <c r="AG40" i="1" s="1"/>
  <c r="AF51" i="1"/>
  <c r="AG51" i="1" s="1"/>
  <c r="AF11" i="1"/>
  <c r="AG11" i="1" s="1"/>
  <c r="AF22" i="1"/>
  <c r="AG22" i="1" s="1"/>
  <c r="AF33" i="1"/>
  <c r="AG33" i="1" s="1"/>
  <c r="AF37" i="1"/>
  <c r="AG37" i="1" s="1"/>
  <c r="AF44" i="1"/>
  <c r="AG44" i="1" s="1"/>
  <c r="W8" i="1"/>
  <c r="X8" i="1" s="1"/>
  <c r="W4" i="1"/>
  <c r="X4" i="1" s="1"/>
  <c r="W15" i="1"/>
  <c r="X15" i="1" s="1"/>
  <c r="W19" i="1"/>
  <c r="X19" i="1" s="1"/>
  <c r="W26" i="1"/>
  <c r="X26" i="1" s="1"/>
  <c r="W30" i="1"/>
  <c r="X30" i="1" s="1"/>
  <c r="W41" i="1"/>
  <c r="X41" i="1" s="1"/>
  <c r="W34" i="1"/>
  <c r="X34" i="1" s="1"/>
  <c r="W27" i="1"/>
  <c r="X27" i="1" s="1"/>
  <c r="W31" i="1"/>
  <c r="X31" i="1" s="1"/>
  <c r="W38" i="1"/>
  <c r="X38" i="1" s="1"/>
  <c r="W42" i="1"/>
  <c r="X42" i="1" s="1"/>
  <c r="W49" i="1"/>
  <c r="X49" i="1" s="1"/>
  <c r="W9" i="1"/>
  <c r="X9" i="1" s="1"/>
  <c r="W13" i="1"/>
  <c r="X13" i="1" s="1"/>
  <c r="W20" i="1"/>
  <c r="X20" i="1" s="1"/>
  <c r="W24" i="1"/>
  <c r="X24" i="1" s="1"/>
  <c r="W35" i="1"/>
  <c r="X35" i="1" s="1"/>
  <c r="W46" i="1"/>
  <c r="X46" i="1" s="1"/>
  <c r="W16" i="1"/>
  <c r="X16" i="1" s="1"/>
  <c r="W6" i="1"/>
  <c r="X6" i="1" s="1"/>
  <c r="W39" i="1"/>
  <c r="X39" i="1" s="1"/>
  <c r="W43" i="1"/>
  <c r="X43" i="1" s="1"/>
  <c r="W50" i="1"/>
  <c r="X50" i="1" s="1"/>
  <c r="W23" i="1"/>
  <c r="X23" i="1" s="1"/>
  <c r="W45" i="1"/>
  <c r="X45" i="1" s="1"/>
  <c r="W5" i="1"/>
  <c r="X5" i="1" s="1"/>
  <c r="W17" i="1"/>
  <c r="X17" i="1" s="1"/>
  <c r="W28" i="1"/>
  <c r="X28" i="1" s="1"/>
  <c r="W10" i="1"/>
  <c r="X10" i="1" s="1"/>
  <c r="W21" i="1"/>
  <c r="X21" i="1" s="1"/>
  <c r="W25" i="1"/>
  <c r="X25" i="1" s="1"/>
  <c r="W32" i="1"/>
  <c r="X32" i="1" s="1"/>
  <c r="W36" i="1"/>
  <c r="X36" i="1" s="1"/>
  <c r="W47" i="1"/>
  <c r="X47" i="1" s="1"/>
  <c r="W12" i="1"/>
  <c r="X12" i="1" s="1"/>
  <c r="W7" i="1"/>
  <c r="X7" i="1" s="1"/>
  <c r="W14" i="1"/>
  <c r="X14" i="1" s="1"/>
  <c r="W18" i="1"/>
  <c r="X18" i="1" s="1"/>
  <c r="W29" i="1"/>
  <c r="X29" i="1" s="1"/>
  <c r="W40" i="1"/>
  <c r="X40" i="1" s="1"/>
  <c r="W51" i="1"/>
  <c r="X51" i="1" s="1"/>
  <c r="W11" i="1"/>
  <c r="X11" i="1" s="1"/>
  <c r="W22" i="1"/>
  <c r="X22" i="1" s="1"/>
  <c r="Z25" i="1" s="1"/>
  <c r="W33" i="1"/>
  <c r="X33" i="1" s="1"/>
  <c r="W37" i="1"/>
  <c r="X37" i="1" s="1"/>
  <c r="W44" i="1"/>
  <c r="X44" i="1" s="1"/>
  <c r="N11" i="1"/>
  <c r="O11" i="1" s="1"/>
  <c r="N8" i="1"/>
  <c r="O8" i="1" s="1"/>
  <c r="N23" i="1"/>
  <c r="O23" i="1" s="1"/>
  <c r="N34" i="1"/>
  <c r="O34" i="1" s="1"/>
  <c r="N27" i="1"/>
  <c r="O27" i="1" s="1"/>
  <c r="N31" i="1"/>
  <c r="O31" i="1" s="1"/>
  <c r="N38" i="1"/>
  <c r="O38" i="1" s="1"/>
  <c r="N42" i="1"/>
  <c r="O42" i="1" s="1"/>
  <c r="N49" i="1"/>
  <c r="O49" i="1" s="1"/>
  <c r="N5" i="1"/>
  <c r="O5" i="1" s="1"/>
  <c r="N9" i="1"/>
  <c r="O9" i="1" s="1"/>
  <c r="N13" i="1"/>
  <c r="O13" i="1" s="1"/>
  <c r="N20" i="1"/>
  <c r="O20" i="1" s="1"/>
  <c r="N24" i="1"/>
  <c r="O24" i="1" s="1"/>
  <c r="N35" i="1"/>
  <c r="O35" i="1" s="1"/>
  <c r="N46" i="1"/>
  <c r="O46" i="1" s="1"/>
  <c r="Q48" i="1" s="1"/>
  <c r="N15" i="1"/>
  <c r="O15" i="1" s="1"/>
  <c r="N30" i="1"/>
  <c r="O30" i="1" s="1"/>
  <c r="N45" i="1"/>
  <c r="O45" i="1" s="1"/>
  <c r="N16" i="1"/>
  <c r="O16" i="1" s="1"/>
  <c r="N17" i="1"/>
  <c r="O17" i="1" s="1"/>
  <c r="N28" i="1"/>
  <c r="O28" i="1" s="1"/>
  <c r="N39" i="1"/>
  <c r="O39" i="1" s="1"/>
  <c r="N43" i="1"/>
  <c r="O43" i="1" s="1"/>
  <c r="N50" i="1"/>
  <c r="O50" i="1" s="1"/>
  <c r="N22" i="1"/>
  <c r="O22" i="1" s="1"/>
  <c r="N26" i="1"/>
  <c r="O26" i="1" s="1"/>
  <c r="N41" i="1"/>
  <c r="O41" i="1" s="1"/>
  <c r="N4" i="1"/>
  <c r="O4" i="1" s="1"/>
  <c r="N6" i="1"/>
  <c r="O6" i="1" s="1"/>
  <c r="N10" i="1"/>
  <c r="O10" i="1" s="1"/>
  <c r="N21" i="1"/>
  <c r="O21" i="1" s="1"/>
  <c r="N25" i="1"/>
  <c r="O25" i="1" s="1"/>
  <c r="N32" i="1"/>
  <c r="O32" i="1" s="1"/>
  <c r="N36" i="1"/>
  <c r="O36" i="1" s="1"/>
  <c r="N47" i="1"/>
  <c r="O47" i="1" s="1"/>
  <c r="N7" i="1"/>
  <c r="O7" i="1" s="1"/>
  <c r="N19" i="1"/>
  <c r="O19" i="1" s="1"/>
  <c r="N12" i="1"/>
  <c r="O12" i="1" s="1"/>
  <c r="N14" i="1"/>
  <c r="O14" i="1" s="1"/>
  <c r="N18" i="1"/>
  <c r="O18" i="1" s="1"/>
  <c r="N29" i="1"/>
  <c r="O29" i="1" s="1"/>
  <c r="N40" i="1"/>
  <c r="O40" i="1" s="1"/>
  <c r="N51" i="1"/>
  <c r="O51" i="1" s="1"/>
  <c r="N33" i="1"/>
  <c r="O33" i="1" s="1"/>
  <c r="N37" i="1"/>
  <c r="O37" i="1" s="1"/>
  <c r="N44" i="1"/>
  <c r="O44" i="1" s="1"/>
  <c r="E15" i="1"/>
  <c r="F15" i="1" s="1"/>
  <c r="E19" i="1"/>
  <c r="F19" i="1" s="1"/>
  <c r="E26" i="1"/>
  <c r="F26" i="1" s="1"/>
  <c r="E30" i="1"/>
  <c r="F30" i="1" s="1"/>
  <c r="E41" i="1"/>
  <c r="F41" i="1" s="1"/>
  <c r="E5" i="1"/>
  <c r="F5" i="1" s="1"/>
  <c r="E27" i="1"/>
  <c r="F27" i="1" s="1"/>
  <c r="E31" i="1"/>
  <c r="F31" i="1" s="1"/>
  <c r="E42" i="1"/>
  <c r="F42" i="1" s="1"/>
  <c r="E49" i="1"/>
  <c r="F49" i="1" s="1"/>
  <c r="E9" i="1"/>
  <c r="F9" i="1" s="1"/>
  <c r="E13" i="1"/>
  <c r="F13" i="1" s="1"/>
  <c r="E20" i="1"/>
  <c r="F20" i="1" s="1"/>
  <c r="E24" i="1"/>
  <c r="F24" i="1" s="1"/>
  <c r="E35" i="1"/>
  <c r="F35" i="1" s="1"/>
  <c r="E46" i="1"/>
  <c r="F46" i="1" s="1"/>
  <c r="E34" i="1"/>
  <c r="F34" i="1" s="1"/>
  <c r="E45" i="1"/>
  <c r="F45" i="1" s="1"/>
  <c r="E38" i="1"/>
  <c r="F38" i="1" s="1"/>
  <c r="E39" i="1"/>
  <c r="F39" i="1" s="1"/>
  <c r="E43" i="1"/>
  <c r="F43" i="1" s="1"/>
  <c r="E50" i="1"/>
  <c r="F50" i="1" s="1"/>
  <c r="E6" i="1"/>
  <c r="F6" i="1" s="1"/>
  <c r="E17" i="1"/>
  <c r="F17" i="1" s="1"/>
  <c r="E28" i="1"/>
  <c r="F28" i="1" s="1"/>
  <c r="E10" i="1"/>
  <c r="F10" i="1" s="1"/>
  <c r="E21" i="1"/>
  <c r="F21" i="1" s="1"/>
  <c r="E25" i="1"/>
  <c r="F25" i="1" s="1"/>
  <c r="E32" i="1"/>
  <c r="F32" i="1" s="1"/>
  <c r="E36" i="1"/>
  <c r="F36" i="1" s="1"/>
  <c r="E47" i="1"/>
  <c r="F47" i="1" s="1"/>
  <c r="E23" i="1"/>
  <c r="F23" i="1" s="1"/>
  <c r="E16" i="1"/>
  <c r="F16" i="1" s="1"/>
  <c r="E7" i="1"/>
  <c r="F7" i="1" s="1"/>
  <c r="E14" i="1"/>
  <c r="F14" i="1" s="1"/>
  <c r="E18" i="1"/>
  <c r="F18" i="1" s="1"/>
  <c r="E29" i="1"/>
  <c r="F29" i="1" s="1"/>
  <c r="E40" i="1"/>
  <c r="F40" i="1" s="1"/>
  <c r="H43" i="1" s="1"/>
  <c r="E51" i="1"/>
  <c r="F51" i="1" s="1"/>
  <c r="E11" i="1"/>
  <c r="F11" i="1" s="1"/>
  <c r="E22" i="1"/>
  <c r="F22" i="1" s="1"/>
  <c r="E33" i="1"/>
  <c r="F33" i="1" s="1"/>
  <c r="E37" i="1"/>
  <c r="F37" i="1" s="1"/>
  <c r="E44" i="1"/>
  <c r="F44" i="1" s="1"/>
  <c r="H7" i="1" l="1"/>
  <c r="AR43" i="1"/>
  <c r="AR19" i="1"/>
  <c r="AR13" i="1"/>
  <c r="AR31" i="1"/>
  <c r="AR25" i="1"/>
  <c r="AR37" i="1"/>
  <c r="AR48" i="1"/>
  <c r="AI43" i="1"/>
  <c r="AI48" i="1"/>
  <c r="AI13" i="1"/>
  <c r="AI19" i="1"/>
  <c r="AI31" i="1"/>
  <c r="AI25" i="1"/>
  <c r="Z37" i="1"/>
  <c r="Z13" i="1"/>
  <c r="Z31" i="1"/>
  <c r="Z19" i="1"/>
  <c r="Z48" i="1"/>
  <c r="Z7" i="1"/>
  <c r="Z43" i="1"/>
  <c r="Q13" i="1"/>
  <c r="Q31" i="1"/>
  <c r="Q19" i="1"/>
  <c r="Q37" i="1"/>
  <c r="Q25" i="1"/>
  <c r="Q43" i="1"/>
  <c r="H13" i="1"/>
  <c r="H25" i="1"/>
  <c r="H19" i="1"/>
  <c r="H31" i="1"/>
  <c r="H37" i="1"/>
  <c r="H48" i="1"/>
  <c r="H30" i="4" l="1"/>
  <c r="E30" i="4"/>
  <c r="E27" i="4"/>
  <c r="E17" i="4"/>
  <c r="F17" i="4" s="1"/>
  <c r="E9" i="4"/>
  <c r="F9" i="4" s="1"/>
  <c r="D2" i="4"/>
  <c r="E33" i="4" s="1"/>
  <c r="E22" i="4" l="1"/>
  <c r="F22" i="4" s="1"/>
  <c r="H25" i="4" s="1"/>
  <c r="E28" i="4"/>
  <c r="E10" i="4"/>
  <c r="F10" i="4" s="1"/>
  <c r="E14" i="4"/>
  <c r="F14" i="4" s="1"/>
  <c r="E18" i="4"/>
  <c r="E29" i="4"/>
  <c r="E11" i="4"/>
  <c r="F11" i="4" s="1"/>
  <c r="E25" i="4"/>
  <c r="E31" i="4"/>
  <c r="E8" i="4"/>
  <c r="F8" i="4" s="1"/>
  <c r="E12" i="4"/>
  <c r="E16" i="4"/>
  <c r="F16" i="4" s="1"/>
  <c r="H19" i="4" s="1"/>
  <c r="E20" i="4"/>
  <c r="F20" i="4" s="1"/>
  <c r="E32" i="4"/>
  <c r="E21" i="4"/>
  <c r="E6" i="4"/>
  <c r="F6" i="4" s="1"/>
  <c r="E7" i="4"/>
  <c r="F7" i="4" s="1"/>
  <c r="E19" i="4"/>
  <c r="F19" i="4" s="1"/>
  <c r="E23" i="4"/>
  <c r="E15" i="4"/>
  <c r="F15" i="4" s="1"/>
  <c r="E24" i="4"/>
  <c r="E4" i="4"/>
  <c r="F4" i="4" s="1"/>
  <c r="E5" i="4"/>
  <c r="F5" i="4" s="1"/>
  <c r="E13" i="4"/>
  <c r="F13" i="4" s="1"/>
  <c r="E26" i="4"/>
  <c r="H13" i="4" l="1"/>
  <c r="H7" i="4"/>
  <c r="D2" i="6" l="1"/>
  <c r="E30" i="6" s="1"/>
  <c r="F30" i="6" s="1"/>
  <c r="E8" i="6" l="1"/>
  <c r="F8" i="6" s="1"/>
  <c r="E23" i="6"/>
  <c r="F23" i="6" s="1"/>
  <c r="E12" i="6"/>
  <c r="F12" i="6" s="1"/>
  <c r="E16" i="6"/>
  <c r="F16" i="6" s="1"/>
  <c r="E27" i="6"/>
  <c r="F27" i="6" s="1"/>
  <c r="E9" i="6"/>
  <c r="F9" i="6" s="1"/>
  <c r="E13" i="6"/>
  <c r="F13" i="6" s="1"/>
  <c r="E20" i="6"/>
  <c r="F20" i="6" s="1"/>
  <c r="E24" i="6"/>
  <c r="F24" i="6" s="1"/>
  <c r="E31" i="6"/>
  <c r="F31" i="6" s="1"/>
  <c r="E6" i="6"/>
  <c r="F6" i="6" s="1"/>
  <c r="E17" i="6"/>
  <c r="F17" i="6" s="1"/>
  <c r="E28" i="6"/>
  <c r="F28" i="6" s="1"/>
  <c r="E10" i="6"/>
  <c r="F10" i="6" s="1"/>
  <c r="H13" i="6" s="1"/>
  <c r="E21" i="6"/>
  <c r="F21" i="6" s="1"/>
  <c r="E32" i="6"/>
  <c r="F32" i="6" s="1"/>
  <c r="E25" i="6"/>
  <c r="F25" i="6" s="1"/>
  <c r="E7" i="6"/>
  <c r="F7" i="6" s="1"/>
  <c r="E14" i="6"/>
  <c r="F14" i="6" s="1"/>
  <c r="E18" i="6"/>
  <c r="F18" i="6" s="1"/>
  <c r="E29" i="6"/>
  <c r="F29" i="6" s="1"/>
  <c r="E11" i="6"/>
  <c r="F11" i="6" s="1"/>
  <c r="E22" i="6"/>
  <c r="F22" i="6" s="1"/>
  <c r="H25" i="6" s="1"/>
  <c r="E33" i="6"/>
  <c r="F33" i="6" s="1"/>
  <c r="E5" i="6"/>
  <c r="F5" i="6" s="1"/>
  <c r="E4" i="6"/>
  <c r="F4" i="6" s="1"/>
  <c r="E15" i="6"/>
  <c r="F15" i="6" s="1"/>
  <c r="E19" i="6"/>
  <c r="F19" i="6" s="1"/>
  <c r="E26" i="6"/>
  <c r="F26" i="6" s="1"/>
  <c r="H30" i="6" l="1"/>
  <c r="H19" i="6"/>
  <c r="H7" i="6"/>
  <c r="D2" i="5" l="1"/>
  <c r="E30" i="5" s="1"/>
  <c r="F30" i="5" s="1"/>
  <c r="E5" i="5" l="1"/>
  <c r="F5" i="5" s="1"/>
  <c r="E8" i="5"/>
  <c r="F8" i="5" s="1"/>
  <c r="E12" i="5"/>
  <c r="F12" i="5" s="1"/>
  <c r="E23" i="5"/>
  <c r="F23" i="5" s="1"/>
  <c r="E9" i="5"/>
  <c r="F9" i="5" s="1"/>
  <c r="E27" i="5"/>
  <c r="F27" i="5" s="1"/>
  <c r="E13" i="5"/>
  <c r="F13" i="5" s="1"/>
  <c r="E20" i="5"/>
  <c r="F20" i="5" s="1"/>
  <c r="E24" i="5"/>
  <c r="F24" i="5" s="1"/>
  <c r="E31" i="5"/>
  <c r="F31" i="5" s="1"/>
  <c r="E6" i="5"/>
  <c r="F6" i="5" s="1"/>
  <c r="E17" i="5"/>
  <c r="F17" i="5" s="1"/>
  <c r="E28" i="5"/>
  <c r="F28" i="5" s="1"/>
  <c r="E21" i="5"/>
  <c r="F21" i="5" s="1"/>
  <c r="E25" i="5"/>
  <c r="F25" i="5" s="1"/>
  <c r="E32" i="5"/>
  <c r="F32" i="5" s="1"/>
  <c r="E7" i="5"/>
  <c r="F7" i="5" s="1"/>
  <c r="E14" i="5"/>
  <c r="F14" i="5" s="1"/>
  <c r="E18" i="5"/>
  <c r="F18" i="5" s="1"/>
  <c r="E29" i="5"/>
  <c r="F29" i="5" s="1"/>
  <c r="E16" i="5"/>
  <c r="F16" i="5" s="1"/>
  <c r="E10" i="5"/>
  <c r="F10" i="5" s="1"/>
  <c r="E11" i="5"/>
  <c r="F11" i="5" s="1"/>
  <c r="E22" i="5"/>
  <c r="F22" i="5" s="1"/>
  <c r="H25" i="5" s="1"/>
  <c r="E33" i="5"/>
  <c r="F33" i="5" s="1"/>
  <c r="E4" i="5"/>
  <c r="F4" i="5" s="1"/>
  <c r="E15" i="5"/>
  <c r="F15" i="5" s="1"/>
  <c r="E19" i="5"/>
  <c r="F19" i="5" s="1"/>
  <c r="E26" i="5"/>
  <c r="F26" i="5" s="1"/>
  <c r="H13" i="5" l="1"/>
  <c r="H7" i="5"/>
  <c r="H19" i="5"/>
  <c r="H30" i="5"/>
  <c r="E12" i="3" l="1"/>
  <c r="F12" i="3" s="1"/>
  <c r="E8" i="3"/>
  <c r="F8" i="3" s="1"/>
  <c r="D2" i="3"/>
  <c r="E30" i="3" s="1"/>
  <c r="F30" i="3" s="1"/>
  <c r="E16" i="3" l="1"/>
  <c r="F16" i="3" s="1"/>
  <c r="E27" i="3"/>
  <c r="F27" i="3" s="1"/>
  <c r="E9" i="3"/>
  <c r="F9" i="3" s="1"/>
  <c r="E13" i="3"/>
  <c r="F13" i="3" s="1"/>
  <c r="E20" i="3"/>
  <c r="F20" i="3" s="1"/>
  <c r="E24" i="3"/>
  <c r="F24" i="3" s="1"/>
  <c r="E31" i="3"/>
  <c r="F31" i="3" s="1"/>
  <c r="E10" i="3"/>
  <c r="F10" i="3" s="1"/>
  <c r="H13" i="3" s="1"/>
  <c r="E5" i="3"/>
  <c r="F5" i="3" s="1"/>
  <c r="E6" i="3"/>
  <c r="F6" i="3" s="1"/>
  <c r="E17" i="3"/>
  <c r="F17" i="3" s="1"/>
  <c r="E21" i="3"/>
  <c r="F21" i="3" s="1"/>
  <c r="E25" i="3"/>
  <c r="F25" i="3" s="1"/>
  <c r="E32" i="3"/>
  <c r="F32" i="3" s="1"/>
  <c r="E7" i="3"/>
  <c r="F7" i="3" s="1"/>
  <c r="E14" i="3"/>
  <c r="F14" i="3" s="1"/>
  <c r="E18" i="3"/>
  <c r="F18" i="3" s="1"/>
  <c r="E29" i="3"/>
  <c r="F29" i="3" s="1"/>
  <c r="E23" i="3"/>
  <c r="F23" i="3" s="1"/>
  <c r="E28" i="3"/>
  <c r="F28" i="3" s="1"/>
  <c r="E22" i="3"/>
  <c r="F22" i="3" s="1"/>
  <c r="H25" i="3" s="1"/>
  <c r="E33" i="3"/>
  <c r="F33" i="3" s="1"/>
  <c r="E11" i="3"/>
  <c r="F11" i="3" s="1"/>
  <c r="E4" i="3"/>
  <c r="F4" i="3" s="1"/>
  <c r="H7" i="3" s="1"/>
  <c r="E15" i="3"/>
  <c r="F15" i="3" s="1"/>
  <c r="E19" i="3"/>
  <c r="F19" i="3" s="1"/>
  <c r="E26" i="3"/>
  <c r="F26" i="3" s="1"/>
  <c r="H30" i="3" l="1"/>
  <c r="H19" i="3"/>
</calcChain>
</file>

<file path=xl/sharedStrings.xml><?xml version="1.0" encoding="utf-8"?>
<sst xmlns="http://schemas.openxmlformats.org/spreadsheetml/2006/main" count="229" uniqueCount="33">
  <si>
    <t>T</t>
  </si>
  <si>
    <t>TSA</t>
  </si>
  <si>
    <t>TSA+vit</t>
  </si>
  <si>
    <t>TSA+sulf</t>
  </si>
  <si>
    <t>TSA+nit</t>
  </si>
  <si>
    <t>TSA+Fe</t>
  </si>
  <si>
    <t>Mean (No):</t>
  </si>
  <si>
    <t>Exp</t>
  </si>
  <si>
    <t>Replicate</t>
  </si>
  <si>
    <t>MPN</t>
  </si>
  <si>
    <t>N/No</t>
  </si>
  <si>
    <t>Log 10</t>
  </si>
  <si>
    <t>Stdev</t>
  </si>
  <si>
    <t>Avg T=0</t>
  </si>
  <si>
    <t>Avg T=7</t>
  </si>
  <si>
    <t>Avg T=14</t>
  </si>
  <si>
    <t>Avg T=21</t>
  </si>
  <si>
    <t>Avg T=28</t>
  </si>
  <si>
    <t>TSA +sulfate</t>
  </si>
  <si>
    <t>Avg T=4</t>
  </si>
  <si>
    <t>Avg T=11</t>
  </si>
  <si>
    <t>Avg T=17</t>
  </si>
  <si>
    <t>TSA+sulfate</t>
  </si>
  <si>
    <t>TSA+nitrate</t>
  </si>
  <si>
    <t>std dev</t>
  </si>
  <si>
    <t>Spilled</t>
  </si>
  <si>
    <t>stdev</t>
  </si>
  <si>
    <t>Raw data of the growth of Serratia liquefaciens on TSA, TSA+vitamins, TSA+nitrate, TSA+sulfate, and TSA+Fe3+ at pH 7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</si>
  <si>
    <t>Raw data of the growth of Trichicoccus pasteurii on TSA, TSA+vitamins, TSA+nitrate, TSA+sulfate, and TSA+Fe3+ at pH 7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</si>
  <si>
    <t>Raw data of the growth of Staphylococcus equorum onTSA+vitamins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</si>
  <si>
    <t>Raw data of the growth of Acinetobacter johnsonii onTSA+vitamins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</si>
  <si>
    <t>Raw data of the growth of Bacillus simplex onTSA+Fe pH7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</si>
  <si>
    <t>Raw data of the growth of Sphingomonas yunnanensis onTSA+sulfate pH7 under low-PTA conditions. Samples were taken at different incubation times up to 28 days. Cells were applied to the agar plates as multiple, 2.5-µL drops (~2.5 x 105 cells/drop), squares of agar/cells were cut out, and subsequent MPN assays completed to estimate the numbers of viable cells over time. The data are reported as log10 (N/N0) with N0 = viable cell numbers at T = 0 and N = viable cell numbers at a specific point between 3 and 28 days (n = 6; error bars are standard deviations).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</si>
</sst>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4" xfId="0" applyBorder="1"/>
    <xf numFmtId="11" fontId="0" fillId="0" borderId="7" xfId="0" applyNumberFormat="1" applyBorder="1"/>
    <xf numFmtId="11" fontId="0" fillId="0" borderId="9" xfId="0" applyNumberFormat="1" applyBorder="1"/>
    <xf numFmtId="0" fontId="1" fillId="0" borderId="3" xfId="0" applyFont="1" applyBorder="1"/>
    <xf numFmtId="11" fontId="0" fillId="0" borderId="5" xfId="0" applyNumberFormat="1" applyBorder="1"/>
    <xf numFmtId="0" fontId="1" fillId="0" borderId="5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1" fontId="0" fillId="0" borderId="3" xfId="0" applyNumberFormat="1" applyBorder="1"/>
    <xf numFmtId="11" fontId="0" fillId="0" borderId="0" xfId="0" applyNumberFormat="1" applyBorder="1"/>
    <xf numFmtId="0" fontId="0" fillId="0" borderId="0" xfId="0" applyBorder="1"/>
    <xf numFmtId="0" fontId="0" fillId="0" borderId="10" xfId="0" applyBorder="1"/>
    <xf numFmtId="0" fontId="0" fillId="0" borderId="9" xfId="0" applyBorder="1"/>
    <xf numFmtId="11" fontId="1" fillId="0" borderId="11" xfId="0" applyNumberFormat="1" applyFont="1" applyBorder="1"/>
    <xf numFmtId="11" fontId="1" fillId="0" borderId="3" xfId="0" applyNumberFormat="1" applyFont="1" applyBorder="1"/>
    <xf numFmtId="0" fontId="8" fillId="0" borderId="0" xfId="0" applyFont="1"/>
    <xf numFmtId="11" fontId="1" fillId="0" borderId="0" xfId="0" applyNumberFormat="1" applyFont="1"/>
    <xf numFmtId="11" fontId="1" fillId="0" borderId="0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</a:t>
            </a:r>
            <a:r>
              <a:rPr lang="en-US" baseline="0"/>
              <a:t> </a:t>
            </a:r>
            <a:r>
              <a:rPr lang="en-US"/>
              <a:t>TSA log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4255988644344134E-2"/>
                  <c:y val="0.42288308326616653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'[1]TSA linear log (N,No)'!$A$15:$A$50</c:f>
              <c:numCache>
                <c:formatCode>General</c:formatCode>
                <c:ptCount val="3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17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28</c:v>
                </c:pt>
                <c:pt idx="34">
                  <c:v>28</c:v>
                </c:pt>
                <c:pt idx="35">
                  <c:v>28</c:v>
                </c:pt>
              </c:numCache>
            </c:numRef>
          </c:xVal>
          <c:yVal>
            <c:numRef>
              <c:f>'[1]TSA linear log (N,No)'!$F$15:$F$50</c:f>
              <c:numCache>
                <c:formatCode>General</c:formatCode>
                <c:ptCount val="36"/>
                <c:pt idx="0">
                  <c:v>-0.47041004747911153</c:v>
                </c:pt>
                <c:pt idx="1">
                  <c:v>-0.47041004747911153</c:v>
                </c:pt>
                <c:pt idx="2">
                  <c:v>-0.39484657267446432</c:v>
                </c:pt>
                <c:pt idx="3">
                  <c:v>-0.34058605708796702</c:v>
                </c:pt>
                <c:pt idx="4">
                  <c:v>-0.45686747416376838</c:v>
                </c:pt>
                <c:pt idx="5">
                  <c:v>-0.13902397949013715</c:v>
                </c:pt>
                <c:pt idx="6">
                  <c:v>0.15507932258227772</c:v>
                </c:pt>
                <c:pt idx="7">
                  <c:v>-2.2410631665968336E-2</c:v>
                </c:pt>
                <c:pt idx="8">
                  <c:v>0.36128893789145905</c:v>
                </c:pt>
                <c:pt idx="9">
                  <c:v>0.39471269337840875</c:v>
                </c:pt>
                <c:pt idx="10">
                  <c:v>0.52958995252088847</c:v>
                </c:pt>
                <c:pt idx="11">
                  <c:v>0.47966390499737072</c:v>
                </c:pt>
                <c:pt idx="12">
                  <c:v>0.64459016659500867</c:v>
                </c:pt>
                <c:pt idx="13">
                  <c:v>0.52958995252088847</c:v>
                </c:pt>
                <c:pt idx="14">
                  <c:v>1.786170574522526</c:v>
                </c:pt>
                <c:pt idx="15">
                  <c:v>0.4156466002140517</c:v>
                </c:pt>
                <c:pt idx="16">
                  <c:v>0.78617057452252603</c:v>
                </c:pt>
                <c:pt idx="17">
                  <c:v>0.95531297362287948</c:v>
                </c:pt>
                <c:pt idx="18">
                  <c:v>1.4181937892279315</c:v>
                </c:pt>
                <c:pt idx="19">
                  <c:v>1.7740294044299849</c:v>
                </c:pt>
                <c:pt idx="20">
                  <c:v>1.8609760205098629</c:v>
                </c:pt>
                <c:pt idx="21">
                  <c:v>2.017706591542014</c:v>
                </c:pt>
                <c:pt idx="22">
                  <c:v>1.9333857058419781</c:v>
                </c:pt>
                <c:pt idx="23">
                  <c:v>1.5431325258362316</c:v>
                </c:pt>
                <c:pt idx="24">
                  <c:v>2.1799546234234057</c:v>
                </c:pt>
                <c:pt idx="25">
                  <c:v>2.5431325258362314</c:v>
                </c:pt>
                <c:pt idx="26">
                  <c:v>2.3612889378914592</c:v>
                </c:pt>
                <c:pt idx="27">
                  <c:v>2.5295899525208885</c:v>
                </c:pt>
                <c:pt idx="28">
                  <c:v>2.5431325258362314</c:v>
                </c:pt>
                <c:pt idx="29">
                  <c:v>2.5431325258362314</c:v>
                </c:pt>
                <c:pt idx="30">
                  <c:v>4.2105035441005478</c:v>
                </c:pt>
                <c:pt idx="31">
                  <c:v>3.9191969653741645</c:v>
                </c:pt>
                <c:pt idx="32">
                  <c:v>3.6445901665950085</c:v>
                </c:pt>
                <c:pt idx="33">
                  <c:v>3.9553129736228794</c:v>
                </c:pt>
                <c:pt idx="34">
                  <c:v>3.6445901665950085</c:v>
                </c:pt>
                <c:pt idx="35">
                  <c:v>3.6245303726660403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2F-4448-AEE7-33BAE866D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7831720"/>
        <c:axId val="567830408"/>
      </c:scatterChart>
      <c:valAx>
        <c:axId val="567831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7830408"/>
        <c:crosses val="autoZero"/>
        <c:crossBetween val="midCat"/>
      </c:valAx>
      <c:valAx>
        <c:axId val="567830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7831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 TSA+ vit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3545751617777047"/>
                  <c:y val="0.38862199118445295"/>
                </c:manualLayout>
              </c:layout>
              <c:numFmt formatCode="General" sourceLinked="0"/>
              <c:spPr>
                <a:noFill/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'[2]Combined NNo'!$A$2:$A$49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17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</c:numCache>
            </c:numRef>
          </c:xVal>
          <c:yVal>
            <c:numRef>
              <c:f>'[2]Combined NNo'!$F$8:$F$49</c:f>
              <c:numCache>
                <c:formatCode>General</c:formatCode>
                <c:ptCount val="42"/>
                <c:pt idx="0">
                  <c:v>0.21311856737172441</c:v>
                </c:pt>
                <c:pt idx="1">
                  <c:v>0.1562137160352518</c:v>
                </c:pt>
                <c:pt idx="2">
                  <c:v>0.1562137160352518</c:v>
                </c:pt>
                <c:pt idx="3">
                  <c:v>0.41945515080983325</c:v>
                </c:pt>
                <c:pt idx="4">
                  <c:v>0.21311856737172441</c:v>
                </c:pt>
                <c:pt idx="5">
                  <c:v>0.43951494473880143</c:v>
                </c:pt>
                <c:pt idx="6">
                  <c:v>0.33805730398002437</c:v>
                </c:pt>
                <c:pt idx="7">
                  <c:v>0.38324297815538849</c:v>
                </c:pt>
                <c:pt idx="8">
                  <c:v>0.27458868314116347</c:v>
                </c:pt>
                <c:pt idx="9">
                  <c:v>0.85052636225859768</c:v>
                </c:pt>
                <c:pt idx="10">
                  <c:v>1.0175489549201941</c:v>
                </c:pt>
                <c:pt idx="11">
                  <c:v>0.75023775176667218</c:v>
                </c:pt>
                <c:pt idx="12">
                  <c:v>1.1562137160352517</c:v>
                </c:pt>
                <c:pt idx="13">
                  <c:v>1.2723785283360467</c:v>
                </c:pt>
                <c:pt idx="14">
                  <c:v>1.0445804462064892</c:v>
                </c:pt>
                <c:pt idx="15">
                  <c:v>1.6559007986536556</c:v>
                </c:pt>
                <c:pt idx="16">
                  <c:v>1.4395149447388014</c:v>
                </c:pt>
                <c:pt idx="17">
                  <c:v>1.3105362303287613</c:v>
                </c:pt>
                <c:pt idx="18">
                  <c:v>1.4973183549295448</c:v>
                </c:pt>
                <c:pt idx="19">
                  <c:v>1.6729693762568005</c:v>
                </c:pt>
                <c:pt idx="20">
                  <c:v>1.7739128416703893</c:v>
                </c:pt>
                <c:pt idx="21">
                  <c:v>1.8505263622585977</c:v>
                </c:pt>
                <c:pt idx="22">
                  <c:v>1.7502377517666723</c:v>
                </c:pt>
                <c:pt idx="23">
                  <c:v>1.8505263622585977</c:v>
                </c:pt>
                <c:pt idx="24">
                  <c:v>2.6115662259927426</c:v>
                </c:pt>
                <c:pt idx="25">
                  <c:v>2.4395149447388014</c:v>
                </c:pt>
                <c:pt idx="26">
                  <c:v>2.6559007986536556</c:v>
                </c:pt>
                <c:pt idx="27">
                  <c:v>2.6115662259927426</c:v>
                </c:pt>
                <c:pt idx="28">
                  <c:v>2.4543387210558256</c:v>
                </c:pt>
                <c:pt idx="29">
                  <c:v>2.6115662259927426</c:v>
                </c:pt>
                <c:pt idx="30">
                  <c:v>2.9887226287414883</c:v>
                </c:pt>
                <c:pt idx="31">
                  <c:v>2.5810953526663187</c:v>
                </c:pt>
                <c:pt idx="32">
                  <c:v>2.7739128416703891</c:v>
                </c:pt>
                <c:pt idx="33">
                  <c:v>3.0445804462064889</c:v>
                </c:pt>
                <c:pt idx="34">
                  <c:v>3.8505263622585977</c:v>
                </c:pt>
                <c:pt idx="35">
                  <c:v>3.0445804462064889</c:v>
                </c:pt>
                <c:pt idx="36">
                  <c:v>3.481181719197322</c:v>
                </c:pt>
                <c:pt idx="37">
                  <c:v>3.6115662259927426</c:v>
                </c:pt>
                <c:pt idx="38">
                  <c:v>3.7502377517666723</c:v>
                </c:pt>
                <c:pt idx="39">
                  <c:v>3.9500041007260704</c:v>
                </c:pt>
                <c:pt idx="40">
                  <c:v>3.9429651381808131</c:v>
                </c:pt>
                <c:pt idx="41">
                  <c:v>3.6115662259927426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213-4BA2-83CE-ACEB5FA76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576976"/>
        <c:axId val="588574024"/>
      </c:scatterChart>
      <c:valAx>
        <c:axId val="58857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4024"/>
        <c:crosses val="autoZero"/>
        <c:crossBetween val="midCat"/>
      </c:valAx>
      <c:valAx>
        <c:axId val="588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10 (N/No)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10(N/No)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6858048993875772E-2"/>
                  <c:y val="0.10015310586176727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[3]NNo!$A$3:$A$14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</c:numCache>
            </c:numRef>
          </c:xVal>
          <c:yVal>
            <c:numRef>
              <c:f>[3]NNo!$F$3:$F$14</c:f>
              <c:numCache>
                <c:formatCode>General</c:formatCode>
                <c:ptCount val="12"/>
                <c:pt idx="0">
                  <c:v>-4.0433972144715375E-3</c:v>
                </c:pt>
                <c:pt idx="1">
                  <c:v>0.14303322525931506</c:v>
                </c:pt>
                <c:pt idx="2">
                  <c:v>0.12365627991881029</c:v>
                </c:pt>
                <c:pt idx="3">
                  <c:v>-0.12020820951526633</c:v>
                </c:pt>
                <c:pt idx="4">
                  <c:v>-0.23560162821733593</c:v>
                </c:pt>
                <c:pt idx="5">
                  <c:v>-2.214161930726774E-2</c:v>
                </c:pt>
                <c:pt idx="6">
                  <c:v>-0.18235611626411083</c:v>
                </c:pt>
                <c:pt idx="7">
                  <c:v>-0.39757428698145408</c:v>
                </c:pt>
                <c:pt idx="8">
                  <c:v>-0.32641782482444764</c:v>
                </c:pt>
                <c:pt idx="9">
                  <c:v>-0.52618417378384597</c:v>
                </c:pt>
                <c:pt idx="10">
                  <c:v>-0.39757428698145408</c:v>
                </c:pt>
                <c:pt idx="11">
                  <c:v>-0.60345254929371761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AD-4C6E-804C-AF6D723B1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895304"/>
        <c:axId val="434894648"/>
      </c:scatterChart>
      <c:valAx>
        <c:axId val="434895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894648"/>
        <c:crosses val="autoZero"/>
        <c:crossBetween val="midCat"/>
      </c:valAx>
      <c:valAx>
        <c:axId val="434894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8953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B050"/>
                </a:solidFill>
              </a:rPr>
              <a:t>Log 10 N/No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8733158355205598E-2"/>
                  <c:y val="0.1156561679790026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[4]NNo!$A$3:$A$32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21</c:v>
                </c:pt>
                <c:pt idx="19">
                  <c:v>21</c:v>
                </c:pt>
                <c:pt idx="20">
                  <c:v>21</c:v>
                </c:pt>
                <c:pt idx="21">
                  <c:v>21</c:v>
                </c:pt>
                <c:pt idx="22">
                  <c:v>21</c:v>
                </c:pt>
                <c:pt idx="23">
                  <c:v>21</c:v>
                </c:pt>
                <c:pt idx="24">
                  <c:v>28</c:v>
                </c:pt>
                <c:pt idx="25">
                  <c:v>28</c:v>
                </c:pt>
                <c:pt idx="26">
                  <c:v>28</c:v>
                </c:pt>
                <c:pt idx="27">
                  <c:v>28</c:v>
                </c:pt>
                <c:pt idx="28">
                  <c:v>28</c:v>
                </c:pt>
                <c:pt idx="29">
                  <c:v>28</c:v>
                </c:pt>
              </c:numCache>
            </c:numRef>
          </c:xVal>
          <c:yVal>
            <c:numRef>
              <c:f>[4]NNo!$F$3:$F$32</c:f>
              <c:numCache>
                <c:formatCode>General</c:formatCode>
                <c:ptCount val="30"/>
                <c:pt idx="0">
                  <c:v>-4.7923552317182788E-2</c:v>
                </c:pt>
                <c:pt idx="1">
                  <c:v>-4.7923552317182788E-2</c:v>
                </c:pt>
                <c:pt idx="2">
                  <c:v>-4.7923552317182788E-2</c:v>
                </c:pt>
                <c:pt idx="3">
                  <c:v>-1.4499796830233102E-2</c:v>
                </c:pt>
                <c:pt idx="4">
                  <c:v>6.8241259983612038E-2</c:v>
                </c:pt>
                <c:pt idx="5">
                  <c:v>7.0451414788728864E-2</c:v>
                </c:pt>
                <c:pt idx="6">
                  <c:v>-0.70681891342288972</c:v>
                </c:pt>
                <c:pt idx="7">
                  <c:v>-0.93845750236509029</c:v>
                </c:pt>
                <c:pt idx="8">
                  <c:v>-0.45389951658576244</c:v>
                </c:pt>
                <c:pt idx="9">
                  <c:v>-0.45389951658576244</c:v>
                </c:pt>
                <c:pt idx="10">
                  <c:v>-0.53116789209563409</c:v>
                </c:pt>
                <c:pt idx="11">
                  <c:v>-0.54823646969877893</c:v>
                </c:pt>
                <c:pt idx="12">
                  <c:v>-1.360691951252408</c:v>
                </c:pt>
                <c:pt idx="13">
                  <c:v>-0.93845750236509029</c:v>
                </c:pt>
                <c:pt idx="14">
                  <c:v>-0.93845750236509029</c:v>
                </c:pt>
                <c:pt idx="15">
                  <c:v>-0.82781546427712771</c:v>
                </c:pt>
                <c:pt idx="16">
                  <c:v>-0.81747463093890893</c:v>
                </c:pt>
                <c:pt idx="17">
                  <c:v>-0.78468211754260142</c:v>
                </c:pt>
                <c:pt idx="18">
                  <c:v>-1.9910187009807103</c:v>
                </c:pt>
                <c:pt idx="19">
                  <c:v>-1.9910187009807103</c:v>
                </c:pt>
                <c:pt idx="20">
                  <c:v>-2.4538995165857624</c:v>
                </c:pt>
                <c:pt idx="21">
                  <c:v>-1.8660799643724102</c:v>
                </c:pt>
                <c:pt idx="22">
                  <c:v>-2.2541331676263643</c:v>
                </c:pt>
                <c:pt idx="23">
                  <c:v>-1.7497985472966089</c:v>
                </c:pt>
                <c:pt idx="24">
                  <c:v>-3.1001631704057782</c:v>
                </c:pt>
                <c:pt idx="25">
                  <c:v>-2.6351830857786567</c:v>
                </c:pt>
                <c:pt idx="26">
                  <c:v>-3.1595568221459458</c:v>
                </c:pt>
                <c:pt idx="27">
                  <c:v>-3.5905463557932773</c:v>
                </c:pt>
                <c:pt idx="28">
                  <c:v>-2.820894290197046</c:v>
                </c:pt>
                <c:pt idx="29">
                  <c:v>-2.9498569621091844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AB-45C4-8964-3CBEBE13B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1928752"/>
        <c:axId val="601930720"/>
      </c:scatterChart>
      <c:valAx>
        <c:axId val="601928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930720"/>
        <c:crosses val="autoZero"/>
        <c:crossBetween val="midCat"/>
      </c:valAx>
      <c:valAx>
        <c:axId val="60193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928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10 N/No avg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[5]Graphs!$K$2:$K$4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14</c:v>
                </c:pt>
              </c:numCache>
            </c:numRef>
          </c:xVal>
          <c:yVal>
            <c:numRef>
              <c:f>[5]Graphs!$L$2:$L$4</c:f>
              <c:numCache>
                <c:formatCode>General</c:formatCode>
                <c:ptCount val="3"/>
                <c:pt idx="0">
                  <c:v>1</c:v>
                </c:pt>
                <c:pt idx="1">
                  <c:v>-1.3958368842574296</c:v>
                </c:pt>
                <c:pt idx="2">
                  <c:v>-2.4929458516757106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08-41BE-8B39-70553D839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7796424"/>
        <c:axId val="507798392"/>
      </c:scatterChart>
      <c:valAx>
        <c:axId val="507796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798392"/>
        <c:crosses val="autoZero"/>
        <c:crossBetween val="midCat"/>
      </c:valAx>
      <c:valAx>
        <c:axId val="50779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796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Log 10 N/No Avg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[6]Graphs!$J$2:$J$6</c:f>
              <c:numCache>
                <c:formatCode>General</c:formatCode>
                <c:ptCount val="5"/>
                <c:pt idx="0">
                  <c:v>0</c:v>
                </c:pt>
                <c:pt idx="1">
                  <c:v>7</c:v>
                </c:pt>
                <c:pt idx="2">
                  <c:v>14</c:v>
                </c:pt>
                <c:pt idx="3">
                  <c:v>21</c:v>
                </c:pt>
                <c:pt idx="4">
                  <c:v>28</c:v>
                </c:pt>
              </c:numCache>
            </c:numRef>
          </c:xVal>
          <c:yVal>
            <c:numRef>
              <c:f>[6]Graphs!$K$2:$K$4</c:f>
              <c:numCache>
                <c:formatCode>General</c:formatCode>
                <c:ptCount val="3"/>
                <c:pt idx="0">
                  <c:v>0</c:v>
                </c:pt>
                <c:pt idx="1">
                  <c:v>-0.23642561330962231</c:v>
                </c:pt>
                <c:pt idx="2">
                  <c:v>-0.334070100468777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CE-4532-8FBE-2A2C4281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302368"/>
        <c:axId val="380298104"/>
      </c:scatterChart>
      <c:valAx>
        <c:axId val="380302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298104"/>
        <c:crosses val="autoZero"/>
        <c:crossBetween val="midCat"/>
      </c:valAx>
      <c:valAx>
        <c:axId val="380298104"/>
        <c:scaling>
          <c:orientation val="minMax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0302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</a:t>
            </a:r>
            <a:r>
              <a:rPr lang="en-US" baseline="0"/>
              <a:t> TSA + vit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34925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backward val="3"/>
            <c:dispRSqr val="0"/>
            <c:dispEq val="1"/>
            <c:trendlineLbl>
              <c:layout>
                <c:manualLayout>
                  <c:x val="6.110836162978385E-2"/>
                  <c:y val="0.319052037644553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'[1]Combined Linear Log (NNo)'!$A$23:$A$58</c:f>
              <c:numCache>
                <c:formatCode>General</c:formatCode>
                <c:ptCount val="3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17</c:v>
                </c:pt>
                <c:pt idx="19">
                  <c:v>17</c:v>
                </c:pt>
                <c:pt idx="20">
                  <c:v>17</c:v>
                </c:pt>
                <c:pt idx="21">
                  <c:v>17</c:v>
                </c:pt>
                <c:pt idx="22">
                  <c:v>17</c:v>
                </c:pt>
                <c:pt idx="23">
                  <c:v>17</c:v>
                </c:pt>
                <c:pt idx="24">
                  <c:v>21</c:v>
                </c:pt>
                <c:pt idx="25">
                  <c:v>21</c:v>
                </c:pt>
                <c:pt idx="26">
                  <c:v>21</c:v>
                </c:pt>
                <c:pt idx="27">
                  <c:v>21</c:v>
                </c:pt>
                <c:pt idx="28">
                  <c:v>21</c:v>
                </c:pt>
                <c:pt idx="29">
                  <c:v>21</c:v>
                </c:pt>
                <c:pt idx="30">
                  <c:v>28</c:v>
                </c:pt>
                <c:pt idx="31">
                  <c:v>28</c:v>
                </c:pt>
                <c:pt idx="32">
                  <c:v>28</c:v>
                </c:pt>
                <c:pt idx="33">
                  <c:v>28</c:v>
                </c:pt>
                <c:pt idx="34">
                  <c:v>28</c:v>
                </c:pt>
                <c:pt idx="35">
                  <c:v>28</c:v>
                </c:pt>
              </c:numCache>
            </c:numRef>
          </c:xVal>
          <c:yVal>
            <c:numRef>
              <c:f>'[1]Combined Linear Log (NNo)'!$C$23:$C$58</c:f>
              <c:numCache>
                <c:formatCode>General</c:formatCode>
                <c:ptCount val="36"/>
                <c:pt idx="0">
                  <c:v>-0.10667741963398387</c:v>
                </c:pt>
                <c:pt idx="1">
                  <c:v>-0.36724469726575787</c:v>
                </c:pt>
                <c:pt idx="2">
                  <c:v>8.2829407477500117E-2</c:v>
                </c:pt>
                <c:pt idx="3">
                  <c:v>0.33865200066182732</c:v>
                </c:pt>
                <c:pt idx="4">
                  <c:v>0.39687294552612917</c:v>
                </c:pt>
                <c:pt idx="5">
                  <c:v>0.43298895377484387</c:v>
                </c:pt>
                <c:pt idx="6">
                  <c:v>0.63275530273424208</c:v>
                </c:pt>
                <c:pt idx="7">
                  <c:v>0.83896491804342344</c:v>
                </c:pt>
                <c:pt idx="8">
                  <c:v>0.83896491804342344</c:v>
                </c:pt>
                <c:pt idx="9">
                  <c:v>0.62571634018898459</c:v>
                </c:pt>
                <c:pt idx="10">
                  <c:v>0.89586976937989604</c:v>
                </c:pt>
                <c:pt idx="11">
                  <c:v>0.72733164821466068</c:v>
                </c:pt>
                <c:pt idx="12">
                  <c:v>1.3968729455261291</c:v>
                </c:pt>
                <c:pt idx="13">
                  <c:v>1.3386520006618272</c:v>
                </c:pt>
                <c:pt idx="14">
                  <c:v>1.5332775642667693</c:v>
                </c:pt>
                <c:pt idx="15">
                  <c:v>1.6257163401889847</c:v>
                </c:pt>
                <c:pt idx="16">
                  <c:v>1.3968729455261291</c:v>
                </c:pt>
                <c:pt idx="17">
                  <c:v>1.2056990859469221</c:v>
                </c:pt>
                <c:pt idx="18">
                  <c:v>2.0208085059881959</c:v>
                </c:pt>
                <c:pt idx="19">
                  <c:v>2.0430849006993483</c:v>
                </c:pt>
                <c:pt idx="20">
                  <c:v>2.4566640436785607</c:v>
                </c:pt>
                <c:pt idx="21">
                  <c:v>2.0208085059881959</c:v>
                </c:pt>
                <c:pt idx="22">
                  <c:v>2.0208085059881959</c:v>
                </c:pt>
                <c:pt idx="23">
                  <c:v>2.5615988405772359</c:v>
                </c:pt>
                <c:pt idx="24">
                  <c:v>2.0208085059881959</c:v>
                </c:pt>
                <c:pt idx="25">
                  <c:v>2.0430849006993483</c:v>
                </c:pt>
                <c:pt idx="26">
                  <c:v>2.4566640436785607</c:v>
                </c:pt>
                <c:pt idx="27">
                  <c:v>2.0208085059881959</c:v>
                </c:pt>
                <c:pt idx="28">
                  <c:v>2.0208085059881959</c:v>
                </c:pt>
                <c:pt idx="29">
                  <c:v>2.5615988405772359</c:v>
                </c:pt>
                <c:pt idx="30">
                  <c:v>5.0430849006993483</c:v>
                </c:pt>
                <c:pt idx="31">
                  <c:v>4.3968729455261295</c:v>
                </c:pt>
                <c:pt idx="32">
                  <c:v>4.2056990859469225</c:v>
                </c:pt>
                <c:pt idx="33">
                  <c:v>4.1370899230639973</c:v>
                </c:pt>
                <c:pt idx="34">
                  <c:v>4.2943174280009142</c:v>
                </c:pt>
                <c:pt idx="35">
                  <c:v>4.2056990859469225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8E-4106-B758-0D2734ECC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269864"/>
        <c:axId val="513270192"/>
      </c:scatterChart>
      <c:valAx>
        <c:axId val="51326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70192"/>
        <c:crosses val="autoZero"/>
        <c:crossBetween val="midCat"/>
      </c:valAx>
      <c:valAx>
        <c:axId val="51327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69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</a:t>
            </a:r>
            <a:r>
              <a:rPr lang="en-US" baseline="0"/>
              <a:t> Tsa + sulf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12"/>
            <c:dispRSqr val="0"/>
            <c:dispEq val="1"/>
            <c:trendlineLbl>
              <c:layout>
                <c:manualLayout>
                  <c:x val="7.9722815678839376E-2"/>
                  <c:y val="0.473154731182326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'[1]Combined Linear Log (NNo)'!$A$17:$A$34</c:f>
              <c:numCache>
                <c:formatCode>General</c:formatCode>
                <c:ptCount val="1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</c:numCache>
            </c:numRef>
          </c:xVal>
          <c:yVal>
            <c:numRef>
              <c:f>'[1]Combined Linear Log (NNo)'!$D$17:$D$34</c:f>
              <c:numCache>
                <c:formatCode>General</c:formatCode>
                <c:ptCount val="18"/>
                <c:pt idx="0">
                  <c:v>0.82577521746475735</c:v>
                </c:pt>
                <c:pt idx="1">
                  <c:v>0.76887036612828474</c:v>
                </c:pt>
                <c:pt idx="2">
                  <c:v>1.0127348555623614</c:v>
                </c:pt>
                <c:pt idx="3">
                  <c:v>1.2856260263498336</c:v>
                </c:pt>
                <c:pt idx="4">
                  <c:v>1.2856260263498336</c:v>
                </c:pt>
                <c:pt idx="5">
                  <c:v>1.1633220469545009</c:v>
                </c:pt>
                <c:pt idx="6">
                  <c:v>1.1356045340317835</c:v>
                </c:pt>
                <c:pt idx="7">
                  <c:v>1.8872453332341965</c:v>
                </c:pt>
                <c:pt idx="8">
                  <c:v>2.3267783936109905</c:v>
                </c:pt>
                <c:pt idx="9">
                  <c:v>2.2242228760857756</c:v>
                </c:pt>
                <c:pt idx="10">
                  <c:v>2.3628944018597053</c:v>
                </c:pt>
                <c:pt idx="11">
                  <c:v>2.3628944018597053</c:v>
                </c:pt>
                <c:pt idx="12">
                  <c:v>2.3628944018597053</c:v>
                </c:pt>
                <c:pt idx="13">
                  <c:v>2.341741968328765</c:v>
                </c:pt>
                <c:pt idx="14">
                  <c:v>2.8850351784290797</c:v>
                </c:pt>
                <c:pt idx="15">
                  <c:v>2.5556217882738461</c:v>
                </c:pt>
                <c:pt idx="16">
                  <c:v>2.9507139540730574</c:v>
                </c:pt>
                <c:pt idx="17">
                  <c:v>3.1356045340317835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FD-4AC7-9BF1-980C1AC81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269864"/>
        <c:axId val="513270192"/>
      </c:scatterChart>
      <c:valAx>
        <c:axId val="51326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70192"/>
        <c:crosses val="autoZero"/>
        <c:crossBetween val="midCat"/>
      </c:valAx>
      <c:valAx>
        <c:axId val="51327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69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</a:t>
            </a:r>
            <a:r>
              <a:rPr lang="en-US" baseline="0"/>
              <a:t> TSA+ nit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forward val="10"/>
            <c:dispRSqr val="0"/>
            <c:dispEq val="1"/>
            <c:trendlineLbl>
              <c:layout>
                <c:manualLayout>
                  <c:x val="9.1149896907315342E-2"/>
                  <c:y val="0.391759795549237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'[1]Combined Linear Log (NNo)'!$A$17:$A$46</c:f>
              <c:numCache>
                <c:formatCode>General</c:formatCode>
                <c:ptCount val="3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17</c:v>
                </c:pt>
                <c:pt idx="25">
                  <c:v>17</c:v>
                </c:pt>
                <c:pt idx="26">
                  <c:v>17</c:v>
                </c:pt>
                <c:pt idx="27">
                  <c:v>17</c:v>
                </c:pt>
                <c:pt idx="28">
                  <c:v>17</c:v>
                </c:pt>
                <c:pt idx="29">
                  <c:v>17</c:v>
                </c:pt>
              </c:numCache>
            </c:numRef>
          </c:xVal>
          <c:yVal>
            <c:numRef>
              <c:f>'[1]Combined Linear Log (NNo)'!$E$17:$E$46</c:f>
              <c:numCache>
                <c:formatCode>General</c:formatCode>
                <c:ptCount val="30"/>
                <c:pt idx="0">
                  <c:v>-0.38908324326139082</c:v>
                </c:pt>
                <c:pt idx="1">
                  <c:v>-0.11852412092383345</c:v>
                </c:pt>
                <c:pt idx="2">
                  <c:v>-0.29954126812082382</c:v>
                </c:pt>
                <c:pt idx="3">
                  <c:v>-8.8053247597409609E-2</c:v>
                </c:pt>
                <c:pt idx="4">
                  <c:v>-8.8053247597409609E-2</c:v>
                </c:pt>
                <c:pt idx="5">
                  <c:v>2.8691010395618721E-2</c:v>
                </c:pt>
                <c:pt idx="6">
                  <c:v>1.4502269927805254E-2</c:v>
                </c:pt>
                <c:pt idx="7">
                  <c:v>-2.6650097333351639E-2</c:v>
                </c:pt>
                <c:pt idx="8">
                  <c:v>0.63843783038987212</c:v>
                </c:pt>
                <c:pt idx="9">
                  <c:v>0.91194675240259038</c:v>
                </c:pt>
                <c:pt idx="10">
                  <c:v>0.95628132506350338</c:v>
                </c:pt>
                <c:pt idx="11">
                  <c:v>0.95628132506350338</c:v>
                </c:pt>
                <c:pt idx="12">
                  <c:v>1.0506182781765201</c:v>
                </c:pt>
                <c:pt idx="13">
                  <c:v>1.0145022699278052</c:v>
                </c:pt>
                <c:pt idx="14">
                  <c:v>2.0506182781765201</c:v>
                </c:pt>
                <c:pt idx="15">
                  <c:v>2.0145022699278052</c:v>
                </c:pt>
                <c:pt idx="16">
                  <c:v>2.2503846271359182</c:v>
                </c:pt>
                <c:pt idx="17">
                  <c:v>2.0145022699278052</c:v>
                </c:pt>
                <c:pt idx="18">
                  <c:v>2.0145022699278052</c:v>
                </c:pt>
                <c:pt idx="19">
                  <c:v>2.4900179979320494</c:v>
                </c:pt>
                <c:pt idx="20">
                  <c:v>2.3449609726163367</c:v>
                </c:pt>
                <c:pt idx="21">
                  <c:v>1.2503846271359182</c:v>
                </c:pt>
                <c:pt idx="22">
                  <c:v>1.2503846271359182</c:v>
                </c:pt>
                <c:pt idx="23">
                  <c:v>2.1555642467811182</c:v>
                </c:pt>
                <c:pt idx="24">
                  <c:v>1.3449609726163367</c:v>
                </c:pt>
                <c:pt idx="25">
                  <c:v>1.3449609726163367</c:v>
                </c:pt>
                <c:pt idx="26">
                  <c:v>1.0506182781765201</c:v>
                </c:pt>
                <c:pt idx="27">
                  <c:v>1.1509068886684455</c:v>
                </c:pt>
                <c:pt idx="28">
                  <c:v>2.2433456645906609</c:v>
                </c:pt>
                <c:pt idx="29">
                  <c:v>2.1509068886684455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1F-41BB-B81F-A896D2F79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269864"/>
        <c:axId val="513270192"/>
      </c:scatterChart>
      <c:valAx>
        <c:axId val="51326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70192"/>
        <c:crosses val="autoZero"/>
        <c:crossBetween val="midCat"/>
      </c:valAx>
      <c:valAx>
        <c:axId val="51327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69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</a:t>
            </a:r>
            <a:r>
              <a:rPr lang="en-US" baseline="0"/>
              <a:t> TSA +Fe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forward val="11"/>
            <c:dispRSqr val="0"/>
            <c:dispEq val="1"/>
            <c:trendlineLbl>
              <c:layout>
                <c:manualLayout>
                  <c:x val="6.1599545794843509E-2"/>
                  <c:y val="0.457308546140286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'[1]Combined Linear Log (NNo)'!$A$17:$A$46</c:f>
              <c:numCache>
                <c:formatCode>General</c:formatCode>
                <c:ptCount val="3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17</c:v>
                </c:pt>
                <c:pt idx="25">
                  <c:v>17</c:v>
                </c:pt>
                <c:pt idx="26">
                  <c:v>17</c:v>
                </c:pt>
                <c:pt idx="27">
                  <c:v>17</c:v>
                </c:pt>
                <c:pt idx="28">
                  <c:v>17</c:v>
                </c:pt>
                <c:pt idx="29">
                  <c:v>17</c:v>
                </c:pt>
              </c:numCache>
            </c:numRef>
          </c:xVal>
          <c:yVal>
            <c:numRef>
              <c:f>'[1]Combined Linear Log (NNo)'!$F$17:$F$46</c:f>
              <c:numCache>
                <c:formatCode>General</c:formatCode>
                <c:ptCount val="30"/>
                <c:pt idx="0">
                  <c:v>5.9372422308736012E-3</c:v>
                </c:pt>
                <c:pt idx="1">
                  <c:v>0.14460200334593123</c:v>
                </c:pt>
                <c:pt idx="2">
                  <c:v>0.14460200334593123</c:v>
                </c:pt>
                <c:pt idx="3">
                  <c:v>4.7691990337874815E-2</c:v>
                </c:pt>
                <c:pt idx="4">
                  <c:v>4.7691990337874815E-2</c:v>
                </c:pt>
                <c:pt idx="5">
                  <c:v>0.26076681564672605</c:v>
                </c:pt>
                <c:pt idx="6">
                  <c:v>0.14460200334593123</c:v>
                </c:pt>
                <c:pt idx="7">
                  <c:v>0.70251003082863683</c:v>
                </c:pt>
                <c:pt idx="8">
                  <c:v>0.93135342549149247</c:v>
                </c:pt>
                <c:pt idx="9">
                  <c:v>1.0476919903378747</c:v>
                </c:pt>
                <c:pt idx="10">
                  <c:v>1.0329687335171684</c:v>
                </c:pt>
                <c:pt idx="11">
                  <c:v>1.0329687335171684</c:v>
                </c:pt>
                <c:pt idx="12">
                  <c:v>1.1446020033459312</c:v>
                </c:pt>
                <c:pt idx="13">
                  <c:v>0.93839238803674996</c:v>
                </c:pt>
                <c:pt idx="14">
                  <c:v>0.14460200334593123</c:v>
                </c:pt>
                <c:pt idx="15">
                  <c:v>0.83891464956927708</c:v>
                </c:pt>
                <c:pt idx="16">
                  <c:v>0.73862603907735158</c:v>
                </c:pt>
                <c:pt idx="17">
                  <c:v>0.93839238803674996</c:v>
                </c:pt>
                <c:pt idx="18">
                  <c:v>0.93839238803674996</c:v>
                </c:pt>
                <c:pt idx="19">
                  <c:v>1.1886188323303051</c:v>
                </c:pt>
                <c:pt idx="20">
                  <c:v>0.83891464956927708</c:v>
                </c:pt>
                <c:pt idx="21">
                  <c:v>0.93135342549149247</c:v>
                </c:pt>
                <c:pt idx="22">
                  <c:v>1.2426685935539299</c:v>
                </c:pt>
                <c:pt idx="23">
                  <c:v>1.0890846754960999</c:v>
                </c:pt>
                <c:pt idx="24">
                  <c:v>2.6442890859643349</c:v>
                </c:pt>
                <c:pt idx="25">
                  <c:v>2.6442890859643349</c:v>
                </c:pt>
                <c:pt idx="26">
                  <c:v>0.73862603907735158</c:v>
                </c:pt>
                <c:pt idx="27">
                  <c:v>0.83891464956927708</c:v>
                </c:pt>
                <c:pt idx="28">
                  <c:v>2.2426685935539297</c:v>
                </c:pt>
                <c:pt idx="29">
                  <c:v>2.262976970451843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6E-47FA-86E6-09AFD9A2A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269864"/>
        <c:axId val="513270192"/>
      </c:scatterChart>
      <c:valAx>
        <c:axId val="51326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70192"/>
        <c:crosses val="autoZero"/>
        <c:crossBetween val="midCat"/>
      </c:valAx>
      <c:valAx>
        <c:axId val="51327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269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</a:t>
            </a:r>
            <a:r>
              <a:rPr lang="en-US" baseline="0"/>
              <a:t>onential TSA</a:t>
            </a:r>
            <a:endParaRPr lang="en-US"/>
          </a:p>
        </c:rich>
      </c:tx>
      <c:layout>
        <c:manualLayout>
          <c:xMode val="edge"/>
          <c:yMode val="edge"/>
          <c:x val="0.29526056244300886"/>
          <c:y val="2.9990582055584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549240000661587"/>
                  <c:y val="0.36620542312692322"/>
                </c:manualLayout>
              </c:layout>
              <c:numFmt formatCode="General" sourceLinked="0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'[2]Combined NNo'!$A$2:$A$49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17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</c:numCache>
            </c:numRef>
          </c:xVal>
          <c:yVal>
            <c:numRef>
              <c:f>'[2]Combined NNo'!$B$8:$B$37</c:f>
              <c:numCache>
                <c:formatCode>General</c:formatCode>
                <c:ptCount val="30"/>
                <c:pt idx="0">
                  <c:v>0.64201961163762988</c:v>
                </c:pt>
                <c:pt idx="1">
                  <c:v>0.42563375772277562</c:v>
                </c:pt>
                <c:pt idx="2">
                  <c:v>0.65908818924077484</c:v>
                </c:pt>
                <c:pt idx="3">
                  <c:v>0.64201961163762988</c:v>
                </c:pt>
                <c:pt idx="4">
                  <c:v>0.65908818924077484</c:v>
                </c:pt>
                <c:pt idx="5">
                  <c:v>1.7363565647506465</c:v>
                </c:pt>
                <c:pt idx="6">
                  <c:v>3.2607074961251379</c:v>
                </c:pt>
                <c:pt idx="7">
                  <c:v>3.1423325290192259</c:v>
                </c:pt>
                <c:pt idx="8">
                  <c:v>3.3693617911393625</c:v>
                </c:pt>
                <c:pt idx="9">
                  <c:v>3.2607074961251379</c:v>
                </c:pt>
                <c:pt idx="10">
                  <c:v>3.1966901913418186</c:v>
                </c:pt>
                <c:pt idx="11">
                  <c:v>3.3241761169639985</c:v>
                </c:pt>
                <c:pt idx="12">
                  <c:v>3.2607074961251379</c:v>
                </c:pt>
                <c:pt idx="13">
                  <c:v>3.1423325290192259</c:v>
                </c:pt>
                <c:pt idx="14">
                  <c:v>3.3693617911393625</c:v>
                </c:pt>
                <c:pt idx="15">
                  <c:v>3.2607074961251379</c:v>
                </c:pt>
                <c:pt idx="16">
                  <c:v>3.1966901913418186</c:v>
                </c:pt>
                <c:pt idx="17">
                  <c:v>3.3241761169639985</c:v>
                </c:pt>
                <c:pt idx="18">
                  <c:v>4.7002405565019316</c:v>
                </c:pt>
                <c:pt idx="19">
                  <c:v>4.386197018453303</c:v>
                </c:pt>
                <c:pt idx="20">
                  <c:v>4.5976850389767172</c:v>
                </c:pt>
                <c:pt idx="21">
                  <c:v>4.5090666969227247</c:v>
                </c:pt>
                <c:pt idx="22">
                  <c:v>4.324176116963999</c:v>
                </c:pt>
                <c:pt idx="23">
                  <c:v>4.2584973413200204</c:v>
                </c:pt>
                <c:pt idx="24">
                  <c:v>4.4055739637938078</c:v>
                </c:pt>
                <c:pt idx="25">
                  <c:v>4.5976850389767172</c:v>
                </c:pt>
                <c:pt idx="26">
                  <c:v>4.4055739637938078</c:v>
                </c:pt>
                <c:pt idx="27">
                  <c:v>3.3241761169639985</c:v>
                </c:pt>
                <c:pt idx="28">
                  <c:v>3.5053173687563213</c:v>
                </c:pt>
                <c:pt idx="29">
                  <c:v>3.2607074961251379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81-4D70-98CA-575D61376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576976"/>
        <c:axId val="588574024"/>
      </c:scatterChart>
      <c:valAx>
        <c:axId val="58857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4024"/>
        <c:crosses val="autoZero"/>
        <c:crossBetween val="midCat"/>
      </c:valAx>
      <c:valAx>
        <c:axId val="588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10 (N/No)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 TSA+vit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3944244507708009"/>
                  <c:y val="0.39185106375658169"/>
                </c:manualLayout>
              </c:layout>
              <c:numFmt formatCode="General" sourceLinked="0"/>
              <c:spPr>
                <a:noFill/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'[2]Combined NNo'!$A$2:$A$49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17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</c:numCache>
            </c:numRef>
          </c:xVal>
          <c:yVal>
            <c:numRef>
              <c:f>'[2]Combined NNo'!$C$8:$C$49</c:f>
              <c:numCache>
                <c:formatCode>General</c:formatCode>
                <c:ptCount val="42"/>
                <c:pt idx="0">
                  <c:v>0.82887652785618082</c:v>
                </c:pt>
                <c:pt idx="1">
                  <c:v>0.65449173261451665</c:v>
                </c:pt>
                <c:pt idx="2">
                  <c:v>1.018066846967663</c:v>
                </c:pt>
                <c:pt idx="3">
                  <c:v>0.88142000776014806</c:v>
                </c:pt>
                <c:pt idx="4">
                  <c:v>0.90116406595590515</c:v>
                </c:pt>
                <c:pt idx="5">
                  <c:v>0.90116406595590515</c:v>
                </c:pt>
                <c:pt idx="6">
                  <c:v>4.5402076235370377</c:v>
                </c:pt>
                <c:pt idx="7">
                  <c:v>4.790776979139741</c:v>
                </c:pt>
                <c:pt idx="8">
                  <c:v>4.9819508387189479</c:v>
                </c:pt>
                <c:pt idx="9">
                  <c:v>3.4680596402206167</c:v>
                </c:pt>
                <c:pt idx="10">
                  <c:v>3.3271327982281864</c:v>
                </c:pt>
                <c:pt idx="11">
                  <c:v>3.4809476625727154</c:v>
                </c:pt>
                <c:pt idx="12">
                  <c:v>4.4240428112362427</c:v>
                </c:pt>
                <c:pt idx="13">
                  <c:v>4.4240428112362427</c:v>
                </c:pt>
                <c:pt idx="14">
                  <c:v>4.3124095414074803</c:v>
                </c:pt>
                <c:pt idx="15">
                  <c:v>2.9819508387189484</c:v>
                </c:pt>
                <c:pt idx="16">
                  <c:v>3.2178331959270614</c:v>
                </c:pt>
                <c:pt idx="17">
                  <c:v>3.0180668469676633</c:v>
                </c:pt>
                <c:pt idx="18">
                  <c:v>4.5402076235370377</c:v>
                </c:pt>
                <c:pt idx="19">
                  <c:v>4.790776979139741</c:v>
                </c:pt>
                <c:pt idx="20">
                  <c:v>4.9819508387189479</c:v>
                </c:pt>
                <c:pt idx="21">
                  <c:v>3.4680596402206167</c:v>
                </c:pt>
                <c:pt idx="22">
                  <c:v>3.3271327982281864</c:v>
                </c:pt>
                <c:pt idx="23">
                  <c:v>3.4809476625727154</c:v>
                </c:pt>
                <c:pt idx="24">
                  <c:v>5.6872842460108242</c:v>
                </c:pt>
                <c:pt idx="25">
                  <c:v>5.8793953211937335</c:v>
                </c:pt>
                <c:pt idx="26">
                  <c:v>5.6872842460108242</c:v>
                </c:pt>
                <c:pt idx="27">
                  <c:v>4.6058863991810153</c:v>
                </c:pt>
                <c:pt idx="28">
                  <c:v>4.7870276509733385</c:v>
                </c:pt>
                <c:pt idx="29">
                  <c:v>4.5424177783421547</c:v>
                </c:pt>
                <c:pt idx="30">
                  <c:v>6.2107942333818036</c:v>
                </c:pt>
                <c:pt idx="31">
                  <c:v>6.4809476625727154</c:v>
                </c:pt>
                <c:pt idx="32">
                  <c:v>6.2178331959270619</c:v>
                </c:pt>
                <c:pt idx="33">
                  <c:v>5.5424177783421547</c:v>
                </c:pt>
                <c:pt idx="34">
                  <c:v>5.4240428112362427</c:v>
                </c:pt>
                <c:pt idx="35">
                  <c:v>5.5424177783421547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852-4872-8C69-D4E6B0CD4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576976"/>
        <c:axId val="588574024"/>
      </c:scatterChart>
      <c:valAx>
        <c:axId val="58857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4024"/>
        <c:crosses val="autoZero"/>
        <c:crossBetween val="midCat"/>
      </c:valAx>
      <c:valAx>
        <c:axId val="588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10 (N/No)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 TSA+sulf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7.7249520959201831E-2"/>
                  <c:y val="0.40508082200653239"/>
                </c:manualLayout>
              </c:layout>
              <c:numFmt formatCode="General" sourceLinked="0"/>
              <c:spPr>
                <a:noFill/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'[2]Combined NNo'!$A$2:$A$49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17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</c:numCache>
            </c:numRef>
          </c:xVal>
          <c:yVal>
            <c:numRef>
              <c:f>'[2]Combined NNo'!$D$8:$D$31</c:f>
              <c:numCache>
                <c:formatCode>General</c:formatCode>
                <c:ptCount val="24"/>
                <c:pt idx="0">
                  <c:v>0.78692517469114875</c:v>
                </c:pt>
                <c:pt idx="1">
                  <c:v>0.78692517469114875</c:v>
                </c:pt>
                <c:pt idx="2">
                  <c:v>0.90530014179706042</c:v>
                </c:pt>
                <c:pt idx="3">
                  <c:v>1.0702264033946984</c:v>
                </c:pt>
                <c:pt idx="4">
                  <c:v>1.0307896641252254</c:v>
                </c:pt>
                <c:pt idx="5">
                  <c:v>2.1118931778532191</c:v>
                </c:pt>
                <c:pt idx="6">
                  <c:v>2.2422776846486396</c:v>
                </c:pt>
                <c:pt idx="7">
                  <c:v>2.0702264033946984</c:v>
                </c:pt>
                <c:pt idx="8">
                  <c:v>1.9725617516530605</c:v>
                </c:pt>
                <c:pt idx="9">
                  <c:v>2.0307896641252254</c:v>
                </c:pt>
                <c:pt idx="10">
                  <c:v>2.2422776846486396</c:v>
                </c:pt>
                <c:pt idx="11">
                  <c:v>2.3809492104225694</c:v>
                </c:pt>
                <c:pt idx="12">
                  <c:v>2.9053001417970603</c:v>
                </c:pt>
                <c:pt idx="13">
                  <c:v>3.0307896641252254</c:v>
                </c:pt>
                <c:pt idx="14">
                  <c:v>2.9053001417970603</c:v>
                </c:pt>
                <c:pt idx="15">
                  <c:v>2.7869251746911488</c:v>
                </c:pt>
                <c:pt idx="16">
                  <c:v>2.7869251746911488</c:v>
                </c:pt>
                <c:pt idx="17">
                  <c:v>3.1536593425946475</c:v>
                </c:pt>
                <c:pt idx="18">
                  <c:v>3.9053001417970603</c:v>
                </c:pt>
                <c:pt idx="19">
                  <c:v>3.5807155593819675</c:v>
                </c:pt>
                <c:pt idx="20">
                  <c:v>3.7869251746911488</c:v>
                </c:pt>
                <c:pt idx="21">
                  <c:v>3.9053001417970603</c:v>
                </c:pt>
                <c:pt idx="22">
                  <c:v>3.9552261893205785</c:v>
                </c:pt>
                <c:pt idx="23">
                  <c:v>4.0139544368112858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1AE-4156-81EB-E01D13CF9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576976"/>
        <c:axId val="588574024"/>
      </c:scatterChart>
      <c:valAx>
        <c:axId val="58857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4024"/>
        <c:crosses val="autoZero"/>
        <c:crossBetween val="midCat"/>
      </c:valAx>
      <c:valAx>
        <c:axId val="588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10 (N/No)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Exponential TSA + nit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34925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7.5505256623815575E-2"/>
                  <c:y val="0.38405587220879034"/>
                </c:manualLayout>
              </c:layout>
              <c:numFmt formatCode="General" sourceLinked="0"/>
              <c:spPr>
                <a:noFill/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'[2]Combined NNo'!$A$2:$A$49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11</c:v>
                </c:pt>
                <c:pt idx="19">
                  <c:v>11</c:v>
                </c:pt>
                <c:pt idx="20">
                  <c:v>11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17</c:v>
                </c:pt>
                <c:pt idx="31">
                  <c:v>17</c:v>
                </c:pt>
                <c:pt idx="32">
                  <c:v>17</c:v>
                </c:pt>
                <c:pt idx="33">
                  <c:v>17</c:v>
                </c:pt>
                <c:pt idx="34">
                  <c:v>17</c:v>
                </c:pt>
                <c:pt idx="35">
                  <c:v>17</c:v>
                </c:pt>
                <c:pt idx="36">
                  <c:v>21</c:v>
                </c:pt>
                <c:pt idx="37">
                  <c:v>21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28</c:v>
                </c:pt>
                <c:pt idx="43">
                  <c:v>28</c:v>
                </c:pt>
                <c:pt idx="44">
                  <c:v>28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</c:numCache>
            </c:numRef>
          </c:xVal>
          <c:yVal>
            <c:numRef>
              <c:f>'[2]Combined NNo'!$E$8:$E$31</c:f>
              <c:numCache>
                <c:formatCode>General</c:formatCode>
                <c:ptCount val="24"/>
                <c:pt idx="0">
                  <c:v>0.59810768665169878</c:v>
                </c:pt>
                <c:pt idx="1">
                  <c:v>0.34228509346737157</c:v>
                </c:pt>
                <c:pt idx="2">
                  <c:v>0.76866645710741899</c:v>
                </c:pt>
                <c:pt idx="3">
                  <c:v>0.38172183273684457</c:v>
                </c:pt>
                <c:pt idx="4">
                  <c:v>0.28026419197806751</c:v>
                </c:pt>
                <c:pt idx="5">
                  <c:v>0.76866645710741899</c:v>
                </c:pt>
                <c:pt idx="6">
                  <c:v>1.3422850934673716</c:v>
                </c:pt>
                <c:pt idx="7">
                  <c:v>1.5981076866516988</c:v>
                </c:pt>
                <c:pt idx="8">
                  <c:v>1.396545609053869</c:v>
                </c:pt>
                <c:pt idx="9">
                  <c:v>1.3817218327368446</c:v>
                </c:pt>
                <c:pt idx="10">
                  <c:v>0.89221098872411364</c:v>
                </c:pt>
                <c:pt idx="11">
                  <c:v>1.0984206040332949</c:v>
                </c:pt>
                <c:pt idx="12">
                  <c:v>3.1318443595202448</c:v>
                </c:pt>
                <c:pt idx="13">
                  <c:v>3.0984206040332949</c:v>
                </c:pt>
                <c:pt idx="14">
                  <c:v>2.6563286315160006</c:v>
                </c:pt>
                <c:pt idx="15">
                  <c:v>2.6924446397647155</c:v>
                </c:pt>
                <c:pt idx="16">
                  <c:v>2.8851720261788563</c:v>
                </c:pt>
                <c:pt idx="17">
                  <c:v>3.3254498661534315</c:v>
                </c:pt>
                <c:pt idx="18">
                  <c:v>4.342285093467372</c:v>
                </c:pt>
                <c:pt idx="19">
                  <c:v>4.3025405866892195</c:v>
                </c:pt>
                <c:pt idx="20">
                  <c:v>4.3965456090538693</c:v>
                </c:pt>
                <c:pt idx="21">
                  <c:v>4.5537731139907862</c:v>
                </c:pt>
                <c:pt idx="22">
                  <c:v>4.2167955711392064</c:v>
                </c:pt>
                <c:pt idx="23">
                  <c:v>4.2802641919780671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32B-41F0-BDBB-AB98DF27B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8576976"/>
        <c:axId val="588574024"/>
      </c:scatterChart>
      <c:valAx>
        <c:axId val="58857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</a:t>
                </a:r>
                <a:r>
                  <a:rPr lang="en-US" baseline="0"/>
                  <a:t> (days)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4024"/>
        <c:crosses val="autoZero"/>
        <c:crossBetween val="midCat"/>
      </c:valAx>
      <c:valAx>
        <c:axId val="5885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10 (N/No)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857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497417</xdr:colOff>
      <xdr:row>51</xdr:row>
      <xdr:rowOff>57150</xdr:rowOff>
    </xdr:from>
    <xdr:to>
      <xdr:col>7</xdr:col>
      <xdr:colOff>124460</xdr:colOff>
      <xdr:row>65</xdr:row>
      <xdr:rowOff>118957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FD1AB5-1443-4201-A30C-3CD806218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156633</xdr:colOff>
      <xdr:row>51</xdr:row>
      <xdr:rowOff>46990</xdr:rowOff>
    </xdr:from>
    <xdr:to>
      <xdr:col>16</xdr:col>
      <xdr:colOff>399626</xdr:colOff>
      <xdr:row>64</xdr:row>
      <xdr:rowOff>123190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94470C2-D444-43B2-B642-1AD9C3F0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148166</xdr:colOff>
      <xdr:row>51</xdr:row>
      <xdr:rowOff>68157</xdr:rowOff>
    </xdr:from>
    <xdr:to>
      <xdr:col>25</xdr:col>
      <xdr:colOff>332340</xdr:colOff>
      <xdr:row>65</xdr:row>
      <xdr:rowOff>69973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BCEE7E1-A790-4F6B-A5F3-C53EB3466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28786</xdr:colOff>
      <xdr:row>51</xdr:row>
      <xdr:rowOff>74506</xdr:rowOff>
    </xdr:from>
    <xdr:to>
      <xdr:col>34</xdr:col>
      <xdr:colOff>507177</xdr:colOff>
      <xdr:row>65</xdr:row>
      <xdr:rowOff>16510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7FC2C52-69F1-4451-98EC-9A25CBA5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576156</xdr:colOff>
      <xdr:row>51</xdr:row>
      <xdr:rowOff>96096</xdr:rowOff>
    </xdr:from>
    <xdr:to>
      <xdr:col>43</xdr:col>
      <xdr:colOff>469500</xdr:colOff>
      <xdr:row>66</xdr:row>
      <xdr:rowOff>21712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1EED9BF3-24DC-43C4-8892-3E740A78F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13229</xdr:colOff>
      <xdr:row>51</xdr:row>
      <xdr:rowOff>182033</xdr:rowOff>
    </xdr:from>
    <xdr:to>
      <xdr:col>7</xdr:col>
      <xdr:colOff>361671</xdr:colOff>
      <xdr:row>65</xdr:row>
      <xdr:rowOff>82955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34B96C2-6D26-42BE-A78E-BDA1A7156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339726</xdr:colOff>
      <xdr:row>51</xdr:row>
      <xdr:rowOff>176001</xdr:rowOff>
    </xdr:from>
    <xdr:to>
      <xdr:col>16</xdr:col>
      <xdr:colOff>441219</xdr:colOff>
      <xdr:row>66</xdr:row>
      <xdr:rowOff>13653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3B218C-FA7D-4809-8859-D82B6E512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181293</xdr:colOff>
      <xdr:row>51</xdr:row>
      <xdr:rowOff>165630</xdr:rowOff>
    </xdr:from>
    <xdr:to>
      <xdr:col>25</xdr:col>
      <xdr:colOff>497983</xdr:colOff>
      <xdr:row>66</xdr:row>
      <xdr:rowOff>89430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81BCE52-5453-450F-9D71-3A01250E4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371793</xdr:colOff>
      <xdr:row>52</xdr:row>
      <xdr:rowOff>2010</xdr:rowOff>
    </xdr:from>
    <xdr:to>
      <xdr:col>34</xdr:col>
      <xdr:colOff>524194</xdr:colOff>
      <xdr:row>66</xdr:row>
      <xdr:rowOff>2010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EFF1AB4-23AE-4DEA-A335-0B6CAB342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37</xdr:col>
      <xdr:colOff>432964</xdr:colOff>
      <xdr:row>52</xdr:row>
      <xdr:rowOff>16086</xdr:rowOff>
    </xdr:from>
    <xdr:to>
      <xdr:col>43</xdr:col>
      <xdr:colOff>456603</xdr:colOff>
      <xdr:row>66</xdr:row>
      <xdr:rowOff>157883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379C46C-4DE3-4B00-82CB-D8B278477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16</xdr:col>
      <xdr:colOff>304800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63EE59-CF17-4E1E-8AF6-D3DE0AA01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7216</xdr:colOff>
      <xdr:row>3</xdr:row>
      <xdr:rowOff>14432</xdr:rowOff>
    </xdr:from>
    <xdr:to>
      <xdr:col>16</xdr:col>
      <xdr:colOff>336261</xdr:colOff>
      <xdr:row>18</xdr:row>
      <xdr:rowOff>30019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D1F0AC-3EF9-431F-93D3-1C5C97842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2</xdr:row>
      <xdr:rowOff>11430</xdr:rowOff>
    </xdr:from>
    <xdr:to>
      <xdr:col>15</xdr:col>
      <xdr:colOff>31750</xdr:colOff>
      <xdr:row>16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928199-A21E-4263-BBC3-9B2243596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</xdr:colOff>
      <xdr:row>2</xdr:row>
      <xdr:rowOff>19050</xdr:rowOff>
    </xdr:from>
    <xdr:to>
      <xdr:col>15</xdr:col>
      <xdr:colOff>292100</xdr:colOff>
      <xdr:row>17</xdr:row>
      <xdr:rowOff>139700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EFB3F4-4EF2-4840-9AB7-89E1D5BEE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e/Desktop/Serratia%20Liquefaciens%20growth%20curve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e/Desktop/Tricho.%20pasteurii%20data_v3%20WI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LSL%20Summer%202018\Staphylococcus%20growth%20curv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LSL%20Summer%202018\326%20data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e/Downloads/130%20data%20V1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LSL%20Summer%202018\391%20data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4"/>
      <sheetName val="T=7"/>
      <sheetName val="T=11"/>
      <sheetName val="T=14"/>
      <sheetName val="T=17"/>
      <sheetName val="T=21"/>
      <sheetName val="T=28"/>
      <sheetName val="Graphs"/>
      <sheetName val="Generation Time "/>
      <sheetName val="Combined Data"/>
      <sheetName val="TSA linear log (N,No)"/>
      <sheetName val="TSA+vit linear log (N,No)"/>
      <sheetName val="TSA+sulfate linear log(NNo)"/>
      <sheetName val="TSA+nitrate linear log (NNo)"/>
      <sheetName val="TSA+Fe linear log(NNo)"/>
      <sheetName val="Combined Linear Log (NNo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5">
          <cell r="A15">
            <v>7</v>
          </cell>
          <cell r="F15">
            <v>-0.47041004747911153</v>
          </cell>
        </row>
        <row r="16">
          <cell r="A16">
            <v>7</v>
          </cell>
          <cell r="F16">
            <v>-0.47041004747911153</v>
          </cell>
        </row>
        <row r="17">
          <cell r="A17">
            <v>7</v>
          </cell>
          <cell r="F17">
            <v>-0.39484657267446432</v>
          </cell>
        </row>
        <row r="18">
          <cell r="A18">
            <v>7</v>
          </cell>
          <cell r="F18">
            <v>-0.34058605708796702</v>
          </cell>
        </row>
        <row r="19">
          <cell r="A19">
            <v>7</v>
          </cell>
          <cell r="F19">
            <v>-0.45686747416376838</v>
          </cell>
        </row>
        <row r="20">
          <cell r="A20">
            <v>7</v>
          </cell>
          <cell r="F20">
            <v>-0.13902397949013715</v>
          </cell>
        </row>
        <row r="21">
          <cell r="A21">
            <v>11</v>
          </cell>
          <cell r="F21">
            <v>0.15507932258227772</v>
          </cell>
        </row>
        <row r="22">
          <cell r="A22">
            <v>11</v>
          </cell>
          <cell r="F22">
            <v>-2.2410631665968336E-2</v>
          </cell>
        </row>
        <row r="23">
          <cell r="A23">
            <v>11</v>
          </cell>
          <cell r="F23">
            <v>0.36128893789145905</v>
          </cell>
        </row>
        <row r="24">
          <cell r="A24">
            <v>11</v>
          </cell>
          <cell r="F24">
            <v>0.39471269337840875</v>
          </cell>
        </row>
        <row r="25">
          <cell r="A25">
            <v>11</v>
          </cell>
          <cell r="F25">
            <v>0.52958995252088847</v>
          </cell>
        </row>
        <row r="26">
          <cell r="A26">
            <v>11</v>
          </cell>
          <cell r="F26">
            <v>0.47966390499737072</v>
          </cell>
        </row>
        <row r="27">
          <cell r="A27">
            <v>14</v>
          </cell>
          <cell r="F27">
            <v>0.64459016659500867</v>
          </cell>
        </row>
        <row r="28">
          <cell r="A28">
            <v>14</v>
          </cell>
          <cell r="F28">
            <v>0.52958995252088847</v>
          </cell>
        </row>
        <row r="29">
          <cell r="A29">
            <v>14</v>
          </cell>
          <cell r="F29">
            <v>1.786170574522526</v>
          </cell>
        </row>
        <row r="30">
          <cell r="A30">
            <v>14</v>
          </cell>
          <cell r="F30">
            <v>0.4156466002140517</v>
          </cell>
        </row>
        <row r="31">
          <cell r="A31">
            <v>14</v>
          </cell>
          <cell r="F31">
            <v>0.78617057452252603</v>
          </cell>
        </row>
        <row r="32">
          <cell r="A32">
            <v>14</v>
          </cell>
          <cell r="F32">
            <v>0.95531297362287948</v>
          </cell>
        </row>
        <row r="33">
          <cell r="A33">
            <v>17</v>
          </cell>
          <cell r="F33">
            <v>1.4181937892279315</v>
          </cell>
        </row>
        <row r="34">
          <cell r="A34">
            <v>17</v>
          </cell>
          <cell r="F34">
            <v>1.7740294044299849</v>
          </cell>
        </row>
        <row r="35">
          <cell r="A35">
            <v>17</v>
          </cell>
          <cell r="F35">
            <v>1.8609760205098629</v>
          </cell>
        </row>
        <row r="36">
          <cell r="A36">
            <v>17</v>
          </cell>
          <cell r="F36">
            <v>2.017706591542014</v>
          </cell>
        </row>
        <row r="37">
          <cell r="A37">
            <v>17</v>
          </cell>
          <cell r="F37">
            <v>1.9333857058419781</v>
          </cell>
        </row>
        <row r="38">
          <cell r="A38">
            <v>17</v>
          </cell>
          <cell r="F38">
            <v>1.5431325258362316</v>
          </cell>
        </row>
        <row r="39">
          <cell r="A39">
            <v>21</v>
          </cell>
          <cell r="F39">
            <v>2.1799546234234057</v>
          </cell>
        </row>
        <row r="40">
          <cell r="A40">
            <v>21</v>
          </cell>
          <cell r="F40">
            <v>2.5431325258362314</v>
          </cell>
        </row>
        <row r="41">
          <cell r="A41">
            <v>21</v>
          </cell>
          <cell r="F41">
            <v>2.3612889378914592</v>
          </cell>
        </row>
        <row r="42">
          <cell r="A42">
            <v>21</v>
          </cell>
          <cell r="F42">
            <v>2.5295899525208885</v>
          </cell>
        </row>
        <row r="43">
          <cell r="A43">
            <v>21</v>
          </cell>
          <cell r="F43">
            <v>2.5431325258362314</v>
          </cell>
        </row>
        <row r="44">
          <cell r="A44">
            <v>21</v>
          </cell>
          <cell r="F44">
            <v>2.5431325258362314</v>
          </cell>
        </row>
        <row r="45">
          <cell r="A45">
            <v>28</v>
          </cell>
          <cell r="F45">
            <v>4.2105035441005478</v>
          </cell>
        </row>
        <row r="46">
          <cell r="A46">
            <v>28</v>
          </cell>
          <cell r="F46">
            <v>3.9191969653741645</v>
          </cell>
        </row>
        <row r="47">
          <cell r="A47">
            <v>28</v>
          </cell>
          <cell r="F47">
            <v>3.6445901665950085</v>
          </cell>
        </row>
        <row r="48">
          <cell r="A48">
            <v>28</v>
          </cell>
          <cell r="F48">
            <v>3.9553129736228794</v>
          </cell>
        </row>
        <row r="49">
          <cell r="A49">
            <v>28</v>
          </cell>
          <cell r="F49">
            <v>3.6445901665950085</v>
          </cell>
        </row>
        <row r="50">
          <cell r="A50">
            <v>28</v>
          </cell>
          <cell r="F50">
            <v>3.6245303726660403</v>
          </cell>
        </row>
      </sheetData>
      <sheetData sheetId="12"/>
      <sheetData sheetId="13"/>
      <sheetData sheetId="14"/>
      <sheetData sheetId="15"/>
      <sheetData sheetId="16">
        <row r="17">
          <cell r="A17">
            <v>4</v>
          </cell>
          <cell r="D17">
            <v>0.82577521746475735</v>
          </cell>
          <cell r="E17">
            <v>-0.38908324326139082</v>
          </cell>
          <cell r="F17">
            <v>5.9372422308736012E-3</v>
          </cell>
        </row>
        <row r="18">
          <cell r="A18">
            <v>4</v>
          </cell>
          <cell r="D18">
            <v>0.76887036612828474</v>
          </cell>
          <cell r="E18">
            <v>-0.11852412092383345</v>
          </cell>
          <cell r="F18">
            <v>0.14460200334593123</v>
          </cell>
        </row>
        <row r="19">
          <cell r="A19">
            <v>4</v>
          </cell>
          <cell r="D19">
            <v>1.0127348555623614</v>
          </cell>
          <cell r="E19">
            <v>-0.29954126812082382</v>
          </cell>
          <cell r="F19">
            <v>0.14460200334593123</v>
          </cell>
        </row>
        <row r="20">
          <cell r="A20">
            <v>4</v>
          </cell>
          <cell r="D20">
            <v>1.2856260263498336</v>
          </cell>
          <cell r="E20">
            <v>-8.8053247597409609E-2</v>
          </cell>
          <cell r="F20">
            <v>4.7691990337874815E-2</v>
          </cell>
        </row>
        <row r="21">
          <cell r="A21">
            <v>4</v>
          </cell>
          <cell r="D21">
            <v>1.2856260263498336</v>
          </cell>
          <cell r="E21">
            <v>-8.8053247597409609E-2</v>
          </cell>
          <cell r="F21">
            <v>4.7691990337874815E-2</v>
          </cell>
        </row>
        <row r="22">
          <cell r="A22">
            <v>4</v>
          </cell>
          <cell r="D22">
            <v>1.1633220469545009</v>
          </cell>
          <cell r="E22">
            <v>2.8691010395618721E-2</v>
          </cell>
          <cell r="F22">
            <v>0.26076681564672605</v>
          </cell>
        </row>
        <row r="23">
          <cell r="A23">
            <v>7</v>
          </cell>
          <cell r="B23">
            <v>-0.47041004747911153</v>
          </cell>
          <cell r="C23">
            <v>-0.10667741963398387</v>
          </cell>
          <cell r="D23">
            <v>1.1356045340317835</v>
          </cell>
          <cell r="E23">
            <v>1.4502269927805254E-2</v>
          </cell>
          <cell r="F23">
            <v>0.14460200334593123</v>
          </cell>
        </row>
        <row r="24">
          <cell r="A24">
            <v>7</v>
          </cell>
          <cell r="B24">
            <v>-0.47041004747911153</v>
          </cell>
          <cell r="C24">
            <v>-0.36724469726575787</v>
          </cell>
          <cell r="D24">
            <v>1.8872453332341965</v>
          </cell>
          <cell r="E24">
            <v>-2.6650097333351639E-2</v>
          </cell>
          <cell r="F24">
            <v>0.70251003082863683</v>
          </cell>
        </row>
        <row r="25">
          <cell r="A25">
            <v>7</v>
          </cell>
          <cell r="B25">
            <v>-0.39484657267446432</v>
          </cell>
          <cell r="C25">
            <v>8.2829407477500117E-2</v>
          </cell>
          <cell r="D25">
            <v>2.3267783936109905</v>
          </cell>
          <cell r="E25">
            <v>0.63843783038987212</v>
          </cell>
          <cell r="F25">
            <v>0.93135342549149247</v>
          </cell>
        </row>
        <row r="26">
          <cell r="A26">
            <v>7</v>
          </cell>
          <cell r="B26">
            <v>-0.34058605708796702</v>
          </cell>
          <cell r="C26">
            <v>0.33865200066182732</v>
          </cell>
          <cell r="D26">
            <v>2.2242228760857756</v>
          </cell>
          <cell r="E26">
            <v>0.91194675240259038</v>
          </cell>
          <cell r="F26">
            <v>1.0476919903378747</v>
          </cell>
        </row>
        <row r="27">
          <cell r="A27">
            <v>7</v>
          </cell>
          <cell r="B27">
            <v>-0.45686747416376838</v>
          </cell>
          <cell r="C27">
            <v>0.39687294552612917</v>
          </cell>
          <cell r="D27">
            <v>2.3628944018597053</v>
          </cell>
          <cell r="E27">
            <v>0.95628132506350338</v>
          </cell>
          <cell r="F27">
            <v>1.0329687335171684</v>
          </cell>
        </row>
        <row r="28">
          <cell r="A28">
            <v>7</v>
          </cell>
          <cell r="B28">
            <v>-0.13902397949013715</v>
          </cell>
          <cell r="C28">
            <v>0.43298895377484387</v>
          </cell>
          <cell r="D28">
            <v>2.3628944018597053</v>
          </cell>
          <cell r="E28">
            <v>0.95628132506350338</v>
          </cell>
          <cell r="F28">
            <v>1.0329687335171684</v>
          </cell>
        </row>
        <row r="29">
          <cell r="A29">
            <v>11</v>
          </cell>
          <cell r="B29">
            <v>0.15507932258227772</v>
          </cell>
          <cell r="C29">
            <v>0.63275530273424208</v>
          </cell>
          <cell r="D29">
            <v>2.3628944018597053</v>
          </cell>
          <cell r="E29">
            <v>1.0506182781765201</v>
          </cell>
          <cell r="F29">
            <v>1.1446020033459312</v>
          </cell>
        </row>
        <row r="30">
          <cell r="A30">
            <v>11</v>
          </cell>
          <cell r="B30">
            <v>-2.2410631665968336E-2</v>
          </cell>
          <cell r="C30">
            <v>0.83896491804342344</v>
          </cell>
          <cell r="D30">
            <v>2.341741968328765</v>
          </cell>
          <cell r="E30">
            <v>1.0145022699278052</v>
          </cell>
          <cell r="F30">
            <v>0.93839238803674996</v>
          </cell>
        </row>
        <row r="31">
          <cell r="A31">
            <v>11</v>
          </cell>
          <cell r="B31">
            <v>0.36128893789145905</v>
          </cell>
          <cell r="C31">
            <v>0.83896491804342344</v>
          </cell>
          <cell r="D31">
            <v>2.8850351784290797</v>
          </cell>
          <cell r="E31">
            <v>2.0506182781765201</v>
          </cell>
          <cell r="F31">
            <v>0.14460200334593123</v>
          </cell>
        </row>
        <row r="32">
          <cell r="A32">
            <v>11</v>
          </cell>
          <cell r="B32">
            <v>0.39471269337840875</v>
          </cell>
          <cell r="C32">
            <v>0.62571634018898459</v>
          </cell>
          <cell r="D32">
            <v>2.5556217882738461</v>
          </cell>
          <cell r="E32">
            <v>2.0145022699278052</v>
          </cell>
          <cell r="F32">
            <v>0.83891464956927708</v>
          </cell>
        </row>
        <row r="33">
          <cell r="A33">
            <v>11</v>
          </cell>
          <cell r="B33">
            <v>0.52958995252088847</v>
          </cell>
          <cell r="C33">
            <v>0.89586976937989604</v>
          </cell>
          <cell r="D33">
            <v>2.9507139540730574</v>
          </cell>
          <cell r="E33">
            <v>2.2503846271359182</v>
          </cell>
          <cell r="F33">
            <v>0.73862603907735158</v>
          </cell>
        </row>
        <row r="34">
          <cell r="A34">
            <v>11</v>
          </cell>
          <cell r="B34">
            <v>0.47966390499737072</v>
          </cell>
          <cell r="C34">
            <v>0.72733164821466068</v>
          </cell>
          <cell r="D34">
            <v>3.1356045340317835</v>
          </cell>
          <cell r="E34">
            <v>2.0145022699278052</v>
          </cell>
          <cell r="F34">
            <v>0.93839238803674996</v>
          </cell>
        </row>
        <row r="35">
          <cell r="A35">
            <v>14</v>
          </cell>
          <cell r="B35">
            <v>0.64459016659500867</v>
          </cell>
          <cell r="C35">
            <v>1.3968729455261291</v>
          </cell>
          <cell r="E35">
            <v>2.0145022699278052</v>
          </cell>
          <cell r="F35">
            <v>0.93839238803674996</v>
          </cell>
        </row>
        <row r="36">
          <cell r="A36">
            <v>14</v>
          </cell>
          <cell r="B36">
            <v>0.52958995252088847</v>
          </cell>
          <cell r="C36">
            <v>1.3386520006618272</v>
          </cell>
          <cell r="E36">
            <v>2.4900179979320494</v>
          </cell>
          <cell r="F36">
            <v>1.1886188323303051</v>
          </cell>
        </row>
        <row r="37">
          <cell r="A37">
            <v>14</v>
          </cell>
          <cell r="B37">
            <v>1.786170574522526</v>
          </cell>
          <cell r="C37">
            <v>1.5332775642667693</v>
          </cell>
          <cell r="E37">
            <v>2.3449609726163367</v>
          </cell>
          <cell r="F37">
            <v>0.83891464956927708</v>
          </cell>
        </row>
        <row r="38">
          <cell r="A38">
            <v>14</v>
          </cell>
          <cell r="B38">
            <v>0.4156466002140517</v>
          </cell>
          <cell r="C38">
            <v>1.6257163401889847</v>
          </cell>
          <cell r="E38">
            <v>1.2503846271359182</v>
          </cell>
          <cell r="F38">
            <v>0.93135342549149247</v>
          </cell>
        </row>
        <row r="39">
          <cell r="A39">
            <v>14</v>
          </cell>
          <cell r="B39">
            <v>0.78617057452252603</v>
          </cell>
          <cell r="C39">
            <v>1.3968729455261291</v>
          </cell>
          <cell r="E39">
            <v>1.2503846271359182</v>
          </cell>
          <cell r="F39">
            <v>1.2426685935539299</v>
          </cell>
        </row>
        <row r="40">
          <cell r="A40">
            <v>14</v>
          </cell>
          <cell r="B40">
            <v>0.95531297362287948</v>
          </cell>
          <cell r="C40">
            <v>1.2056990859469221</v>
          </cell>
          <cell r="E40">
            <v>2.1555642467811182</v>
          </cell>
          <cell r="F40">
            <v>1.0890846754960999</v>
          </cell>
        </row>
        <row r="41">
          <cell r="A41">
            <v>17</v>
          </cell>
          <cell r="B41">
            <v>1.4181937892279315</v>
          </cell>
          <cell r="C41">
            <v>2.0208085059881959</v>
          </cell>
          <cell r="E41">
            <v>1.3449609726163367</v>
          </cell>
          <cell r="F41">
            <v>2.6442890859643349</v>
          </cell>
        </row>
        <row r="42">
          <cell r="A42">
            <v>17</v>
          </cell>
          <cell r="B42">
            <v>1.7740294044299849</v>
          </cell>
          <cell r="C42">
            <v>2.0430849006993483</v>
          </cell>
          <cell r="E42">
            <v>1.3449609726163367</v>
          </cell>
          <cell r="F42">
            <v>2.6442890859643349</v>
          </cell>
        </row>
        <row r="43">
          <cell r="A43">
            <v>17</v>
          </cell>
          <cell r="B43">
            <v>1.8609760205098629</v>
          </cell>
          <cell r="C43">
            <v>2.4566640436785607</v>
          </cell>
          <cell r="E43">
            <v>1.0506182781765201</v>
          </cell>
          <cell r="F43">
            <v>0.73862603907735158</v>
          </cell>
        </row>
        <row r="44">
          <cell r="A44">
            <v>17</v>
          </cell>
          <cell r="B44">
            <v>2.017706591542014</v>
          </cell>
          <cell r="C44">
            <v>2.0208085059881959</v>
          </cell>
          <cell r="E44">
            <v>1.1509068886684455</v>
          </cell>
          <cell r="F44">
            <v>0.83891464956927708</v>
          </cell>
        </row>
        <row r="45">
          <cell r="A45">
            <v>17</v>
          </cell>
          <cell r="B45">
            <v>1.9333857058419781</v>
          </cell>
          <cell r="C45">
            <v>2.0208085059881959</v>
          </cell>
          <cell r="E45">
            <v>2.2433456645906609</v>
          </cell>
          <cell r="F45">
            <v>2.2426685935539297</v>
          </cell>
        </row>
        <row r="46">
          <cell r="A46">
            <v>17</v>
          </cell>
          <cell r="B46">
            <v>1.5431325258362316</v>
          </cell>
          <cell r="C46">
            <v>2.5615988405772359</v>
          </cell>
          <cell r="E46">
            <v>2.1509068886684455</v>
          </cell>
          <cell r="F46">
            <v>2.262976970451843</v>
          </cell>
        </row>
        <row r="47">
          <cell r="A47">
            <v>21</v>
          </cell>
          <cell r="B47">
            <v>2.1799546234234057</v>
          </cell>
          <cell r="C47">
            <v>2.0208085059881959</v>
          </cell>
        </row>
        <row r="48">
          <cell r="A48">
            <v>21</v>
          </cell>
          <cell r="B48">
            <v>2.5431325258362314</v>
          </cell>
          <cell r="C48">
            <v>2.0430849006993483</v>
          </cell>
        </row>
        <row r="49">
          <cell r="A49">
            <v>21</v>
          </cell>
          <cell r="B49">
            <v>2.3612889378914592</v>
          </cell>
          <cell r="C49">
            <v>2.4566640436785607</v>
          </cell>
        </row>
        <row r="50">
          <cell r="A50">
            <v>21</v>
          </cell>
          <cell r="B50">
            <v>2.5295899525208885</v>
          </cell>
          <cell r="C50">
            <v>2.0208085059881959</v>
          </cell>
        </row>
        <row r="51">
          <cell r="A51">
            <v>21</v>
          </cell>
          <cell r="B51">
            <v>2.5431325258362314</v>
          </cell>
          <cell r="C51">
            <v>2.0208085059881959</v>
          </cell>
        </row>
        <row r="52">
          <cell r="A52">
            <v>21</v>
          </cell>
          <cell r="B52">
            <v>2.5431325258362314</v>
          </cell>
          <cell r="C52">
            <v>2.5615988405772359</v>
          </cell>
        </row>
        <row r="53">
          <cell r="A53">
            <v>28</v>
          </cell>
          <cell r="B53">
            <v>4.2105035441005478</v>
          </cell>
          <cell r="C53">
            <v>5.0430849006993483</v>
          </cell>
        </row>
        <row r="54">
          <cell r="A54">
            <v>28</v>
          </cell>
          <cell r="B54">
            <v>3.9191969653741645</v>
          </cell>
          <cell r="C54">
            <v>4.3968729455261295</v>
          </cell>
        </row>
        <row r="55">
          <cell r="A55">
            <v>28</v>
          </cell>
          <cell r="B55">
            <v>3.6445901665950085</v>
          </cell>
          <cell r="C55">
            <v>4.2056990859469225</v>
          </cell>
        </row>
        <row r="56">
          <cell r="A56">
            <v>28</v>
          </cell>
          <cell r="B56">
            <v>3.9553129736228794</v>
          </cell>
          <cell r="C56">
            <v>4.1370899230639973</v>
          </cell>
        </row>
        <row r="57">
          <cell r="A57">
            <v>28</v>
          </cell>
          <cell r="B57">
            <v>3.6445901665950085</v>
          </cell>
          <cell r="C57">
            <v>4.2943174280009142</v>
          </cell>
        </row>
        <row r="58">
          <cell r="A58">
            <v>28</v>
          </cell>
          <cell r="B58">
            <v>3.6245303726660403</v>
          </cell>
          <cell r="C58">
            <v>4.2056990859469225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4"/>
      <sheetName val="T=7"/>
      <sheetName val="T=11"/>
      <sheetName val="T=14"/>
      <sheetName val="T=17"/>
      <sheetName val="T=21"/>
      <sheetName val="T=28"/>
      <sheetName val="Graphs"/>
      <sheetName val="Generation Time"/>
      <sheetName val="Combined Data"/>
      <sheetName val="TSA NNo"/>
      <sheetName val="TSA+vit NNo"/>
      <sheetName val="TSA+sulf NNo"/>
      <sheetName val="TSA+nitrate NNo"/>
      <sheetName val="TSA+Fe NNo"/>
      <sheetName val="Combined N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0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4</v>
          </cell>
          <cell r="B8">
            <v>0.64201961163762988</v>
          </cell>
          <cell r="C8">
            <v>0.82887652785618082</v>
          </cell>
          <cell r="D8">
            <v>0.78692517469114875</v>
          </cell>
          <cell r="E8">
            <v>0.59810768665169878</v>
          </cell>
          <cell r="F8">
            <v>0.21311856737172441</v>
          </cell>
        </row>
        <row r="9">
          <cell r="A9">
            <v>4</v>
          </cell>
          <cell r="B9">
            <v>0.42563375772277562</v>
          </cell>
          <cell r="C9">
            <v>0.65449173261451665</v>
          </cell>
          <cell r="D9">
            <v>0.78692517469114875</v>
          </cell>
          <cell r="E9">
            <v>0.34228509346737157</v>
          </cell>
          <cell r="F9">
            <v>0.1562137160352518</v>
          </cell>
        </row>
        <row r="10">
          <cell r="A10">
            <v>4</v>
          </cell>
          <cell r="B10">
            <v>0.65908818924077484</v>
          </cell>
          <cell r="C10">
            <v>1.018066846967663</v>
          </cell>
          <cell r="D10">
            <v>0.90530014179706042</v>
          </cell>
          <cell r="E10">
            <v>0.76866645710741899</v>
          </cell>
          <cell r="F10">
            <v>0.1562137160352518</v>
          </cell>
        </row>
        <row r="11">
          <cell r="A11">
            <v>4</v>
          </cell>
          <cell r="B11">
            <v>0.64201961163762988</v>
          </cell>
          <cell r="C11">
            <v>0.88142000776014806</v>
          </cell>
          <cell r="D11">
            <v>1.0702264033946984</v>
          </cell>
          <cell r="E11">
            <v>0.38172183273684457</v>
          </cell>
          <cell r="F11">
            <v>0.41945515080983325</v>
          </cell>
        </row>
        <row r="12">
          <cell r="A12">
            <v>4</v>
          </cell>
          <cell r="B12">
            <v>0.65908818924077484</v>
          </cell>
          <cell r="C12">
            <v>0.90116406595590515</v>
          </cell>
          <cell r="D12">
            <v>1.0307896641252254</v>
          </cell>
          <cell r="E12">
            <v>0.28026419197806751</v>
          </cell>
          <cell r="F12">
            <v>0.21311856737172441</v>
          </cell>
        </row>
        <row r="13">
          <cell r="A13">
            <v>4</v>
          </cell>
          <cell r="B13">
            <v>1.7363565647506465</v>
          </cell>
          <cell r="C13">
            <v>0.90116406595590515</v>
          </cell>
          <cell r="D13">
            <v>2.1118931778532191</v>
          </cell>
          <cell r="E13">
            <v>0.76866645710741899</v>
          </cell>
          <cell r="F13">
            <v>0.43951494473880143</v>
          </cell>
        </row>
        <row r="14">
          <cell r="A14">
            <v>7</v>
          </cell>
          <cell r="B14">
            <v>3.2607074961251379</v>
          </cell>
          <cell r="C14">
            <v>4.5402076235370377</v>
          </cell>
          <cell r="D14">
            <v>2.2422776846486396</v>
          </cell>
          <cell r="E14">
            <v>1.3422850934673716</v>
          </cell>
          <cell r="F14">
            <v>0.33805730398002437</v>
          </cell>
        </row>
        <row r="15">
          <cell r="A15">
            <v>7</v>
          </cell>
          <cell r="B15">
            <v>3.1423325290192259</v>
          </cell>
          <cell r="C15">
            <v>4.790776979139741</v>
          </cell>
          <cell r="D15">
            <v>2.0702264033946984</v>
          </cell>
          <cell r="E15">
            <v>1.5981076866516988</v>
          </cell>
          <cell r="F15">
            <v>0.38324297815538849</v>
          </cell>
        </row>
        <row r="16">
          <cell r="A16">
            <v>7</v>
          </cell>
          <cell r="B16">
            <v>3.3693617911393625</v>
          </cell>
          <cell r="C16">
            <v>4.9819508387189479</v>
          </cell>
          <cell r="D16">
            <v>1.9725617516530605</v>
          </cell>
          <cell r="E16">
            <v>1.396545609053869</v>
          </cell>
          <cell r="F16">
            <v>0.27458868314116347</v>
          </cell>
        </row>
        <row r="17">
          <cell r="A17">
            <v>7</v>
          </cell>
          <cell r="B17">
            <v>3.2607074961251379</v>
          </cell>
          <cell r="C17">
            <v>3.4680596402206167</v>
          </cell>
          <cell r="D17">
            <v>2.0307896641252254</v>
          </cell>
          <cell r="E17">
            <v>1.3817218327368446</v>
          </cell>
          <cell r="F17">
            <v>0.85052636225859768</v>
          </cell>
        </row>
        <row r="18">
          <cell r="A18">
            <v>7</v>
          </cell>
          <cell r="B18">
            <v>3.1966901913418186</v>
          </cell>
          <cell r="C18">
            <v>3.3271327982281864</v>
          </cell>
          <cell r="D18">
            <v>2.2422776846486396</v>
          </cell>
          <cell r="E18">
            <v>0.89221098872411364</v>
          </cell>
          <cell r="F18">
            <v>1.0175489549201941</v>
          </cell>
        </row>
        <row r="19">
          <cell r="A19">
            <v>7</v>
          </cell>
          <cell r="B19">
            <v>3.3241761169639985</v>
          </cell>
          <cell r="C19">
            <v>3.4809476625727154</v>
          </cell>
          <cell r="D19">
            <v>2.3809492104225694</v>
          </cell>
          <cell r="E19">
            <v>1.0984206040332949</v>
          </cell>
          <cell r="F19">
            <v>0.75023775176667218</v>
          </cell>
        </row>
        <row r="20">
          <cell r="A20">
            <v>11</v>
          </cell>
          <cell r="B20">
            <v>3.2607074961251379</v>
          </cell>
          <cell r="C20">
            <v>4.4240428112362427</v>
          </cell>
          <cell r="D20">
            <v>2.9053001417970603</v>
          </cell>
          <cell r="E20">
            <v>3.1318443595202448</v>
          </cell>
          <cell r="F20">
            <v>1.1562137160352517</v>
          </cell>
        </row>
        <row r="21">
          <cell r="A21">
            <v>11</v>
          </cell>
          <cell r="B21">
            <v>3.1423325290192259</v>
          </cell>
          <cell r="C21">
            <v>4.4240428112362427</v>
          </cell>
          <cell r="D21">
            <v>3.0307896641252254</v>
          </cell>
          <cell r="E21">
            <v>3.0984206040332949</v>
          </cell>
          <cell r="F21">
            <v>1.2723785283360467</v>
          </cell>
        </row>
        <row r="22">
          <cell r="A22">
            <v>11</v>
          </cell>
          <cell r="B22">
            <v>3.3693617911393625</v>
          </cell>
          <cell r="C22">
            <v>4.3124095414074803</v>
          </cell>
          <cell r="D22">
            <v>2.9053001417970603</v>
          </cell>
          <cell r="E22">
            <v>2.6563286315160006</v>
          </cell>
          <cell r="F22">
            <v>1.0445804462064892</v>
          </cell>
        </row>
        <row r="23">
          <cell r="A23">
            <v>11</v>
          </cell>
          <cell r="B23">
            <v>3.2607074961251379</v>
          </cell>
          <cell r="C23">
            <v>2.9819508387189484</v>
          </cell>
          <cell r="D23">
            <v>2.7869251746911488</v>
          </cell>
          <cell r="E23">
            <v>2.6924446397647155</v>
          </cell>
          <cell r="F23">
            <v>1.6559007986536556</v>
          </cell>
        </row>
        <row r="24">
          <cell r="A24">
            <v>11</v>
          </cell>
          <cell r="B24">
            <v>3.1966901913418186</v>
          </cell>
          <cell r="C24">
            <v>3.2178331959270614</v>
          </cell>
          <cell r="D24">
            <v>2.7869251746911488</v>
          </cell>
          <cell r="E24">
            <v>2.8851720261788563</v>
          </cell>
          <cell r="F24">
            <v>1.4395149447388014</v>
          </cell>
        </row>
        <row r="25">
          <cell r="A25">
            <v>11</v>
          </cell>
          <cell r="B25">
            <v>3.3241761169639985</v>
          </cell>
          <cell r="C25">
            <v>3.0180668469676633</v>
          </cell>
          <cell r="D25">
            <v>3.1536593425946475</v>
          </cell>
          <cell r="E25">
            <v>3.3254498661534315</v>
          </cell>
          <cell r="F25">
            <v>1.3105362303287613</v>
          </cell>
        </row>
        <row r="26">
          <cell r="A26">
            <v>14</v>
          </cell>
          <cell r="B26">
            <v>4.7002405565019316</v>
          </cell>
          <cell r="C26">
            <v>4.5402076235370377</v>
          </cell>
          <cell r="D26">
            <v>3.9053001417970603</v>
          </cell>
          <cell r="E26">
            <v>4.342285093467372</v>
          </cell>
          <cell r="F26">
            <v>1.4973183549295448</v>
          </cell>
        </row>
        <row r="27">
          <cell r="A27">
            <v>14</v>
          </cell>
          <cell r="B27">
            <v>4.386197018453303</v>
          </cell>
          <cell r="C27">
            <v>4.790776979139741</v>
          </cell>
          <cell r="D27">
            <v>3.5807155593819675</v>
          </cell>
          <cell r="E27">
            <v>4.3025405866892195</v>
          </cell>
          <cell r="F27">
            <v>1.6729693762568005</v>
          </cell>
        </row>
        <row r="28">
          <cell r="A28">
            <v>14</v>
          </cell>
          <cell r="B28">
            <v>4.5976850389767172</v>
          </cell>
          <cell r="C28">
            <v>4.9819508387189479</v>
          </cell>
          <cell r="D28">
            <v>3.7869251746911488</v>
          </cell>
          <cell r="E28">
            <v>4.3965456090538693</v>
          </cell>
          <cell r="F28">
            <v>1.7739128416703893</v>
          </cell>
        </row>
        <row r="29">
          <cell r="A29">
            <v>14</v>
          </cell>
          <cell r="B29">
            <v>4.5090666969227247</v>
          </cell>
          <cell r="C29">
            <v>3.4680596402206167</v>
          </cell>
          <cell r="D29">
            <v>3.9053001417970603</v>
          </cell>
          <cell r="E29">
            <v>4.5537731139907862</v>
          </cell>
          <cell r="F29">
            <v>1.8505263622585977</v>
          </cell>
        </row>
        <row r="30">
          <cell r="A30">
            <v>14</v>
          </cell>
          <cell r="B30">
            <v>4.324176116963999</v>
          </cell>
          <cell r="C30">
            <v>3.3271327982281864</v>
          </cell>
          <cell r="D30">
            <v>3.9552261893205785</v>
          </cell>
          <cell r="E30">
            <v>4.2167955711392064</v>
          </cell>
          <cell r="F30">
            <v>1.7502377517666723</v>
          </cell>
        </row>
        <row r="31">
          <cell r="A31">
            <v>14</v>
          </cell>
          <cell r="B31">
            <v>4.2584973413200204</v>
          </cell>
          <cell r="C31">
            <v>3.4809476625727154</v>
          </cell>
          <cell r="D31">
            <v>4.0139544368112858</v>
          </cell>
          <cell r="E31">
            <v>4.2802641919780671</v>
          </cell>
          <cell r="F31">
            <v>1.8505263622585977</v>
          </cell>
        </row>
        <row r="32">
          <cell r="A32">
            <v>17</v>
          </cell>
          <cell r="B32">
            <v>4.4055739637938078</v>
          </cell>
          <cell r="C32">
            <v>5.6872842460108242</v>
          </cell>
          <cell r="F32">
            <v>2.6115662259927426</v>
          </cell>
        </row>
        <row r="33">
          <cell r="A33">
            <v>17</v>
          </cell>
          <cell r="B33">
            <v>4.5976850389767172</v>
          </cell>
          <cell r="C33">
            <v>5.8793953211937335</v>
          </cell>
          <cell r="F33">
            <v>2.4395149447388014</v>
          </cell>
        </row>
        <row r="34">
          <cell r="A34">
            <v>17</v>
          </cell>
          <cell r="B34">
            <v>4.4055739637938078</v>
          </cell>
          <cell r="C34">
            <v>5.6872842460108242</v>
          </cell>
          <cell r="F34">
            <v>2.6559007986536556</v>
          </cell>
        </row>
        <row r="35">
          <cell r="A35">
            <v>17</v>
          </cell>
          <cell r="B35">
            <v>3.3241761169639985</v>
          </cell>
          <cell r="C35">
            <v>4.6058863991810153</v>
          </cell>
          <cell r="F35">
            <v>2.6115662259927426</v>
          </cell>
        </row>
        <row r="36">
          <cell r="A36">
            <v>17</v>
          </cell>
          <cell r="B36">
            <v>3.5053173687563213</v>
          </cell>
          <cell r="C36">
            <v>4.7870276509733385</v>
          </cell>
          <cell r="F36">
            <v>2.4543387210558256</v>
          </cell>
        </row>
        <row r="37">
          <cell r="A37">
            <v>17</v>
          </cell>
          <cell r="B37">
            <v>3.2607074961251379</v>
          </cell>
          <cell r="C37">
            <v>4.5424177783421547</v>
          </cell>
          <cell r="F37">
            <v>2.6115662259927426</v>
          </cell>
        </row>
        <row r="38">
          <cell r="A38">
            <v>21</v>
          </cell>
          <cell r="C38">
            <v>6.2107942333818036</v>
          </cell>
          <cell r="F38">
            <v>2.9887226287414883</v>
          </cell>
        </row>
        <row r="39">
          <cell r="A39">
            <v>21</v>
          </cell>
          <cell r="C39">
            <v>6.4809476625727154</v>
          </cell>
          <cell r="F39">
            <v>2.5810953526663187</v>
          </cell>
        </row>
        <row r="40">
          <cell r="A40">
            <v>21</v>
          </cell>
          <cell r="C40">
            <v>6.2178331959270619</v>
          </cell>
          <cell r="F40">
            <v>2.7739128416703891</v>
          </cell>
        </row>
        <row r="41">
          <cell r="A41">
            <v>21</v>
          </cell>
          <cell r="C41">
            <v>5.5424177783421547</v>
          </cell>
          <cell r="F41">
            <v>3.0445804462064889</v>
          </cell>
        </row>
        <row r="42">
          <cell r="A42">
            <v>21</v>
          </cell>
          <cell r="C42">
            <v>5.4240428112362427</v>
          </cell>
          <cell r="F42">
            <v>3.8505263622585977</v>
          </cell>
        </row>
        <row r="43">
          <cell r="A43">
            <v>21</v>
          </cell>
          <cell r="C43">
            <v>5.5424177783421547</v>
          </cell>
          <cell r="F43">
            <v>3.0445804462064889</v>
          </cell>
        </row>
        <row r="44">
          <cell r="A44">
            <v>28</v>
          </cell>
          <cell r="F44">
            <v>3.481181719197322</v>
          </cell>
        </row>
        <row r="45">
          <cell r="A45">
            <v>28</v>
          </cell>
          <cell r="F45">
            <v>3.6115662259927426</v>
          </cell>
        </row>
        <row r="46">
          <cell r="A46">
            <v>28</v>
          </cell>
          <cell r="F46">
            <v>3.7502377517666723</v>
          </cell>
        </row>
        <row r="47">
          <cell r="A47">
            <v>28</v>
          </cell>
          <cell r="F47">
            <v>3.9500041007260704</v>
          </cell>
        </row>
        <row r="48">
          <cell r="A48">
            <v>28</v>
          </cell>
          <cell r="F48">
            <v>3.9429651381808131</v>
          </cell>
        </row>
        <row r="49">
          <cell r="A49">
            <v>28</v>
          </cell>
          <cell r="F49">
            <v>3.6115662259927426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7"/>
      <sheetName val="T=14"/>
      <sheetName val="T=21"/>
      <sheetName val="T=28"/>
      <sheetName val="NNo"/>
      <sheetName val="Graphs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0</v>
          </cell>
          <cell r="F3">
            <v>-4.0433972144715375E-3</v>
          </cell>
        </row>
        <row r="4">
          <cell r="A4">
            <v>0</v>
          </cell>
          <cell r="F4">
            <v>0.14303322525931506</v>
          </cell>
        </row>
        <row r="5">
          <cell r="A5">
            <v>0</v>
          </cell>
          <cell r="F5">
            <v>0.12365627991881029</v>
          </cell>
        </row>
        <row r="6">
          <cell r="A6">
            <v>0</v>
          </cell>
          <cell r="F6">
            <v>-0.12020820951526633</v>
          </cell>
        </row>
        <row r="7">
          <cell r="A7">
            <v>0</v>
          </cell>
          <cell r="F7">
            <v>-0.23560162821733593</v>
          </cell>
        </row>
        <row r="8">
          <cell r="A8">
            <v>0</v>
          </cell>
          <cell r="F8">
            <v>-2.214161930726774E-2</v>
          </cell>
        </row>
        <row r="9">
          <cell r="A9">
            <v>7</v>
          </cell>
          <cell r="F9">
            <v>-0.18235611626411083</v>
          </cell>
        </row>
        <row r="10">
          <cell r="A10">
            <v>7</v>
          </cell>
          <cell r="F10">
            <v>-0.39757428698145408</v>
          </cell>
        </row>
        <row r="11">
          <cell r="A11">
            <v>7</v>
          </cell>
          <cell r="F11">
            <v>-0.32641782482444764</v>
          </cell>
        </row>
        <row r="12">
          <cell r="A12">
            <v>7</v>
          </cell>
          <cell r="F12">
            <v>-0.52618417378384597</v>
          </cell>
        </row>
        <row r="13">
          <cell r="A13">
            <v>7</v>
          </cell>
          <cell r="F13">
            <v>-0.39757428698145408</v>
          </cell>
        </row>
        <row r="14">
          <cell r="A14">
            <v>7</v>
          </cell>
          <cell r="F14">
            <v>-0.60345254929371761</v>
          </cell>
        </row>
      </sheetData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7"/>
      <sheetName val="T=14"/>
      <sheetName val="T=21"/>
      <sheetName val="T=28"/>
      <sheetName val="NNo"/>
      <sheetName val="Graphs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0</v>
          </cell>
          <cell r="F3">
            <v>-4.7923552317182788E-2</v>
          </cell>
        </row>
        <row r="4">
          <cell r="A4">
            <v>0</v>
          </cell>
          <cell r="F4">
            <v>-4.7923552317182788E-2</v>
          </cell>
        </row>
        <row r="5">
          <cell r="A5">
            <v>0</v>
          </cell>
          <cell r="F5">
            <v>-4.7923552317182788E-2</v>
          </cell>
        </row>
        <row r="6">
          <cell r="A6">
            <v>0</v>
          </cell>
          <cell r="F6">
            <v>-1.4499796830233102E-2</v>
          </cell>
        </row>
        <row r="7">
          <cell r="A7">
            <v>0</v>
          </cell>
          <cell r="F7">
            <v>6.8241259983612038E-2</v>
          </cell>
        </row>
        <row r="8">
          <cell r="A8">
            <v>0</v>
          </cell>
          <cell r="F8">
            <v>7.0451414788728864E-2</v>
          </cell>
        </row>
        <row r="9">
          <cell r="A9">
            <v>7</v>
          </cell>
          <cell r="F9">
            <v>-0.70681891342288972</v>
          </cell>
        </row>
        <row r="10">
          <cell r="A10">
            <v>7</v>
          </cell>
          <cell r="F10">
            <v>-0.93845750236509029</v>
          </cell>
        </row>
        <row r="11">
          <cell r="A11">
            <v>7</v>
          </cell>
          <cell r="F11">
            <v>-0.45389951658576244</v>
          </cell>
        </row>
        <row r="12">
          <cell r="A12">
            <v>7</v>
          </cell>
          <cell r="F12">
            <v>-0.45389951658576244</v>
          </cell>
        </row>
        <row r="13">
          <cell r="A13">
            <v>7</v>
          </cell>
          <cell r="F13">
            <v>-0.53116789209563409</v>
          </cell>
        </row>
        <row r="14">
          <cell r="A14">
            <v>7</v>
          </cell>
          <cell r="F14">
            <v>-0.54823646969877893</v>
          </cell>
        </row>
        <row r="15">
          <cell r="A15">
            <v>14</v>
          </cell>
          <cell r="F15">
            <v>-1.360691951252408</v>
          </cell>
        </row>
        <row r="16">
          <cell r="A16">
            <v>14</v>
          </cell>
          <cell r="F16">
            <v>-0.93845750236509029</v>
          </cell>
        </row>
        <row r="17">
          <cell r="A17">
            <v>14</v>
          </cell>
          <cell r="F17">
            <v>-0.93845750236509029</v>
          </cell>
        </row>
        <row r="18">
          <cell r="A18">
            <v>14</v>
          </cell>
          <cell r="F18">
            <v>-0.82781546427712771</v>
          </cell>
        </row>
        <row r="19">
          <cell r="A19">
            <v>14</v>
          </cell>
          <cell r="F19">
            <v>-0.81747463093890893</v>
          </cell>
        </row>
        <row r="20">
          <cell r="A20">
            <v>14</v>
          </cell>
          <cell r="F20">
            <v>-0.78468211754260142</v>
          </cell>
        </row>
        <row r="21">
          <cell r="A21">
            <v>21</v>
          </cell>
          <cell r="F21">
            <v>-1.9910187009807103</v>
          </cell>
        </row>
        <row r="22">
          <cell r="A22">
            <v>21</v>
          </cell>
          <cell r="F22">
            <v>-1.9910187009807103</v>
          </cell>
        </row>
        <row r="23">
          <cell r="A23">
            <v>21</v>
          </cell>
          <cell r="F23">
            <v>-2.4538995165857624</v>
          </cell>
        </row>
        <row r="24">
          <cell r="A24">
            <v>21</v>
          </cell>
          <cell r="F24">
            <v>-1.8660799643724102</v>
          </cell>
        </row>
        <row r="25">
          <cell r="A25">
            <v>21</v>
          </cell>
          <cell r="F25">
            <v>-2.2541331676263643</v>
          </cell>
        </row>
        <row r="26">
          <cell r="A26">
            <v>21</v>
          </cell>
          <cell r="F26">
            <v>-1.7497985472966089</v>
          </cell>
        </row>
        <row r="27">
          <cell r="A27">
            <v>28</v>
          </cell>
          <cell r="F27">
            <v>-3.1001631704057782</v>
          </cell>
        </row>
        <row r="28">
          <cell r="A28">
            <v>28</v>
          </cell>
          <cell r="F28">
            <v>-2.6351830857786567</v>
          </cell>
        </row>
        <row r="29">
          <cell r="A29">
            <v>28</v>
          </cell>
          <cell r="F29">
            <v>-3.1595568221459458</v>
          </cell>
        </row>
        <row r="30">
          <cell r="A30">
            <v>28</v>
          </cell>
          <cell r="F30">
            <v>-3.5905463557932773</v>
          </cell>
        </row>
        <row r="31">
          <cell r="A31">
            <v>28</v>
          </cell>
          <cell r="F31">
            <v>-2.820894290197046</v>
          </cell>
        </row>
        <row r="32">
          <cell r="A32">
            <v>28</v>
          </cell>
          <cell r="F32">
            <v>-2.9498569621091844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7"/>
      <sheetName val="T=14"/>
      <sheetName val="T=21"/>
      <sheetName val="T=28"/>
      <sheetName val="NNo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K2">
            <v>0</v>
          </cell>
          <cell r="L2">
            <v>1</v>
          </cell>
        </row>
        <row r="3">
          <cell r="K3">
            <v>7</v>
          </cell>
          <cell r="L3">
            <v>-1.3958368842574296</v>
          </cell>
        </row>
        <row r="4">
          <cell r="K4">
            <v>14</v>
          </cell>
          <cell r="L4">
            <v>-2.4929458516757106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=0"/>
      <sheetName val="T=7"/>
      <sheetName val="T=14"/>
      <sheetName val="T=21"/>
      <sheetName val="T=28"/>
      <sheetName val="NNo"/>
      <sheetName val="Graph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J2">
            <v>0</v>
          </cell>
          <cell r="K2">
            <v>0</v>
          </cell>
        </row>
        <row r="3">
          <cell r="J3">
            <v>7</v>
          </cell>
          <cell r="K3">
            <v>-0.23642561330962231</v>
          </cell>
        </row>
        <row r="4">
          <cell r="J4">
            <v>14</v>
          </cell>
          <cell r="K4">
            <v>-0.334070100468777</v>
          </cell>
        </row>
        <row r="5">
          <cell r="J5">
            <v>21</v>
          </cell>
        </row>
        <row r="6">
          <cell r="J6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Custom 9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00B050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Custom 9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00B050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Custom 9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00B050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Custom 1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36FE91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Custom 1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36FE91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Custom 1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36FE91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Custom 1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36FE91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Custom 1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C0C0C"/>
    </a:accent1>
    <a:accent2>
      <a:srgbClr val="36FE91"/>
    </a:accent2>
    <a:accent3>
      <a:srgbClr val="AEABAB"/>
    </a:accent3>
    <a:accent4>
      <a:srgbClr val="0070C0"/>
    </a:accent4>
    <a:accent5>
      <a:srgbClr val="FF0000"/>
    </a:accent5>
    <a:accent6>
      <a:srgbClr val="7030A0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"/>
  <sheetViews>
    <sheetView zoomScale="60" zoomScaleNormal="60" workbookViewId="0">
      <selection activeCell="AK3" sqref="AK3:AR3"/>
    </sheetView>
  </sheetViews>
  <sheetFormatPr defaultRowHeight="14.5" x14ac:dyDescent="0.35"/>
  <cols>
    <col min="3" max="3" width="11.90625" bestFit="1" customWidth="1"/>
    <col min="4" max="5" width="10.90625" bestFit="1" customWidth="1"/>
    <col min="6" max="6" width="11.7265625" bestFit="1" customWidth="1"/>
    <col min="8" max="8" width="12.81640625" bestFit="1" customWidth="1"/>
    <col min="9" max="9" width="12.81640625" customWidth="1"/>
    <col min="29" max="29" width="8.90625" customWidth="1"/>
  </cols>
  <sheetData>
    <row r="1" spans="1:44" x14ac:dyDescent="0.35">
      <c r="A1" t="s">
        <v>27</v>
      </c>
    </row>
    <row r="2" spans="1:44" x14ac:dyDescent="0.35">
      <c r="A2" s="7"/>
      <c r="B2" s="7" t="s">
        <v>1</v>
      </c>
      <c r="C2" s="7" t="s">
        <v>6</v>
      </c>
      <c r="D2" s="30">
        <f>AVERAGE(D4:D9)</f>
        <v>6528.333333333333</v>
      </c>
      <c r="E2" s="7"/>
      <c r="F2" s="7"/>
      <c r="G2" s="8"/>
      <c r="H2" s="7"/>
      <c r="K2" s="18" t="s">
        <v>2</v>
      </c>
      <c r="L2" t="s">
        <v>6</v>
      </c>
      <c r="M2" s="6">
        <f>AVERAGE(M4:M9)</f>
        <v>2173.3333333333335</v>
      </c>
      <c r="P2" s="8"/>
      <c r="T2" s="19" t="s">
        <v>22</v>
      </c>
      <c r="U2" t="s">
        <v>6</v>
      </c>
      <c r="V2" s="6">
        <f>AVERAGE(V4:V8)</f>
        <v>25540</v>
      </c>
      <c r="Y2" s="8"/>
      <c r="AC2" s="20" t="s">
        <v>23</v>
      </c>
      <c r="AD2" t="s">
        <v>6</v>
      </c>
      <c r="AE2" s="6">
        <f>AVERAGE(AE4:AE8)</f>
        <v>52420</v>
      </c>
      <c r="AH2" s="8"/>
      <c r="AL2" s="21" t="s">
        <v>5</v>
      </c>
      <c r="AM2" t="s">
        <v>6</v>
      </c>
      <c r="AN2" s="6">
        <f>AVERAGE(AN4:AN8)</f>
        <v>107520</v>
      </c>
      <c r="AQ2" s="8"/>
    </row>
    <row r="3" spans="1:44" x14ac:dyDescent="0.35">
      <c r="A3" s="7" t="s">
        <v>0</v>
      </c>
      <c r="B3" s="7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12</v>
      </c>
      <c r="H3" s="7"/>
      <c r="J3" s="7" t="s">
        <v>0</v>
      </c>
      <c r="K3" s="7" t="s">
        <v>7</v>
      </c>
      <c r="L3" s="7" t="s">
        <v>8</v>
      </c>
      <c r="M3" s="7" t="s">
        <v>9</v>
      </c>
      <c r="N3" s="29" t="s">
        <v>10</v>
      </c>
      <c r="O3" s="30" t="s">
        <v>11</v>
      </c>
      <c r="P3" s="7"/>
      <c r="Q3" s="7"/>
      <c r="S3" s="7" t="s">
        <v>0</v>
      </c>
      <c r="T3" s="7" t="s">
        <v>7</v>
      </c>
      <c r="U3" s="7" t="s">
        <v>8</v>
      </c>
      <c r="V3" s="7" t="s">
        <v>9</v>
      </c>
      <c r="W3" s="29" t="s">
        <v>10</v>
      </c>
      <c r="X3" s="30" t="s">
        <v>11</v>
      </c>
      <c r="Y3" s="7"/>
      <c r="Z3" s="7"/>
      <c r="AB3" s="7" t="s">
        <v>0</v>
      </c>
      <c r="AC3" s="7" t="s">
        <v>7</v>
      </c>
      <c r="AD3" s="7" t="s">
        <v>8</v>
      </c>
      <c r="AE3" s="7" t="s">
        <v>9</v>
      </c>
      <c r="AF3" s="29" t="s">
        <v>10</v>
      </c>
      <c r="AG3" s="30" t="s">
        <v>11</v>
      </c>
      <c r="AH3" s="7"/>
      <c r="AI3" s="7"/>
      <c r="AK3" s="7" t="s">
        <v>0</v>
      </c>
      <c r="AL3" s="7" t="s">
        <v>7</v>
      </c>
      <c r="AM3" s="7" t="s">
        <v>8</v>
      </c>
      <c r="AN3" s="7" t="s">
        <v>9</v>
      </c>
      <c r="AO3" s="29" t="s">
        <v>10</v>
      </c>
      <c r="AP3" s="30" t="s">
        <v>11</v>
      </c>
      <c r="AQ3" s="7"/>
      <c r="AR3" s="7"/>
    </row>
    <row r="4" spans="1:44" x14ac:dyDescent="0.35">
      <c r="A4" s="9">
        <v>0</v>
      </c>
      <c r="B4" s="9">
        <v>1</v>
      </c>
      <c r="C4" s="10">
        <v>1</v>
      </c>
      <c r="D4" s="11">
        <v>3490</v>
      </c>
      <c r="E4" s="11">
        <f t="shared" ref="E4:E51" si="0">D4/D$2</f>
        <v>0.53459280061271386</v>
      </c>
      <c r="F4" s="11">
        <f t="shared" ref="F4:F51" si="1">LOG10(E4)</f>
        <v>-0.27197689420504229</v>
      </c>
      <c r="G4" s="10"/>
      <c r="H4" s="28" t="s">
        <v>13</v>
      </c>
      <c r="I4" s="31"/>
      <c r="J4" s="9">
        <v>0</v>
      </c>
      <c r="K4" s="9">
        <v>1</v>
      </c>
      <c r="L4" s="10">
        <v>1</v>
      </c>
      <c r="M4" s="11">
        <v>1330</v>
      </c>
      <c r="N4" s="11">
        <f t="shared" ref="N4:N51" si="2">M4/M$2</f>
        <v>0.61196319018404899</v>
      </c>
      <c r="O4" s="11">
        <f t="shared" ref="O4:O51" si="3">LOG10(N4)</f>
        <v>-0.21327470004517204</v>
      </c>
      <c r="P4" s="10"/>
      <c r="Q4" s="28" t="s">
        <v>13</v>
      </c>
      <c r="S4" s="9">
        <v>0</v>
      </c>
      <c r="T4" s="9">
        <v>1</v>
      </c>
      <c r="U4" s="10">
        <v>1</v>
      </c>
      <c r="V4" s="11">
        <v>39900</v>
      </c>
      <c r="W4" s="11">
        <f>V4/V$2</f>
        <v>1.5622552858261551</v>
      </c>
      <c r="X4" s="11">
        <f>LOG10(W4)</f>
        <v>0.19375200275935178</v>
      </c>
      <c r="Y4" s="10"/>
      <c r="Z4" s="28" t="s">
        <v>13</v>
      </c>
      <c r="AB4" s="9">
        <v>0</v>
      </c>
      <c r="AC4" s="9">
        <v>1</v>
      </c>
      <c r="AD4" s="10">
        <v>1</v>
      </c>
      <c r="AE4" s="11">
        <v>58900</v>
      </c>
      <c r="AF4" s="11">
        <f>AE4/AE$2</f>
        <v>1.1236169400991989</v>
      </c>
      <c r="AG4" s="11">
        <f>LOG10(AF4)</f>
        <v>5.0618278176520023E-2</v>
      </c>
      <c r="AH4" s="10"/>
      <c r="AI4" s="28" t="s">
        <v>13</v>
      </c>
      <c r="AK4" s="9">
        <v>0</v>
      </c>
      <c r="AL4" s="9">
        <v>1</v>
      </c>
      <c r="AM4" s="10">
        <v>1</v>
      </c>
      <c r="AN4" s="11">
        <v>79200</v>
      </c>
      <c r="AO4" s="11">
        <f>AN4/AN$2</f>
        <v>0.7366071428571429</v>
      </c>
      <c r="AP4" s="11">
        <f>LOG10(AO4)</f>
        <v>-0.13276407412025651</v>
      </c>
      <c r="AQ4" s="10"/>
      <c r="AR4" s="28" t="s">
        <v>13</v>
      </c>
    </row>
    <row r="5" spans="1:44" x14ac:dyDescent="0.35">
      <c r="A5" s="12">
        <v>0</v>
      </c>
      <c r="B5" s="12">
        <v>1</v>
      </c>
      <c r="C5" s="24">
        <v>2</v>
      </c>
      <c r="D5" s="23">
        <v>4280</v>
      </c>
      <c r="E5" s="11">
        <f t="shared" si="0"/>
        <v>0.65560377840183814</v>
      </c>
      <c r="F5" s="23">
        <f t="shared" si="1"/>
        <v>-0.18335855215105021</v>
      </c>
      <c r="G5" s="24"/>
      <c r="H5" s="16"/>
      <c r="I5" s="23"/>
      <c r="J5" s="12">
        <v>0</v>
      </c>
      <c r="K5" s="12">
        <v>1</v>
      </c>
      <c r="L5" s="24">
        <v>2</v>
      </c>
      <c r="M5" s="23">
        <v>2630</v>
      </c>
      <c r="N5" s="11">
        <f t="shared" si="2"/>
        <v>1.2101226993865031</v>
      </c>
      <c r="O5" s="23">
        <f t="shared" si="3"/>
        <v>8.2829407477500117E-2</v>
      </c>
      <c r="P5" s="24"/>
      <c r="Q5" s="16"/>
      <c r="S5" s="12">
        <v>0</v>
      </c>
      <c r="T5" s="12">
        <v>1</v>
      </c>
      <c r="U5" s="24">
        <v>2</v>
      </c>
      <c r="V5" s="23">
        <v>22100</v>
      </c>
      <c r="W5" s="11">
        <f t="shared" ref="W5:W13" si="4">V5/V$2</f>
        <v>0.86530931871574002</v>
      </c>
      <c r="X5" s="11">
        <f t="shared" ref="X5:X51" si="5">LOG10(W5)</f>
        <v>-6.2828619242285777E-2</v>
      </c>
      <c r="Y5" s="24"/>
      <c r="Z5" s="16"/>
      <c r="AB5" s="12">
        <v>0</v>
      </c>
      <c r="AC5" s="12">
        <v>1</v>
      </c>
      <c r="AD5" s="24">
        <v>2</v>
      </c>
      <c r="AE5" s="23">
        <v>25500</v>
      </c>
      <c r="AF5" s="11">
        <f t="shared" ref="AF5:AF13" si="6">AE5/AE$2</f>
        <v>0.48645555131629148</v>
      </c>
      <c r="AG5" s="11">
        <f t="shared" ref="AG5:AG51" si="7">LOG10(AF5)</f>
        <v>-0.31295683617662651</v>
      </c>
      <c r="AH5" s="24"/>
      <c r="AI5" s="16"/>
      <c r="AK5" s="12">
        <v>0</v>
      </c>
      <c r="AL5" s="12">
        <v>1</v>
      </c>
      <c r="AM5" s="24">
        <v>2</v>
      </c>
      <c r="AN5" s="23">
        <v>54200</v>
      </c>
      <c r="AO5" s="11">
        <f t="shared" ref="AO5:AO13" si="8">AN5/AN$2</f>
        <v>0.50409226190476186</v>
      </c>
      <c r="AP5" s="11">
        <f t="shared" ref="AP5:AP51" si="9">LOG10(AO5)</f>
        <v>-0.29748996917136311</v>
      </c>
      <c r="AQ5" s="24"/>
      <c r="AR5" s="16"/>
    </row>
    <row r="6" spans="1:44" x14ac:dyDescent="0.35">
      <c r="A6" s="12">
        <v>0</v>
      </c>
      <c r="B6" s="12">
        <v>1</v>
      </c>
      <c r="C6" s="24">
        <v>3</v>
      </c>
      <c r="D6" s="23">
        <v>9180</v>
      </c>
      <c r="E6" s="11">
        <f t="shared" si="0"/>
        <v>1.4061781976002043</v>
      </c>
      <c r="F6" s="23">
        <f t="shared" si="1"/>
        <v>0.14804036003702023</v>
      </c>
      <c r="G6" s="24"/>
      <c r="H6" s="16"/>
      <c r="I6" s="23"/>
      <c r="J6" s="12">
        <v>0</v>
      </c>
      <c r="K6" s="12">
        <v>1</v>
      </c>
      <c r="L6" s="24">
        <v>3</v>
      </c>
      <c r="M6" s="23">
        <v>990</v>
      </c>
      <c r="N6" s="11">
        <f t="shared" si="2"/>
        <v>0.45552147239263802</v>
      </c>
      <c r="O6" s="23">
        <f t="shared" si="3"/>
        <v>-0.34149114641470785</v>
      </c>
      <c r="P6" s="24"/>
      <c r="Q6" s="16"/>
      <c r="S6" s="12">
        <v>0</v>
      </c>
      <c r="T6" s="12">
        <v>1</v>
      </c>
      <c r="U6" s="24">
        <v>3</v>
      </c>
      <c r="V6" s="23">
        <v>26300</v>
      </c>
      <c r="W6" s="11">
        <f t="shared" si="4"/>
        <v>1.0297572435395459</v>
      </c>
      <c r="X6" s="11">
        <f t="shared" si="5"/>
        <v>1.2734855562361423E-2</v>
      </c>
      <c r="Y6" s="24"/>
      <c r="Z6" s="16"/>
      <c r="AB6" s="12">
        <v>0</v>
      </c>
      <c r="AC6" s="12">
        <v>1</v>
      </c>
      <c r="AD6" s="24">
        <v>3</v>
      </c>
      <c r="AE6" s="23">
        <v>49300</v>
      </c>
      <c r="AF6" s="11">
        <f t="shared" si="6"/>
        <v>0.94048073254483022</v>
      </c>
      <c r="AG6" s="11">
        <f t="shared" si="7"/>
        <v>-2.6650097333351639E-2</v>
      </c>
      <c r="AH6" s="24"/>
      <c r="AI6" s="16"/>
      <c r="AK6" s="12">
        <v>0</v>
      </c>
      <c r="AL6" s="12">
        <v>1</v>
      </c>
      <c r="AM6" s="24">
        <v>3</v>
      </c>
      <c r="AN6" s="23">
        <v>54200</v>
      </c>
      <c r="AO6" s="11">
        <f t="shared" si="8"/>
        <v>0.50409226190476186</v>
      </c>
      <c r="AP6" s="11">
        <f t="shared" si="9"/>
        <v>-0.29748996917136311</v>
      </c>
      <c r="AQ6" s="24"/>
      <c r="AR6" s="16"/>
    </row>
    <row r="7" spans="1:44" x14ac:dyDescent="0.35">
      <c r="A7" s="12">
        <v>0</v>
      </c>
      <c r="B7" s="12">
        <v>2</v>
      </c>
      <c r="C7" s="24">
        <v>1</v>
      </c>
      <c r="D7" s="23">
        <v>5890</v>
      </c>
      <c r="E7" s="11">
        <f t="shared" si="0"/>
        <v>0.90222108756701558</v>
      </c>
      <c r="F7" s="23">
        <f t="shared" si="1"/>
        <v>-4.4687026377120589E-2</v>
      </c>
      <c r="G7" s="24"/>
      <c r="H7" s="16">
        <f>AVERAGE(F4:F9)</f>
        <v>-2.7767845210646732E-2</v>
      </c>
      <c r="I7" s="23"/>
      <c r="J7" s="12">
        <v>0</v>
      </c>
      <c r="K7" s="12">
        <v>2</v>
      </c>
      <c r="L7" s="24">
        <v>1</v>
      </c>
      <c r="M7" s="23">
        <v>3240</v>
      </c>
      <c r="N7" s="11">
        <f t="shared" si="2"/>
        <v>1.4907975460122698</v>
      </c>
      <c r="O7" s="23">
        <f t="shared" si="3"/>
        <v>0.17341866919435434</v>
      </c>
      <c r="P7" s="24"/>
      <c r="Q7" s="16">
        <v>1</v>
      </c>
      <c r="S7" s="12">
        <v>0</v>
      </c>
      <c r="T7" s="12">
        <v>2</v>
      </c>
      <c r="U7" s="24">
        <v>1</v>
      </c>
      <c r="V7" s="23">
        <v>19700</v>
      </c>
      <c r="W7" s="11">
        <f t="shared" si="4"/>
        <v>0.77133907595927953</v>
      </c>
      <c r="X7" s="11">
        <f t="shared" si="5"/>
        <v>-0.11275466676580358</v>
      </c>
      <c r="Y7" s="24"/>
      <c r="Z7" s="16">
        <f>AVERAGE(X4:X9)</f>
        <v>-1.151937314830305E-2</v>
      </c>
      <c r="AB7" s="12">
        <v>0</v>
      </c>
      <c r="AC7" s="12">
        <v>2</v>
      </c>
      <c r="AD7" s="24">
        <v>1</v>
      </c>
      <c r="AE7" s="23">
        <v>74200</v>
      </c>
      <c r="AF7" s="11">
        <f t="shared" si="6"/>
        <v>1.4154902708889736</v>
      </c>
      <c r="AG7" s="11">
        <f t="shared" si="7"/>
        <v>0.1509068886684454</v>
      </c>
      <c r="AH7" s="24"/>
      <c r="AI7" s="16">
        <f>AVERAGE(AG4:AG9)</f>
        <v>-8.2143547761617409E-3</v>
      </c>
      <c r="AK7" s="12">
        <v>0</v>
      </c>
      <c r="AL7" s="12">
        <v>2</v>
      </c>
      <c r="AM7" s="24">
        <v>1</v>
      </c>
      <c r="AN7" s="23">
        <v>153000</v>
      </c>
      <c r="AO7" s="11">
        <f t="shared" si="8"/>
        <v>1.4229910714285714</v>
      </c>
      <c r="AP7" s="11">
        <f t="shared" si="9"/>
        <v>0.15320217510784878</v>
      </c>
      <c r="AQ7" s="24"/>
      <c r="AR7" s="16">
        <f>AVERAGE(AP4:AP9)</f>
        <v>-2.7827143926226663E-2</v>
      </c>
    </row>
    <row r="8" spans="1:44" x14ac:dyDescent="0.35">
      <c r="A8" s="12">
        <v>0</v>
      </c>
      <c r="B8" s="12">
        <v>2</v>
      </c>
      <c r="C8" s="24">
        <v>2</v>
      </c>
      <c r="D8" s="23">
        <v>7000</v>
      </c>
      <c r="E8" s="11">
        <f t="shared" si="0"/>
        <v>1.0722491702833803</v>
      </c>
      <c r="F8" s="23">
        <f t="shared" si="1"/>
        <v>3.0295718850034657E-2</v>
      </c>
      <c r="G8" s="24"/>
      <c r="H8" s="16"/>
      <c r="I8" s="23"/>
      <c r="J8" s="12">
        <v>0</v>
      </c>
      <c r="K8" s="12">
        <v>2</v>
      </c>
      <c r="L8" s="24">
        <v>2</v>
      </c>
      <c r="M8" s="23">
        <v>1970</v>
      </c>
      <c r="N8" s="11">
        <f t="shared" si="2"/>
        <v>0.90644171779141103</v>
      </c>
      <c r="O8" s="23">
        <f t="shared" si="3"/>
        <v>-4.2660114850664843E-2</v>
      </c>
      <c r="P8" s="24"/>
      <c r="Q8" s="16"/>
      <c r="S8" s="12">
        <v>0</v>
      </c>
      <c r="T8" s="12">
        <v>2</v>
      </c>
      <c r="U8" s="24">
        <v>2</v>
      </c>
      <c r="V8" s="23">
        <v>19700</v>
      </c>
      <c r="W8" s="11">
        <f t="shared" si="4"/>
        <v>0.77133907595927953</v>
      </c>
      <c r="X8" s="11">
        <f t="shared" si="5"/>
        <v>-0.11275466676580358</v>
      </c>
      <c r="Y8" s="24"/>
      <c r="Z8" s="16"/>
      <c r="AB8" s="12">
        <v>0</v>
      </c>
      <c r="AC8" s="12">
        <v>2</v>
      </c>
      <c r="AD8" s="24">
        <v>2</v>
      </c>
      <c r="AE8" s="23">
        <v>54200</v>
      </c>
      <c r="AF8" s="11">
        <f t="shared" si="6"/>
        <v>1.0339565051507058</v>
      </c>
      <c r="AG8" s="11">
        <f t="shared" si="7"/>
        <v>1.4502269927805254E-2</v>
      </c>
      <c r="AH8" s="24"/>
      <c r="AI8" s="16"/>
      <c r="AK8" s="12">
        <v>0</v>
      </c>
      <c r="AL8" s="12">
        <v>2</v>
      </c>
      <c r="AM8" s="24">
        <v>2</v>
      </c>
      <c r="AN8" s="23">
        <v>197000</v>
      </c>
      <c r="AO8" s="11">
        <f t="shared" si="8"/>
        <v>1.8322172619047619</v>
      </c>
      <c r="AP8" s="11">
        <f t="shared" si="9"/>
        <v>0.26297697045184287</v>
      </c>
      <c r="AQ8" s="24"/>
      <c r="AR8" s="16"/>
    </row>
    <row r="9" spans="1:44" x14ac:dyDescent="0.35">
      <c r="A9" s="12">
        <v>0</v>
      </c>
      <c r="B9" s="2">
        <v>2</v>
      </c>
      <c r="C9" s="3">
        <v>3</v>
      </c>
      <c r="D9" s="13">
        <v>9330</v>
      </c>
      <c r="E9" s="11">
        <f t="shared" si="0"/>
        <v>1.4291549655348481</v>
      </c>
      <c r="F9" s="13">
        <f t="shared" si="1"/>
        <v>0.15507932258227772</v>
      </c>
      <c r="G9" s="3"/>
      <c r="H9" s="4"/>
      <c r="I9" s="24"/>
      <c r="J9" s="12">
        <v>0</v>
      </c>
      <c r="K9" s="2">
        <v>2</v>
      </c>
      <c r="L9" s="3">
        <v>3</v>
      </c>
      <c r="M9" s="23">
        <v>2880</v>
      </c>
      <c r="N9" s="11">
        <f t="shared" si="2"/>
        <v>1.3251533742331287</v>
      </c>
      <c r="O9" s="13">
        <f t="shared" si="3"/>
        <v>0.12226614674697306</v>
      </c>
      <c r="P9" s="3"/>
      <c r="Q9" s="4"/>
      <c r="S9" s="12">
        <v>0</v>
      </c>
      <c r="T9" s="2">
        <v>2</v>
      </c>
      <c r="U9" s="3">
        <v>3</v>
      </c>
      <c r="V9" s="23">
        <v>26300</v>
      </c>
      <c r="W9" s="11">
        <f t="shared" si="4"/>
        <v>1.0297572435395459</v>
      </c>
      <c r="X9" s="11">
        <f t="shared" si="5"/>
        <v>1.2734855562361423E-2</v>
      </c>
      <c r="Y9" s="3"/>
      <c r="Z9" s="4"/>
      <c r="AB9" s="12">
        <v>0</v>
      </c>
      <c r="AC9" s="2">
        <v>2</v>
      </c>
      <c r="AD9" s="3">
        <v>3</v>
      </c>
      <c r="AE9" s="23">
        <v>62200</v>
      </c>
      <c r="AF9" s="11">
        <f t="shared" si="6"/>
        <v>1.1865700114460129</v>
      </c>
      <c r="AG9" s="11">
        <f t="shared" si="7"/>
        <v>7.4293368080237024E-2</v>
      </c>
      <c r="AH9" s="3"/>
      <c r="AI9" s="4"/>
      <c r="AK9" s="12">
        <v>0</v>
      </c>
      <c r="AL9" s="2">
        <v>2</v>
      </c>
      <c r="AM9" s="3">
        <v>3</v>
      </c>
      <c r="AN9" s="23">
        <v>150000</v>
      </c>
      <c r="AO9" s="11">
        <f t="shared" si="8"/>
        <v>1.3950892857142858</v>
      </c>
      <c r="AP9" s="11">
        <f t="shared" si="9"/>
        <v>0.14460200334593123</v>
      </c>
      <c r="AQ9" s="3"/>
      <c r="AR9" s="4"/>
    </row>
    <row r="10" spans="1:44" x14ac:dyDescent="0.35">
      <c r="A10" s="12">
        <v>4</v>
      </c>
      <c r="B10" s="9">
        <v>1</v>
      </c>
      <c r="C10" s="10">
        <v>1</v>
      </c>
      <c r="D10" s="11">
        <v>1220</v>
      </c>
      <c r="E10" s="11">
        <f t="shared" si="0"/>
        <v>0.18687771253510341</v>
      </c>
      <c r="F10" s="14">
        <f t="shared" si="1"/>
        <v>-0.72844249048947396</v>
      </c>
      <c r="G10" s="10"/>
      <c r="H10" s="15" t="s">
        <v>19</v>
      </c>
      <c r="I10" s="32"/>
      <c r="J10" s="12">
        <v>4</v>
      </c>
      <c r="K10" s="9">
        <v>1</v>
      </c>
      <c r="L10" s="10">
        <v>1</v>
      </c>
      <c r="M10" s="23">
        <v>1500</v>
      </c>
      <c r="N10" s="11">
        <f t="shared" si="2"/>
        <v>0.6901840490797545</v>
      </c>
      <c r="O10" s="14">
        <f t="shared" si="3"/>
        <v>-0.16103508195657659</v>
      </c>
      <c r="P10" s="10"/>
      <c r="Q10" s="15" t="s">
        <v>19</v>
      </c>
      <c r="S10" s="12">
        <v>4</v>
      </c>
      <c r="T10" s="9">
        <v>1</v>
      </c>
      <c r="U10" s="10">
        <v>1</v>
      </c>
      <c r="V10" s="23">
        <v>171000</v>
      </c>
      <c r="W10" s="11">
        <f t="shared" si="4"/>
        <v>6.6953797963978072</v>
      </c>
      <c r="X10" s="11">
        <f t="shared" si="5"/>
        <v>0.82577521746475735</v>
      </c>
      <c r="Y10" s="10"/>
      <c r="Z10" s="15" t="s">
        <v>19</v>
      </c>
      <c r="AB10" s="12">
        <v>4</v>
      </c>
      <c r="AC10" s="9">
        <v>1</v>
      </c>
      <c r="AD10" s="10">
        <v>1</v>
      </c>
      <c r="AE10" s="23">
        <v>21400</v>
      </c>
      <c r="AF10" s="11">
        <f t="shared" si="6"/>
        <v>0.40824112933994661</v>
      </c>
      <c r="AG10" s="11">
        <f t="shared" si="7"/>
        <v>-0.38908324326139082</v>
      </c>
      <c r="AH10" s="10"/>
      <c r="AI10" s="15" t="s">
        <v>19</v>
      </c>
      <c r="AK10" s="12">
        <v>4</v>
      </c>
      <c r="AL10" s="9">
        <v>1</v>
      </c>
      <c r="AM10" s="10">
        <v>1</v>
      </c>
      <c r="AN10" s="23">
        <v>109000</v>
      </c>
      <c r="AO10" s="11">
        <f t="shared" si="8"/>
        <v>1.0137648809523809</v>
      </c>
      <c r="AP10" s="11">
        <f t="shared" si="9"/>
        <v>5.9372422308736012E-3</v>
      </c>
      <c r="AQ10" s="10"/>
      <c r="AR10" s="15" t="s">
        <v>19</v>
      </c>
    </row>
    <row r="11" spans="1:44" x14ac:dyDescent="0.35">
      <c r="A11" s="12">
        <v>4</v>
      </c>
      <c r="B11" s="12">
        <v>1</v>
      </c>
      <c r="C11" s="24">
        <v>2</v>
      </c>
      <c r="D11" s="23">
        <v>329</v>
      </c>
      <c r="E11" s="11">
        <f t="shared" si="0"/>
        <v>5.0395711003318869E-2</v>
      </c>
      <c r="F11" s="13">
        <f>LOG10(E11)</f>
        <v>-1.2976064232142479</v>
      </c>
      <c r="G11" s="24"/>
      <c r="H11" s="5"/>
      <c r="I11" s="24"/>
      <c r="J11" s="12">
        <v>4</v>
      </c>
      <c r="K11" s="12">
        <v>1</v>
      </c>
      <c r="L11" s="24">
        <v>2</v>
      </c>
      <c r="M11" s="23">
        <v>2280</v>
      </c>
      <c r="N11" s="11">
        <f t="shared" si="2"/>
        <v>1.0490797546012269</v>
      </c>
      <c r="O11" s="13">
        <f>LOG10(N11)</f>
        <v>2.0808505988196002E-2</v>
      </c>
      <c r="P11" s="24"/>
      <c r="Q11" s="5"/>
      <c r="S11" s="12">
        <v>4</v>
      </c>
      <c r="T11" s="12">
        <v>1</v>
      </c>
      <c r="U11" s="24">
        <v>2</v>
      </c>
      <c r="V11" s="23">
        <v>150000</v>
      </c>
      <c r="W11" s="11">
        <f t="shared" si="4"/>
        <v>5.8731401722787782</v>
      </c>
      <c r="X11" s="11">
        <f t="shared" si="5"/>
        <v>0.76887036612828474</v>
      </c>
      <c r="Y11" s="24"/>
      <c r="Z11" s="5"/>
      <c r="AB11" s="12">
        <v>4</v>
      </c>
      <c r="AC11" s="12">
        <v>1</v>
      </c>
      <c r="AD11" s="24">
        <v>2</v>
      </c>
      <c r="AE11" s="23">
        <v>39900</v>
      </c>
      <c r="AF11" s="11">
        <f t="shared" si="6"/>
        <v>0.7611598626478443</v>
      </c>
      <c r="AG11" s="11">
        <f t="shared" si="7"/>
        <v>-0.11852412092383345</v>
      </c>
      <c r="AH11" s="24"/>
      <c r="AI11" s="5"/>
      <c r="AK11" s="12">
        <v>4</v>
      </c>
      <c r="AL11" s="12">
        <v>1</v>
      </c>
      <c r="AM11" s="24">
        <v>2</v>
      </c>
      <c r="AN11" s="23">
        <v>150000</v>
      </c>
      <c r="AO11" s="11">
        <f t="shared" si="8"/>
        <v>1.3950892857142858</v>
      </c>
      <c r="AP11" s="11">
        <f t="shared" si="9"/>
        <v>0.14460200334593123</v>
      </c>
      <c r="AQ11" s="24"/>
      <c r="AR11" s="5"/>
    </row>
    <row r="12" spans="1:44" x14ac:dyDescent="0.35">
      <c r="A12" s="12">
        <v>4</v>
      </c>
      <c r="B12" s="12">
        <v>1</v>
      </c>
      <c r="C12" s="24">
        <v>3</v>
      </c>
      <c r="D12" s="23">
        <v>2400</v>
      </c>
      <c r="E12" s="11">
        <f t="shared" si="0"/>
        <v>0.36762828695430178</v>
      </c>
      <c r="F12" s="13">
        <f t="shared" si="1"/>
        <v>-0.43459107945261621</v>
      </c>
      <c r="G12" s="24"/>
      <c r="H12" s="5"/>
      <c r="I12" s="24"/>
      <c r="J12" s="12">
        <v>4</v>
      </c>
      <c r="K12" s="12">
        <v>1</v>
      </c>
      <c r="L12" s="24">
        <v>3</v>
      </c>
      <c r="M12" s="23">
        <v>1500</v>
      </c>
      <c r="N12" s="11">
        <f t="shared" si="2"/>
        <v>0.6901840490797545</v>
      </c>
      <c r="O12" s="13">
        <f t="shared" si="3"/>
        <v>-0.16103508195657659</v>
      </c>
      <c r="P12" s="24"/>
      <c r="Q12" s="5"/>
      <c r="S12" s="12">
        <v>4</v>
      </c>
      <c r="T12" s="12">
        <v>1</v>
      </c>
      <c r="U12" s="24">
        <v>3</v>
      </c>
      <c r="V12" s="23">
        <v>263000</v>
      </c>
      <c r="W12" s="11">
        <f t="shared" si="4"/>
        <v>10.297572435395459</v>
      </c>
      <c r="X12" s="11">
        <f t="shared" si="5"/>
        <v>1.0127348555623614</v>
      </c>
      <c r="Y12" s="24"/>
      <c r="Z12" s="5"/>
      <c r="AB12" s="12">
        <v>4</v>
      </c>
      <c r="AC12" s="12">
        <v>1</v>
      </c>
      <c r="AD12" s="24">
        <v>3</v>
      </c>
      <c r="AE12" s="23">
        <v>26300</v>
      </c>
      <c r="AF12" s="11">
        <f t="shared" si="6"/>
        <v>0.50171690194582219</v>
      </c>
      <c r="AG12" s="11">
        <f t="shared" si="7"/>
        <v>-0.29954126812082382</v>
      </c>
      <c r="AH12" s="24"/>
      <c r="AI12" s="5"/>
      <c r="AK12" s="12">
        <v>4</v>
      </c>
      <c r="AL12" s="12">
        <v>1</v>
      </c>
      <c r="AM12" s="24">
        <v>3</v>
      </c>
      <c r="AN12" s="23">
        <v>150000</v>
      </c>
      <c r="AO12" s="11">
        <f t="shared" si="8"/>
        <v>1.3950892857142858</v>
      </c>
      <c r="AP12" s="11">
        <f t="shared" si="9"/>
        <v>0.14460200334593123</v>
      </c>
      <c r="AQ12" s="24"/>
      <c r="AR12" s="5"/>
    </row>
    <row r="13" spans="1:44" x14ac:dyDescent="0.35">
      <c r="A13" s="12">
        <v>4</v>
      </c>
      <c r="B13" s="12">
        <v>2</v>
      </c>
      <c r="C13" s="24">
        <v>1</v>
      </c>
      <c r="D13" s="23">
        <v>792</v>
      </c>
      <c r="E13" s="11">
        <f t="shared" si="0"/>
        <v>0.12131733469491959</v>
      </c>
      <c r="F13" s="13">
        <f t="shared" si="1"/>
        <v>-0.91607713957472869</v>
      </c>
      <c r="G13" s="24"/>
      <c r="H13" s="16">
        <f>AVERAGE(F10:F15)</f>
        <v>-0.71208714251127592</v>
      </c>
      <c r="I13" s="23"/>
      <c r="J13" s="12">
        <v>4</v>
      </c>
      <c r="K13" s="12">
        <v>2</v>
      </c>
      <c r="L13" s="24">
        <v>1</v>
      </c>
      <c r="M13" s="23">
        <v>1970</v>
      </c>
      <c r="N13" s="11">
        <f t="shared" si="2"/>
        <v>0.90644171779141103</v>
      </c>
      <c r="O13" s="13">
        <f t="shared" si="3"/>
        <v>-4.2660114850664843E-2</v>
      </c>
      <c r="P13" s="24"/>
      <c r="Q13" s="16">
        <f>AVERAGE(O10:O15)</f>
        <v>-2.0667073705687416E-2</v>
      </c>
      <c r="S13" s="12">
        <v>4</v>
      </c>
      <c r="T13" s="12">
        <v>2</v>
      </c>
      <c r="U13" s="24">
        <v>1</v>
      </c>
      <c r="V13" s="23">
        <v>493000</v>
      </c>
      <c r="W13" s="11">
        <f t="shared" si="4"/>
        <v>19.303054032889584</v>
      </c>
      <c r="X13" s="11">
        <f t="shared" si="5"/>
        <v>1.2856260263498336</v>
      </c>
      <c r="Y13" s="24"/>
      <c r="Z13" s="16">
        <f>AVERAGE(X10:X15)</f>
        <v>1.0569924231349286</v>
      </c>
      <c r="AB13" s="12">
        <v>4</v>
      </c>
      <c r="AC13" s="12">
        <v>2</v>
      </c>
      <c r="AD13" s="24">
        <v>1</v>
      </c>
      <c r="AE13" s="23">
        <v>42800</v>
      </c>
      <c r="AF13" s="11">
        <f t="shared" si="6"/>
        <v>0.81648225867989321</v>
      </c>
      <c r="AG13" s="11">
        <f t="shared" si="7"/>
        <v>-8.8053247597409609E-2</v>
      </c>
      <c r="AH13" s="24"/>
      <c r="AI13" s="16">
        <f>AVERAGE(AG10:AG15)</f>
        <v>-0.15909401951754143</v>
      </c>
      <c r="AK13" s="12">
        <v>4</v>
      </c>
      <c r="AL13" s="12">
        <v>2</v>
      </c>
      <c r="AM13" s="24">
        <v>1</v>
      </c>
      <c r="AN13" s="23">
        <v>120000</v>
      </c>
      <c r="AO13" s="11">
        <f t="shared" si="8"/>
        <v>1.1160714285714286</v>
      </c>
      <c r="AP13" s="11">
        <f t="shared" si="9"/>
        <v>4.7691990337874815E-2</v>
      </c>
      <c r="AQ13" s="24"/>
      <c r="AR13" s="16">
        <f>AVERAGE(AP10:AP15)</f>
        <v>0.10854867420753529</v>
      </c>
    </row>
    <row r="14" spans="1:44" x14ac:dyDescent="0.35">
      <c r="A14" s="12">
        <v>4</v>
      </c>
      <c r="B14" s="12">
        <v>2</v>
      </c>
      <c r="C14" s="24">
        <v>2</v>
      </c>
      <c r="D14" s="23">
        <v>1970</v>
      </c>
      <c r="E14" s="11">
        <f t="shared" si="0"/>
        <v>0.30176155220832274</v>
      </c>
      <c r="F14" s="13">
        <f t="shared" si="1"/>
        <v>-0.52033609500262923</v>
      </c>
      <c r="G14" s="24"/>
      <c r="H14" s="5"/>
      <c r="I14" s="24"/>
      <c r="J14" s="12">
        <v>4</v>
      </c>
      <c r="K14" s="12">
        <v>2</v>
      </c>
      <c r="L14" s="24">
        <v>2</v>
      </c>
      <c r="M14" s="23">
        <v>2630</v>
      </c>
      <c r="N14" s="11">
        <f t="shared" si="2"/>
        <v>1.2101226993865031</v>
      </c>
      <c r="O14" s="13">
        <f t="shared" si="3"/>
        <v>8.2829407477500117E-2</v>
      </c>
      <c r="P14" s="24"/>
      <c r="Q14" s="5"/>
      <c r="S14" s="12">
        <v>4</v>
      </c>
      <c r="T14" s="12">
        <v>2</v>
      </c>
      <c r="U14" s="24">
        <v>2</v>
      </c>
      <c r="V14" s="23">
        <v>372000</v>
      </c>
      <c r="W14" s="11">
        <f t="shared" ref="W14:W20" si="10">V13/V$2</f>
        <v>19.303054032889584</v>
      </c>
      <c r="X14" s="11">
        <f t="shared" si="5"/>
        <v>1.2856260263498336</v>
      </c>
      <c r="Y14" s="24"/>
      <c r="Z14" s="5"/>
      <c r="AB14" s="12">
        <v>4</v>
      </c>
      <c r="AC14" s="12">
        <v>2</v>
      </c>
      <c r="AD14" s="24">
        <v>2</v>
      </c>
      <c r="AE14" s="23">
        <v>56000</v>
      </c>
      <c r="AF14" s="11">
        <f t="shared" ref="AF14:AF20" si="11">AE13/AE$2</f>
        <v>0.81648225867989321</v>
      </c>
      <c r="AG14" s="11">
        <f t="shared" si="7"/>
        <v>-8.8053247597409609E-2</v>
      </c>
      <c r="AH14" s="24"/>
      <c r="AI14" s="5"/>
      <c r="AK14" s="12">
        <v>4</v>
      </c>
      <c r="AL14" s="12">
        <v>2</v>
      </c>
      <c r="AM14" s="24">
        <v>2</v>
      </c>
      <c r="AN14" s="23">
        <v>196000</v>
      </c>
      <c r="AO14" s="11">
        <f t="shared" ref="AO14:AO20" si="12">AN13/AN$2</f>
        <v>1.1160714285714286</v>
      </c>
      <c r="AP14" s="11">
        <f t="shared" si="9"/>
        <v>4.7691990337874815E-2</v>
      </c>
      <c r="AQ14" s="24"/>
      <c r="AR14" s="5"/>
    </row>
    <row r="15" spans="1:44" x14ac:dyDescent="0.35">
      <c r="A15" s="12">
        <v>4</v>
      </c>
      <c r="B15" s="2">
        <v>2</v>
      </c>
      <c r="C15" s="3">
        <v>3</v>
      </c>
      <c r="D15" s="13">
        <v>2750</v>
      </c>
      <c r="E15" s="14">
        <f t="shared" si="0"/>
        <v>0.42124074546847079</v>
      </c>
      <c r="F15" s="13">
        <f t="shared" si="1"/>
        <v>-0.37546962733395955</v>
      </c>
      <c r="G15" s="3"/>
      <c r="H15" s="4"/>
      <c r="I15" s="24"/>
      <c r="J15" s="12">
        <v>4</v>
      </c>
      <c r="K15" s="2">
        <v>2</v>
      </c>
      <c r="L15" s="3">
        <v>3</v>
      </c>
      <c r="M15" s="23">
        <v>2980</v>
      </c>
      <c r="N15" s="14">
        <f t="shared" si="2"/>
        <v>1.371165644171779</v>
      </c>
      <c r="O15" s="13">
        <f t="shared" si="3"/>
        <v>0.13708992306399742</v>
      </c>
      <c r="P15" s="3"/>
      <c r="Q15" s="4"/>
      <c r="S15" s="12">
        <v>4</v>
      </c>
      <c r="T15" s="2">
        <v>2</v>
      </c>
      <c r="U15" s="3">
        <v>3</v>
      </c>
      <c r="V15" s="23">
        <v>349000</v>
      </c>
      <c r="W15" s="11">
        <f t="shared" si="10"/>
        <v>14.56538762725137</v>
      </c>
      <c r="X15" s="11">
        <f t="shared" si="5"/>
        <v>1.1633220469545009</v>
      </c>
      <c r="Y15" s="3"/>
      <c r="Z15" s="4"/>
      <c r="AB15" s="12">
        <v>4</v>
      </c>
      <c r="AC15" s="2">
        <v>2</v>
      </c>
      <c r="AD15" s="3">
        <v>3</v>
      </c>
      <c r="AE15" s="23">
        <v>54200</v>
      </c>
      <c r="AF15" s="11">
        <f t="shared" si="11"/>
        <v>1.0682945440671499</v>
      </c>
      <c r="AG15" s="11">
        <f t="shared" si="7"/>
        <v>2.8691010395618721E-2</v>
      </c>
      <c r="AH15" s="3"/>
      <c r="AI15" s="4"/>
      <c r="AK15" s="12">
        <v>4</v>
      </c>
      <c r="AL15" s="2">
        <v>2</v>
      </c>
      <c r="AM15" s="3">
        <v>3</v>
      </c>
      <c r="AN15" s="23">
        <v>150000</v>
      </c>
      <c r="AO15" s="11">
        <f t="shared" si="12"/>
        <v>1.8229166666666667</v>
      </c>
      <c r="AP15" s="11">
        <f t="shared" si="9"/>
        <v>0.26076681564672605</v>
      </c>
      <c r="AQ15" s="3"/>
      <c r="AR15" s="4"/>
    </row>
    <row r="16" spans="1:44" x14ac:dyDescent="0.35">
      <c r="A16" s="12">
        <v>7</v>
      </c>
      <c r="B16" s="9">
        <v>1</v>
      </c>
      <c r="C16" s="10">
        <v>1</v>
      </c>
      <c r="D16" s="11">
        <v>2210</v>
      </c>
      <c r="E16" s="14">
        <f t="shared" si="0"/>
        <v>0.33852438090375286</v>
      </c>
      <c r="F16" s="14">
        <f t="shared" si="1"/>
        <v>-0.47041004747911153</v>
      </c>
      <c r="G16" s="10"/>
      <c r="H16" s="15" t="s">
        <v>14</v>
      </c>
      <c r="I16" s="32"/>
      <c r="J16" s="12">
        <v>7</v>
      </c>
      <c r="K16" s="9">
        <v>1</v>
      </c>
      <c r="L16" s="10">
        <v>1</v>
      </c>
      <c r="M16" s="23">
        <v>1700</v>
      </c>
      <c r="N16" s="14">
        <f t="shared" si="2"/>
        <v>0.78220858895705514</v>
      </c>
      <c r="O16" s="14">
        <f t="shared" si="3"/>
        <v>-0.10667741963398387</v>
      </c>
      <c r="P16" s="10"/>
      <c r="Q16" s="15" t="s">
        <v>14</v>
      </c>
      <c r="S16" s="12">
        <v>7</v>
      </c>
      <c r="T16" s="9">
        <v>1</v>
      </c>
      <c r="U16" s="10">
        <v>1</v>
      </c>
      <c r="V16" s="23">
        <v>1970000</v>
      </c>
      <c r="W16" s="11">
        <f t="shared" si="10"/>
        <v>13.664839467501958</v>
      </c>
      <c r="X16" s="11">
        <f t="shared" si="5"/>
        <v>1.1356045340317835</v>
      </c>
      <c r="Y16" s="10"/>
      <c r="Z16" s="15" t="s">
        <v>14</v>
      </c>
      <c r="AB16" s="12">
        <v>7</v>
      </c>
      <c r="AC16" s="9">
        <v>1</v>
      </c>
      <c r="AD16" s="10">
        <v>1</v>
      </c>
      <c r="AE16" s="23">
        <v>49300</v>
      </c>
      <c r="AF16" s="11">
        <f t="shared" si="11"/>
        <v>1.0339565051507058</v>
      </c>
      <c r="AG16" s="11">
        <f t="shared" si="7"/>
        <v>1.4502269927805254E-2</v>
      </c>
      <c r="AH16" s="10"/>
      <c r="AI16" s="15" t="s">
        <v>14</v>
      </c>
      <c r="AK16" s="12">
        <v>7</v>
      </c>
      <c r="AL16" s="9">
        <v>1</v>
      </c>
      <c r="AM16" s="10">
        <v>1</v>
      </c>
      <c r="AN16" s="23">
        <v>542000</v>
      </c>
      <c r="AO16" s="11">
        <f t="shared" si="12"/>
        <v>1.3950892857142858</v>
      </c>
      <c r="AP16" s="11">
        <f t="shared" si="9"/>
        <v>0.14460200334593123</v>
      </c>
      <c r="AQ16" s="10"/>
      <c r="AR16" s="15" t="s">
        <v>14</v>
      </c>
    </row>
    <row r="17" spans="1:44" x14ac:dyDescent="0.35">
      <c r="A17" s="12">
        <v>7</v>
      </c>
      <c r="B17" s="12">
        <v>1</v>
      </c>
      <c r="C17" s="24">
        <v>2</v>
      </c>
      <c r="D17" s="23">
        <v>2210</v>
      </c>
      <c r="E17" s="14">
        <f t="shared" si="0"/>
        <v>0.33852438090375286</v>
      </c>
      <c r="F17" s="13">
        <f t="shared" si="1"/>
        <v>-0.47041004747911153</v>
      </c>
      <c r="G17" s="24"/>
      <c r="H17" s="5"/>
      <c r="I17" s="24"/>
      <c r="J17" s="12">
        <v>7</v>
      </c>
      <c r="K17" s="12">
        <v>1</v>
      </c>
      <c r="L17" s="24">
        <v>2</v>
      </c>
      <c r="M17" s="23">
        <v>933</v>
      </c>
      <c r="N17" s="14">
        <f t="shared" si="2"/>
        <v>0.42929447852760733</v>
      </c>
      <c r="O17" s="13">
        <f t="shared" si="3"/>
        <v>-0.36724469726575787</v>
      </c>
      <c r="P17" s="24"/>
      <c r="Q17" s="5"/>
      <c r="S17" s="12">
        <v>7</v>
      </c>
      <c r="T17" s="12">
        <v>1</v>
      </c>
      <c r="U17" s="24">
        <v>2</v>
      </c>
      <c r="V17" s="23">
        <v>5420000</v>
      </c>
      <c r="W17" s="11">
        <f t="shared" si="10"/>
        <v>77.133907595927951</v>
      </c>
      <c r="X17" s="11">
        <f t="shared" si="5"/>
        <v>1.8872453332341965</v>
      </c>
      <c r="Y17" s="24"/>
      <c r="Z17" s="5"/>
      <c r="AB17" s="12">
        <v>7</v>
      </c>
      <c r="AC17" s="12">
        <v>1</v>
      </c>
      <c r="AD17" s="24">
        <v>2</v>
      </c>
      <c r="AE17" s="23">
        <v>228000</v>
      </c>
      <c r="AF17" s="11">
        <f t="shared" si="11"/>
        <v>0.94048073254483022</v>
      </c>
      <c r="AG17" s="11">
        <f t="shared" si="7"/>
        <v>-2.6650097333351639E-2</v>
      </c>
      <c r="AH17" s="24"/>
      <c r="AI17" s="5"/>
      <c r="AK17" s="12">
        <v>7</v>
      </c>
      <c r="AL17" s="12">
        <v>1</v>
      </c>
      <c r="AM17" s="24">
        <v>2</v>
      </c>
      <c r="AN17" s="23">
        <v>918000</v>
      </c>
      <c r="AO17" s="11">
        <f t="shared" si="12"/>
        <v>5.0409226190476186</v>
      </c>
      <c r="AP17" s="11">
        <f t="shared" si="9"/>
        <v>0.70251003082863683</v>
      </c>
      <c r="AQ17" s="24"/>
      <c r="AR17" s="5"/>
    </row>
    <row r="18" spans="1:44" x14ac:dyDescent="0.35">
      <c r="A18" s="12">
        <v>7</v>
      </c>
      <c r="B18" s="12">
        <v>1</v>
      </c>
      <c r="C18" s="24">
        <v>3</v>
      </c>
      <c r="D18" s="23">
        <v>2630</v>
      </c>
      <c r="E18" s="14">
        <f t="shared" si="0"/>
        <v>0.40285933112075573</v>
      </c>
      <c r="F18" s="13">
        <f t="shared" si="1"/>
        <v>-0.39484657267446432</v>
      </c>
      <c r="G18" s="24"/>
      <c r="H18" s="5"/>
      <c r="I18" s="24"/>
      <c r="J18" s="12">
        <v>7</v>
      </c>
      <c r="K18" s="12">
        <v>1</v>
      </c>
      <c r="L18" s="24">
        <v>3</v>
      </c>
      <c r="M18" s="23">
        <v>2630</v>
      </c>
      <c r="N18" s="14">
        <f t="shared" si="2"/>
        <v>1.2101226993865031</v>
      </c>
      <c r="O18" s="13">
        <f t="shared" si="3"/>
        <v>8.2829407477500117E-2</v>
      </c>
      <c r="P18" s="24"/>
      <c r="Q18" s="5"/>
      <c r="S18" s="12">
        <v>7</v>
      </c>
      <c r="T18" s="12">
        <v>1</v>
      </c>
      <c r="U18" s="24">
        <v>3</v>
      </c>
      <c r="V18" s="23">
        <v>4280000</v>
      </c>
      <c r="W18" s="11">
        <f t="shared" si="10"/>
        <v>212.21613155833987</v>
      </c>
      <c r="X18" s="11">
        <f t="shared" si="5"/>
        <v>2.3267783936109905</v>
      </c>
      <c r="Y18" s="24"/>
      <c r="Z18" s="5"/>
      <c r="AB18" s="12">
        <v>7</v>
      </c>
      <c r="AC18" s="12">
        <v>1</v>
      </c>
      <c r="AD18" s="24">
        <v>3</v>
      </c>
      <c r="AE18" s="23">
        <v>428000</v>
      </c>
      <c r="AF18" s="11">
        <f t="shared" si="11"/>
        <v>4.3494849294162536</v>
      </c>
      <c r="AG18" s="11">
        <f t="shared" si="7"/>
        <v>0.63843783038987212</v>
      </c>
      <c r="AH18" s="24"/>
      <c r="AI18" s="5"/>
      <c r="AK18" s="12">
        <v>7</v>
      </c>
      <c r="AL18" s="12">
        <v>1</v>
      </c>
      <c r="AM18" s="24">
        <v>3</v>
      </c>
      <c r="AN18" s="23">
        <v>1200000</v>
      </c>
      <c r="AO18" s="11">
        <f t="shared" si="12"/>
        <v>8.5379464285714288</v>
      </c>
      <c r="AP18" s="11">
        <f t="shared" si="9"/>
        <v>0.93135342549149247</v>
      </c>
      <c r="AQ18" s="24"/>
      <c r="AR18" s="5"/>
    </row>
    <row r="19" spans="1:44" x14ac:dyDescent="0.35">
      <c r="A19" s="12">
        <v>7</v>
      </c>
      <c r="B19" s="12">
        <v>2</v>
      </c>
      <c r="C19" s="24">
        <v>1</v>
      </c>
      <c r="D19" s="23">
        <v>2980</v>
      </c>
      <c r="E19" s="14">
        <f t="shared" si="0"/>
        <v>0.45647178963492469</v>
      </c>
      <c r="F19" s="13">
        <f t="shared" si="1"/>
        <v>-0.34058605708796702</v>
      </c>
      <c r="G19" s="24"/>
      <c r="H19" s="16">
        <f>AVERAGE(F16:F21)</f>
        <v>-0.37869069639575997</v>
      </c>
      <c r="I19" s="23"/>
      <c r="J19" s="12">
        <v>7</v>
      </c>
      <c r="K19" s="12">
        <v>2</v>
      </c>
      <c r="L19" s="24">
        <v>1</v>
      </c>
      <c r="M19" s="23">
        <v>4740</v>
      </c>
      <c r="N19" s="14">
        <f t="shared" si="2"/>
        <v>2.1809815950920246</v>
      </c>
      <c r="O19" s="13">
        <f t="shared" si="3"/>
        <v>0.33865200066182732</v>
      </c>
      <c r="P19" s="24"/>
      <c r="Q19" s="16">
        <f>AVERAGE(O16:O21)</f>
        <v>0.12957019842342646</v>
      </c>
      <c r="S19" s="12">
        <v>7</v>
      </c>
      <c r="T19" s="12">
        <v>2</v>
      </c>
      <c r="U19" s="24">
        <v>1</v>
      </c>
      <c r="V19" s="23">
        <v>5890000</v>
      </c>
      <c r="W19" s="11">
        <f t="shared" si="10"/>
        <v>167.58026624902115</v>
      </c>
      <c r="X19" s="11">
        <f t="shared" si="5"/>
        <v>2.2242228760857756</v>
      </c>
      <c r="Y19" s="24"/>
      <c r="Z19" s="16">
        <f>AVERAGE(X16:X21)</f>
        <v>2.049939990113693</v>
      </c>
      <c r="AB19" s="12">
        <v>7</v>
      </c>
      <c r="AC19" s="12">
        <v>2</v>
      </c>
      <c r="AD19" s="24">
        <v>1</v>
      </c>
      <c r="AE19" s="23">
        <v>474000</v>
      </c>
      <c r="AF19" s="11">
        <f t="shared" si="11"/>
        <v>8.1648225867989321</v>
      </c>
      <c r="AG19" s="11">
        <f t="shared" si="7"/>
        <v>0.91194675240259038</v>
      </c>
      <c r="AH19" s="24"/>
      <c r="AI19" s="16">
        <f>AVERAGE(AG16:AG21)</f>
        <v>0.57513323425232044</v>
      </c>
      <c r="AK19" s="12">
        <v>7</v>
      </c>
      <c r="AL19" s="12">
        <v>2</v>
      </c>
      <c r="AM19" s="24">
        <v>1</v>
      </c>
      <c r="AN19" s="23">
        <v>1160000</v>
      </c>
      <c r="AO19" s="11">
        <f t="shared" si="12"/>
        <v>11.160714285714286</v>
      </c>
      <c r="AP19" s="11">
        <f t="shared" si="9"/>
        <v>1.0476919903378747</v>
      </c>
      <c r="AQ19" s="24"/>
      <c r="AR19" s="16">
        <f>AVERAGE(AP16:AP21)</f>
        <v>0.81534915283971199</v>
      </c>
    </row>
    <row r="20" spans="1:44" x14ac:dyDescent="0.35">
      <c r="A20" s="12">
        <v>7</v>
      </c>
      <c r="B20" s="12">
        <v>2</v>
      </c>
      <c r="C20" s="24">
        <v>2</v>
      </c>
      <c r="D20" s="23">
        <v>2280</v>
      </c>
      <c r="E20" s="14">
        <f t="shared" si="0"/>
        <v>0.34924687260658671</v>
      </c>
      <c r="F20" s="13">
        <f t="shared" si="1"/>
        <v>-0.45686747416376838</v>
      </c>
      <c r="G20" s="24"/>
      <c r="H20" s="5"/>
      <c r="I20" s="24"/>
      <c r="J20" s="12">
        <v>7</v>
      </c>
      <c r="K20" s="12">
        <v>2</v>
      </c>
      <c r="L20" s="24">
        <v>2</v>
      </c>
      <c r="M20" s="23">
        <v>5420</v>
      </c>
      <c r="N20" s="14">
        <f t="shared" si="2"/>
        <v>2.4938650306748467</v>
      </c>
      <c r="O20" s="13">
        <f t="shared" si="3"/>
        <v>0.39687294552612917</v>
      </c>
      <c r="P20" s="24"/>
      <c r="Q20" s="5"/>
      <c r="S20" s="12">
        <v>7</v>
      </c>
      <c r="T20" s="12">
        <v>2</v>
      </c>
      <c r="U20" s="24">
        <v>2</v>
      </c>
      <c r="V20" s="23">
        <v>5890000</v>
      </c>
      <c r="W20" s="11">
        <f t="shared" si="10"/>
        <v>230.61863743148004</v>
      </c>
      <c r="X20" s="11">
        <f t="shared" si="5"/>
        <v>2.3628944018597053</v>
      </c>
      <c r="Y20" s="24"/>
      <c r="Z20" s="5"/>
      <c r="AB20" s="12">
        <v>7</v>
      </c>
      <c r="AC20" s="12">
        <v>2</v>
      </c>
      <c r="AD20" s="24">
        <v>2</v>
      </c>
      <c r="AE20" s="23">
        <v>589000</v>
      </c>
      <c r="AF20" s="11">
        <f t="shared" si="11"/>
        <v>9.0423502479969482</v>
      </c>
      <c r="AG20" s="11">
        <f t="shared" si="7"/>
        <v>0.95628132506350338</v>
      </c>
      <c r="AH20" s="24"/>
      <c r="AI20" s="5"/>
      <c r="AK20" s="12">
        <v>7</v>
      </c>
      <c r="AL20" s="12">
        <v>2</v>
      </c>
      <c r="AM20" s="24">
        <v>2</v>
      </c>
      <c r="AN20" s="23">
        <v>1500000</v>
      </c>
      <c r="AO20" s="11">
        <f t="shared" si="12"/>
        <v>10.788690476190476</v>
      </c>
      <c r="AP20" s="11">
        <f t="shared" si="9"/>
        <v>1.0329687335171684</v>
      </c>
      <c r="AQ20" s="24"/>
      <c r="AR20" s="5"/>
    </row>
    <row r="21" spans="1:44" x14ac:dyDescent="0.35">
      <c r="A21" s="12">
        <v>7</v>
      </c>
      <c r="B21" s="2">
        <v>2</v>
      </c>
      <c r="C21" s="3">
        <v>3</v>
      </c>
      <c r="D21" s="13">
        <v>4740</v>
      </c>
      <c r="E21" s="14">
        <f t="shared" si="0"/>
        <v>0.72606586673474605</v>
      </c>
      <c r="F21" s="13">
        <f t="shared" si="1"/>
        <v>-0.13902397949013715</v>
      </c>
      <c r="G21" s="3"/>
      <c r="H21" s="4"/>
      <c r="I21" s="24"/>
      <c r="J21" s="12">
        <v>7</v>
      </c>
      <c r="K21" s="2">
        <v>2</v>
      </c>
      <c r="L21" s="3">
        <v>3</v>
      </c>
      <c r="M21" s="23">
        <v>5890</v>
      </c>
      <c r="N21" s="14">
        <f t="shared" si="2"/>
        <v>2.7101226993865031</v>
      </c>
      <c r="O21" s="13">
        <f t="shared" si="3"/>
        <v>0.43298895377484387</v>
      </c>
      <c r="P21" s="3"/>
      <c r="Q21" s="4"/>
      <c r="S21" s="12">
        <v>7</v>
      </c>
      <c r="T21" s="2">
        <v>2</v>
      </c>
      <c r="U21" s="3">
        <v>3</v>
      </c>
      <c r="V21" s="23">
        <v>5610000</v>
      </c>
      <c r="W21" s="11">
        <f t="shared" ref="W21:W27" si="13">V19/V$2</f>
        <v>230.61863743148004</v>
      </c>
      <c r="X21" s="11">
        <f t="shared" si="5"/>
        <v>2.3628944018597053</v>
      </c>
      <c r="Y21" s="3"/>
      <c r="Z21" s="4"/>
      <c r="AB21" s="12">
        <v>7</v>
      </c>
      <c r="AC21" s="2">
        <v>2</v>
      </c>
      <c r="AD21" s="3">
        <v>3</v>
      </c>
      <c r="AE21" s="23">
        <v>542000</v>
      </c>
      <c r="AF21" s="11">
        <f t="shared" ref="AF21:AF27" si="14">AE19/AE$2</f>
        <v>9.0423502479969482</v>
      </c>
      <c r="AG21" s="11">
        <f t="shared" si="7"/>
        <v>0.95628132506350338</v>
      </c>
      <c r="AH21" s="3"/>
      <c r="AI21" s="4"/>
      <c r="AK21" s="12">
        <v>7</v>
      </c>
      <c r="AL21" s="2">
        <v>2</v>
      </c>
      <c r="AM21" s="3">
        <v>3</v>
      </c>
      <c r="AN21" s="23">
        <v>933000</v>
      </c>
      <c r="AO21" s="11">
        <f t="shared" ref="AO21:AO27" si="15">AN19/AN$2</f>
        <v>10.788690476190476</v>
      </c>
      <c r="AP21" s="11">
        <f t="shared" si="9"/>
        <v>1.0329687335171684</v>
      </c>
      <c r="AQ21" s="3"/>
      <c r="AR21" s="4"/>
    </row>
    <row r="22" spans="1:44" x14ac:dyDescent="0.35">
      <c r="A22" s="12">
        <v>11</v>
      </c>
      <c r="B22" s="9">
        <v>1</v>
      </c>
      <c r="C22" s="10">
        <v>1</v>
      </c>
      <c r="D22" s="11">
        <v>9330</v>
      </c>
      <c r="E22" s="14">
        <f t="shared" si="0"/>
        <v>1.4291549655348481</v>
      </c>
      <c r="F22" s="14">
        <f t="shared" si="1"/>
        <v>0.15507932258227772</v>
      </c>
      <c r="G22" s="10"/>
      <c r="H22" s="15" t="s">
        <v>20</v>
      </c>
      <c r="I22" s="32"/>
      <c r="J22" s="12">
        <v>11</v>
      </c>
      <c r="K22" s="9">
        <v>1</v>
      </c>
      <c r="L22" s="10">
        <v>1</v>
      </c>
      <c r="M22" s="23">
        <v>9330</v>
      </c>
      <c r="N22" s="14">
        <f t="shared" si="2"/>
        <v>4.2929447852760729</v>
      </c>
      <c r="O22" s="14">
        <f t="shared" si="3"/>
        <v>0.63275530273424208</v>
      </c>
      <c r="P22" s="10"/>
      <c r="Q22" s="15" t="s">
        <v>20</v>
      </c>
      <c r="S22" s="12">
        <v>11</v>
      </c>
      <c r="T22" s="9">
        <v>1</v>
      </c>
      <c r="U22" s="10">
        <v>1</v>
      </c>
      <c r="V22" s="23">
        <v>19600000</v>
      </c>
      <c r="W22" s="11">
        <f t="shared" si="13"/>
        <v>230.61863743148004</v>
      </c>
      <c r="X22" s="11">
        <f t="shared" si="5"/>
        <v>2.3628944018597053</v>
      </c>
      <c r="Y22" s="10"/>
      <c r="Z22" s="15" t="s">
        <v>20</v>
      </c>
      <c r="AB22" s="12">
        <v>11</v>
      </c>
      <c r="AC22" s="9">
        <v>1</v>
      </c>
      <c r="AD22" s="10">
        <v>1</v>
      </c>
      <c r="AE22" s="23">
        <v>5890000</v>
      </c>
      <c r="AF22" s="11">
        <f t="shared" si="14"/>
        <v>11.236169400991988</v>
      </c>
      <c r="AG22" s="11">
        <f t="shared" si="7"/>
        <v>1.0506182781765201</v>
      </c>
      <c r="AH22" s="10"/>
      <c r="AI22" s="15" t="s">
        <v>20</v>
      </c>
      <c r="AK22" s="12">
        <v>11</v>
      </c>
      <c r="AL22" s="9">
        <v>1</v>
      </c>
      <c r="AM22" s="10">
        <v>1</v>
      </c>
      <c r="AN22" s="23">
        <v>150000</v>
      </c>
      <c r="AO22" s="11">
        <f t="shared" si="15"/>
        <v>13.950892857142858</v>
      </c>
      <c r="AP22" s="11">
        <f t="shared" si="9"/>
        <v>1.1446020033459312</v>
      </c>
      <c r="AQ22" s="10"/>
      <c r="AR22" s="15" t="s">
        <v>20</v>
      </c>
    </row>
    <row r="23" spans="1:44" x14ac:dyDescent="0.35">
      <c r="A23" s="12">
        <v>11</v>
      </c>
      <c r="B23" s="12">
        <v>1</v>
      </c>
      <c r="C23" s="24">
        <v>2</v>
      </c>
      <c r="D23" s="23">
        <v>6200</v>
      </c>
      <c r="E23" s="14">
        <f t="shared" si="0"/>
        <v>0.94970640796527961</v>
      </c>
      <c r="F23" s="13">
        <f t="shared" si="1"/>
        <v>-2.2410631665968336E-2</v>
      </c>
      <c r="G23" s="24"/>
      <c r="H23" s="5"/>
      <c r="I23" s="24"/>
      <c r="J23" s="12">
        <v>11</v>
      </c>
      <c r="K23" s="12">
        <v>1</v>
      </c>
      <c r="L23" s="24">
        <v>2</v>
      </c>
      <c r="M23" s="23">
        <v>15000</v>
      </c>
      <c r="N23" s="14">
        <f t="shared" si="2"/>
        <v>6.9018404907975457</v>
      </c>
      <c r="O23" s="13">
        <f t="shared" si="3"/>
        <v>0.83896491804342344</v>
      </c>
      <c r="P23" s="24"/>
      <c r="Q23" s="5"/>
      <c r="S23" s="12">
        <v>11</v>
      </c>
      <c r="T23" s="12">
        <v>1</v>
      </c>
      <c r="U23" s="24">
        <v>2</v>
      </c>
      <c r="V23" s="23">
        <v>9180000</v>
      </c>
      <c r="W23" s="11">
        <f t="shared" si="13"/>
        <v>219.65544244322632</v>
      </c>
      <c r="X23" s="11">
        <f t="shared" si="5"/>
        <v>2.341741968328765</v>
      </c>
      <c r="Y23" s="24"/>
      <c r="Z23" s="5"/>
      <c r="AB23" s="12">
        <v>11</v>
      </c>
      <c r="AC23" s="12">
        <v>1</v>
      </c>
      <c r="AD23" s="24">
        <v>2</v>
      </c>
      <c r="AE23" s="23">
        <v>5420000</v>
      </c>
      <c r="AF23" s="11">
        <f t="shared" si="14"/>
        <v>10.339565051507059</v>
      </c>
      <c r="AG23" s="11">
        <f t="shared" si="7"/>
        <v>1.0145022699278052</v>
      </c>
      <c r="AH23" s="24"/>
      <c r="AI23" s="5"/>
      <c r="AK23" s="12">
        <v>11</v>
      </c>
      <c r="AL23" s="12">
        <v>1</v>
      </c>
      <c r="AM23" s="24">
        <v>2</v>
      </c>
      <c r="AN23" s="23">
        <v>742000</v>
      </c>
      <c r="AO23" s="11">
        <f t="shared" si="15"/>
        <v>8.6774553571428577</v>
      </c>
      <c r="AP23" s="11">
        <f t="shared" si="9"/>
        <v>0.93839238803674996</v>
      </c>
      <c r="AQ23" s="24"/>
      <c r="AR23" s="5"/>
    </row>
    <row r="24" spans="1:44" x14ac:dyDescent="0.35">
      <c r="A24" s="12">
        <v>11</v>
      </c>
      <c r="B24" s="12">
        <v>1</v>
      </c>
      <c r="C24" s="24">
        <v>3</v>
      </c>
      <c r="D24" s="23">
        <v>15000</v>
      </c>
      <c r="E24" s="14">
        <f t="shared" si="0"/>
        <v>2.2976767934643862</v>
      </c>
      <c r="F24" s="13">
        <f t="shared" si="1"/>
        <v>0.36128893789145905</v>
      </c>
      <c r="G24" s="24"/>
      <c r="H24" s="5"/>
      <c r="I24" s="24"/>
      <c r="J24" s="12">
        <v>11</v>
      </c>
      <c r="K24" s="12">
        <v>1</v>
      </c>
      <c r="L24" s="24">
        <v>3</v>
      </c>
      <c r="M24" s="23">
        <v>15000</v>
      </c>
      <c r="N24" s="14">
        <f t="shared" si="2"/>
        <v>6.9018404907975457</v>
      </c>
      <c r="O24" s="13">
        <f t="shared" si="3"/>
        <v>0.83896491804342344</v>
      </c>
      <c r="P24" s="24"/>
      <c r="Q24" s="5"/>
      <c r="S24" s="12">
        <v>11</v>
      </c>
      <c r="T24" s="12">
        <v>1</v>
      </c>
      <c r="U24" s="24">
        <v>3</v>
      </c>
      <c r="V24" s="23">
        <v>22800000</v>
      </c>
      <c r="W24" s="11">
        <f t="shared" si="13"/>
        <v>767.42364917776035</v>
      </c>
      <c r="X24" s="11">
        <f t="shared" si="5"/>
        <v>2.8850351784290797</v>
      </c>
      <c r="Y24" s="24"/>
      <c r="Z24" s="5"/>
      <c r="AB24" s="12">
        <v>11</v>
      </c>
      <c r="AC24" s="12">
        <v>1</v>
      </c>
      <c r="AD24" s="24">
        <v>3</v>
      </c>
      <c r="AE24" s="23">
        <v>9330000</v>
      </c>
      <c r="AF24" s="11">
        <f t="shared" si="14"/>
        <v>112.36169400991987</v>
      </c>
      <c r="AG24" s="11">
        <f t="shared" si="7"/>
        <v>2.0506182781765201</v>
      </c>
      <c r="AH24" s="24"/>
      <c r="AI24" s="5"/>
      <c r="AK24" s="12">
        <v>11</v>
      </c>
      <c r="AL24" s="12">
        <v>1</v>
      </c>
      <c r="AM24" s="24">
        <v>3</v>
      </c>
      <c r="AN24" s="23">
        <v>589000</v>
      </c>
      <c r="AO24" s="11">
        <f t="shared" si="15"/>
        <v>1.3950892857142858</v>
      </c>
      <c r="AP24" s="11">
        <f t="shared" si="9"/>
        <v>0.14460200334593123</v>
      </c>
      <c r="AQ24" s="24"/>
      <c r="AR24" s="5"/>
    </row>
    <row r="25" spans="1:44" x14ac:dyDescent="0.35">
      <c r="A25" s="12">
        <v>11</v>
      </c>
      <c r="B25" s="12">
        <v>2</v>
      </c>
      <c r="C25" s="24">
        <v>1</v>
      </c>
      <c r="D25" s="23">
        <v>16200</v>
      </c>
      <c r="E25" s="14">
        <f t="shared" si="0"/>
        <v>2.4814909369415372</v>
      </c>
      <c r="F25" s="13">
        <f t="shared" si="1"/>
        <v>0.39471269337840875</v>
      </c>
      <c r="G25" s="24"/>
      <c r="H25" s="16">
        <f>AVERAGE(F22:F27)</f>
        <v>0.31632069661740608</v>
      </c>
      <c r="I25" s="23"/>
      <c r="J25" s="12">
        <v>11</v>
      </c>
      <c r="K25" s="12">
        <v>2</v>
      </c>
      <c r="L25" s="24">
        <v>1</v>
      </c>
      <c r="M25" s="23">
        <v>9180</v>
      </c>
      <c r="N25" s="14">
        <f t="shared" si="2"/>
        <v>4.2239263803680975</v>
      </c>
      <c r="O25" s="13">
        <f t="shared" si="3"/>
        <v>0.62571634018898459</v>
      </c>
      <c r="P25" s="24"/>
      <c r="Q25" s="16">
        <f>AVERAGE(O22:O27)</f>
        <v>0.75993381610077171</v>
      </c>
      <c r="S25" s="12">
        <v>11</v>
      </c>
      <c r="T25" s="12">
        <v>2</v>
      </c>
      <c r="U25" s="24">
        <v>1</v>
      </c>
      <c r="V25" s="23">
        <v>34900000</v>
      </c>
      <c r="W25" s="11">
        <f t="shared" si="13"/>
        <v>359.43617854346121</v>
      </c>
      <c r="X25" s="11">
        <f t="shared" si="5"/>
        <v>2.5556217882738461</v>
      </c>
      <c r="Y25" s="24"/>
      <c r="Z25" s="16">
        <f>AVERAGE(X22:X27)</f>
        <v>2.7052686374993731</v>
      </c>
      <c r="AB25" s="12">
        <v>11</v>
      </c>
      <c r="AC25" s="12">
        <v>2</v>
      </c>
      <c r="AD25" s="24">
        <v>1</v>
      </c>
      <c r="AE25" s="23">
        <v>5420000</v>
      </c>
      <c r="AF25" s="11">
        <f t="shared" si="14"/>
        <v>103.39565051507059</v>
      </c>
      <c r="AG25" s="11">
        <f t="shared" si="7"/>
        <v>2.0145022699278052</v>
      </c>
      <c r="AH25" s="24"/>
      <c r="AI25" s="16">
        <f>AVERAGE(AG22:AG27)</f>
        <v>1.7325213322120623</v>
      </c>
      <c r="AK25" s="12">
        <v>11</v>
      </c>
      <c r="AL25" s="12">
        <v>2</v>
      </c>
      <c r="AM25" s="24">
        <v>1</v>
      </c>
      <c r="AN25" s="23">
        <v>933000</v>
      </c>
      <c r="AO25" s="11">
        <f t="shared" si="15"/>
        <v>6.901041666666667</v>
      </c>
      <c r="AP25" s="11">
        <f t="shared" si="9"/>
        <v>0.83891464956927708</v>
      </c>
      <c r="AQ25" s="24"/>
      <c r="AR25" s="16">
        <f>AVERAGE(AP22:AP27)</f>
        <v>0.79058824523533178</v>
      </c>
    </row>
    <row r="26" spans="1:44" x14ac:dyDescent="0.35">
      <c r="A26" s="12">
        <v>11</v>
      </c>
      <c r="B26" s="12">
        <v>2</v>
      </c>
      <c r="C26" s="24">
        <v>2</v>
      </c>
      <c r="D26" s="23">
        <v>22100</v>
      </c>
      <c r="E26" s="14">
        <f t="shared" si="0"/>
        <v>3.385243809037529</v>
      </c>
      <c r="F26" s="13">
        <f t="shared" si="1"/>
        <v>0.52958995252088847</v>
      </c>
      <c r="G26" s="24"/>
      <c r="H26" s="5"/>
      <c r="I26" s="24"/>
      <c r="J26" s="12">
        <v>11</v>
      </c>
      <c r="K26" s="12">
        <v>2</v>
      </c>
      <c r="L26" s="24">
        <v>2</v>
      </c>
      <c r="M26" s="23">
        <v>17100</v>
      </c>
      <c r="N26" s="14">
        <f t="shared" si="2"/>
        <v>7.8680981595092021</v>
      </c>
      <c r="O26" s="13">
        <f t="shared" si="3"/>
        <v>0.89586976937989604</v>
      </c>
      <c r="P26" s="24"/>
      <c r="Q26" s="5"/>
      <c r="S26" s="12">
        <v>11</v>
      </c>
      <c r="T26" s="12">
        <v>2</v>
      </c>
      <c r="U26" s="24">
        <v>2</v>
      </c>
      <c r="V26" s="23">
        <v>58900000</v>
      </c>
      <c r="W26" s="11">
        <f t="shared" si="13"/>
        <v>892.71730618637434</v>
      </c>
      <c r="X26" s="11">
        <f t="shared" si="5"/>
        <v>2.9507139540730574</v>
      </c>
      <c r="Y26" s="24"/>
      <c r="Z26" s="5"/>
      <c r="AB26" s="12">
        <v>11</v>
      </c>
      <c r="AC26" s="12">
        <v>2</v>
      </c>
      <c r="AD26" s="24">
        <v>2</v>
      </c>
      <c r="AE26" s="23">
        <v>16200000</v>
      </c>
      <c r="AF26" s="11">
        <f t="shared" si="14"/>
        <v>177.98550171690195</v>
      </c>
      <c r="AG26" s="11">
        <f t="shared" si="7"/>
        <v>2.2503846271359182</v>
      </c>
      <c r="AH26" s="24"/>
      <c r="AI26" s="5"/>
      <c r="AK26" s="12">
        <v>11</v>
      </c>
      <c r="AL26" s="12">
        <v>2</v>
      </c>
      <c r="AM26" s="24">
        <v>2</v>
      </c>
      <c r="AN26" s="23">
        <v>1660000</v>
      </c>
      <c r="AO26" s="11">
        <f t="shared" si="15"/>
        <v>5.4780505952380949</v>
      </c>
      <c r="AP26" s="11">
        <f t="shared" si="9"/>
        <v>0.73862603907735158</v>
      </c>
      <c r="AQ26" s="24"/>
      <c r="AR26" s="5"/>
    </row>
    <row r="27" spans="1:44" x14ac:dyDescent="0.35">
      <c r="A27" s="12">
        <v>11</v>
      </c>
      <c r="B27" s="2">
        <v>2</v>
      </c>
      <c r="C27" s="3">
        <v>3</v>
      </c>
      <c r="D27" s="13">
        <v>19700</v>
      </c>
      <c r="E27" s="14">
        <f t="shared" si="0"/>
        <v>3.017615522083227</v>
      </c>
      <c r="F27" s="13">
        <f t="shared" si="1"/>
        <v>0.47966390499737072</v>
      </c>
      <c r="G27" s="3"/>
      <c r="H27" s="4"/>
      <c r="I27" s="24"/>
      <c r="J27" s="12">
        <v>11</v>
      </c>
      <c r="K27" s="2">
        <v>2</v>
      </c>
      <c r="L27" s="3">
        <v>3</v>
      </c>
      <c r="M27" s="23">
        <v>11600</v>
      </c>
      <c r="N27" s="14">
        <f t="shared" si="2"/>
        <v>5.337423312883435</v>
      </c>
      <c r="O27" s="13">
        <f t="shared" si="3"/>
        <v>0.72733164821466068</v>
      </c>
      <c r="P27" s="3"/>
      <c r="Q27" s="4"/>
      <c r="S27" s="12">
        <v>11</v>
      </c>
      <c r="T27" s="2">
        <v>2</v>
      </c>
      <c r="U27" s="3">
        <v>3</v>
      </c>
      <c r="V27" s="23">
        <v>42500000</v>
      </c>
      <c r="W27" s="11">
        <f t="shared" si="13"/>
        <v>1366.4839467501959</v>
      </c>
      <c r="X27" s="11">
        <f t="shared" si="5"/>
        <v>3.1356045340317835</v>
      </c>
      <c r="Y27" s="3"/>
      <c r="Z27" s="4"/>
      <c r="AB27" s="12">
        <v>11</v>
      </c>
      <c r="AC27" s="2">
        <v>2</v>
      </c>
      <c r="AD27" s="3">
        <v>3</v>
      </c>
      <c r="AE27" s="23">
        <v>11600000</v>
      </c>
      <c r="AF27" s="11">
        <f t="shared" si="14"/>
        <v>103.39565051507059</v>
      </c>
      <c r="AG27" s="11">
        <f t="shared" si="7"/>
        <v>2.0145022699278052</v>
      </c>
      <c r="AH27" s="3"/>
      <c r="AI27" s="4"/>
      <c r="AK27" s="12">
        <v>11</v>
      </c>
      <c r="AL27" s="2">
        <v>2</v>
      </c>
      <c r="AM27" s="3">
        <v>3</v>
      </c>
      <c r="AN27" s="23">
        <v>742000</v>
      </c>
      <c r="AO27" s="11">
        <f t="shared" si="15"/>
        <v>8.6774553571428577</v>
      </c>
      <c r="AP27" s="11">
        <f t="shared" si="9"/>
        <v>0.93839238803674996</v>
      </c>
      <c r="AQ27" s="3"/>
      <c r="AR27" s="4"/>
    </row>
    <row r="28" spans="1:44" x14ac:dyDescent="0.35">
      <c r="A28" s="12">
        <v>14</v>
      </c>
      <c r="B28" s="9">
        <v>1</v>
      </c>
      <c r="C28" s="10">
        <v>1</v>
      </c>
      <c r="D28" s="11">
        <v>28800</v>
      </c>
      <c r="E28" s="14">
        <f t="shared" si="0"/>
        <v>4.4115394434516215</v>
      </c>
      <c r="F28" s="14">
        <f t="shared" si="1"/>
        <v>0.64459016659500867</v>
      </c>
      <c r="G28" s="10"/>
      <c r="H28" s="15" t="s">
        <v>15</v>
      </c>
      <c r="I28" s="32"/>
      <c r="J28" s="12">
        <v>14</v>
      </c>
      <c r="K28" s="9">
        <v>1</v>
      </c>
      <c r="L28" s="10">
        <v>1</v>
      </c>
      <c r="M28" s="23">
        <v>54200</v>
      </c>
      <c r="N28" s="14">
        <f t="shared" si="2"/>
        <v>24.938650306748464</v>
      </c>
      <c r="O28" s="14">
        <f t="shared" si="3"/>
        <v>1.3968729455261291</v>
      </c>
      <c r="P28" s="10"/>
      <c r="Q28" s="15" t="s">
        <v>15</v>
      </c>
      <c r="S28" s="12">
        <v>14</v>
      </c>
      <c r="T28" s="9">
        <v>1</v>
      </c>
      <c r="U28" s="10">
        <v>1</v>
      </c>
      <c r="V28" s="23">
        <v>26300000</v>
      </c>
      <c r="W28" s="11">
        <f t="shared" ref="W28:W34" si="16">V25/V$2</f>
        <v>1366.4839467501959</v>
      </c>
      <c r="X28" s="11">
        <f t="shared" si="5"/>
        <v>3.1356045340317835</v>
      </c>
      <c r="Y28" s="10"/>
      <c r="Z28" s="15" t="s">
        <v>15</v>
      </c>
      <c r="AB28" s="12">
        <v>14</v>
      </c>
      <c r="AC28" s="9">
        <v>1</v>
      </c>
      <c r="AD28" s="10">
        <v>1</v>
      </c>
      <c r="AE28" s="23">
        <v>933000</v>
      </c>
      <c r="AF28" s="11">
        <f t="shared" ref="AF28:AF34" si="17">AE25/AE$2</f>
        <v>103.39565051507059</v>
      </c>
      <c r="AG28" s="11">
        <f t="shared" si="7"/>
        <v>2.0145022699278052</v>
      </c>
      <c r="AH28" s="10"/>
      <c r="AI28" s="15" t="s">
        <v>15</v>
      </c>
      <c r="AK28" s="12">
        <v>14</v>
      </c>
      <c r="AL28" s="9">
        <v>1</v>
      </c>
      <c r="AM28" s="10">
        <v>1</v>
      </c>
      <c r="AN28" s="23">
        <v>918000</v>
      </c>
      <c r="AO28" s="11">
        <f t="shared" ref="AO28:AO34" si="18">AN25/AN$2</f>
        <v>8.6774553571428577</v>
      </c>
      <c r="AP28" s="11">
        <f t="shared" si="9"/>
        <v>0.93839238803674996</v>
      </c>
      <c r="AQ28" s="10"/>
      <c r="AR28" s="15" t="s">
        <v>15</v>
      </c>
    </row>
    <row r="29" spans="1:44" x14ac:dyDescent="0.35">
      <c r="A29" s="12">
        <v>14</v>
      </c>
      <c r="B29" s="12">
        <v>1</v>
      </c>
      <c r="C29" s="24">
        <v>2</v>
      </c>
      <c r="D29" s="23">
        <v>22100</v>
      </c>
      <c r="E29" s="14">
        <f t="shared" si="0"/>
        <v>3.385243809037529</v>
      </c>
      <c r="F29" s="13">
        <f t="shared" si="1"/>
        <v>0.52958995252088847</v>
      </c>
      <c r="G29" s="24"/>
      <c r="H29" s="5"/>
      <c r="I29" s="24"/>
      <c r="J29" s="12">
        <v>14</v>
      </c>
      <c r="K29" s="12">
        <v>1</v>
      </c>
      <c r="L29" s="24">
        <v>2</v>
      </c>
      <c r="M29" s="23">
        <v>47400</v>
      </c>
      <c r="N29" s="14">
        <f t="shared" si="2"/>
        <v>21.809815950920242</v>
      </c>
      <c r="O29" s="13">
        <f t="shared" si="3"/>
        <v>1.3386520006618272</v>
      </c>
      <c r="P29" s="24"/>
      <c r="Q29" s="5"/>
      <c r="S29" s="12">
        <v>14</v>
      </c>
      <c r="T29" s="12">
        <v>1</v>
      </c>
      <c r="U29" s="24">
        <v>2</v>
      </c>
      <c r="V29" s="23">
        <v>58900000</v>
      </c>
      <c r="W29" s="11">
        <f t="shared" si="16"/>
        <v>2306.1863743148001</v>
      </c>
      <c r="X29" s="11">
        <f t="shared" si="5"/>
        <v>3.3628944018597053</v>
      </c>
      <c r="Y29" s="24"/>
      <c r="Z29" s="5"/>
      <c r="AB29" s="12">
        <v>14</v>
      </c>
      <c r="AC29" s="12">
        <v>1</v>
      </c>
      <c r="AD29" s="24">
        <v>2</v>
      </c>
      <c r="AE29" s="23">
        <v>933000</v>
      </c>
      <c r="AF29" s="11">
        <f t="shared" si="17"/>
        <v>309.04235024799692</v>
      </c>
      <c r="AG29" s="11">
        <f t="shared" si="7"/>
        <v>2.4900179979320494</v>
      </c>
      <c r="AH29" s="24"/>
      <c r="AI29" s="5"/>
      <c r="AK29" s="12">
        <v>14</v>
      </c>
      <c r="AL29" s="12">
        <v>1</v>
      </c>
      <c r="AM29" s="24">
        <v>2</v>
      </c>
      <c r="AN29" s="23">
        <v>1880000</v>
      </c>
      <c r="AO29" s="11">
        <f t="shared" si="18"/>
        <v>15.438988095238095</v>
      </c>
      <c r="AP29" s="11">
        <f t="shared" si="9"/>
        <v>1.1886188323303051</v>
      </c>
      <c r="AQ29" s="24"/>
      <c r="AR29" s="5"/>
    </row>
    <row r="30" spans="1:44" x14ac:dyDescent="0.35">
      <c r="A30" s="12">
        <v>14</v>
      </c>
      <c r="B30" s="12">
        <v>1</v>
      </c>
      <c r="C30" s="24">
        <v>3</v>
      </c>
      <c r="D30" s="23">
        <v>399000</v>
      </c>
      <c r="E30" s="14">
        <f t="shared" si="0"/>
        <v>61.118202706152672</v>
      </c>
      <c r="F30" s="13">
        <f t="shared" si="1"/>
        <v>1.786170574522526</v>
      </c>
      <c r="G30" s="24"/>
      <c r="H30" s="5"/>
      <c r="I30" s="24"/>
      <c r="J30" s="12">
        <v>14</v>
      </c>
      <c r="K30" s="12">
        <v>1</v>
      </c>
      <c r="L30" s="24">
        <v>3</v>
      </c>
      <c r="M30" s="23">
        <v>74200</v>
      </c>
      <c r="N30" s="14">
        <f t="shared" si="2"/>
        <v>34.141104294478524</v>
      </c>
      <c r="O30" s="13">
        <f t="shared" si="3"/>
        <v>1.5332775642667693</v>
      </c>
      <c r="P30" s="24"/>
      <c r="Q30" s="5"/>
      <c r="S30" s="12">
        <v>14</v>
      </c>
      <c r="T30" s="12">
        <v>1</v>
      </c>
      <c r="U30" s="24">
        <v>3</v>
      </c>
      <c r="V30" s="23">
        <v>29800000</v>
      </c>
      <c r="W30" s="11">
        <f t="shared" si="16"/>
        <v>1664.056382145654</v>
      </c>
      <c r="X30" s="11">
        <f t="shared" si="5"/>
        <v>3.221168037122915</v>
      </c>
      <c r="Y30" s="24"/>
      <c r="Z30" s="5"/>
      <c r="AB30" s="12">
        <v>14</v>
      </c>
      <c r="AC30" s="12">
        <v>1</v>
      </c>
      <c r="AD30" s="24">
        <v>3</v>
      </c>
      <c r="AE30" s="23">
        <v>7500000</v>
      </c>
      <c r="AF30" s="11">
        <f t="shared" si="17"/>
        <v>221.28958412819534</v>
      </c>
      <c r="AG30" s="11">
        <f t="shared" si="7"/>
        <v>2.3449609726163367</v>
      </c>
      <c r="AH30" s="24"/>
      <c r="AI30" s="5"/>
      <c r="AK30" s="12">
        <v>14</v>
      </c>
      <c r="AL30" s="12">
        <v>1</v>
      </c>
      <c r="AM30" s="24">
        <v>3</v>
      </c>
      <c r="AN30" s="23">
        <v>1320000</v>
      </c>
      <c r="AO30" s="11">
        <f t="shared" si="18"/>
        <v>6.901041666666667</v>
      </c>
      <c r="AP30" s="11">
        <f t="shared" si="9"/>
        <v>0.83891464956927708</v>
      </c>
      <c r="AQ30" s="24"/>
      <c r="AR30" s="5"/>
    </row>
    <row r="31" spans="1:44" x14ac:dyDescent="0.35">
      <c r="A31" s="12">
        <v>14</v>
      </c>
      <c r="B31" s="12">
        <v>2</v>
      </c>
      <c r="C31" s="24">
        <v>1</v>
      </c>
      <c r="D31" s="23">
        <v>17000</v>
      </c>
      <c r="E31" s="14">
        <f t="shared" si="0"/>
        <v>2.6040336992596376</v>
      </c>
      <c r="F31" s="13">
        <f t="shared" si="1"/>
        <v>0.4156466002140517</v>
      </c>
      <c r="G31" s="24"/>
      <c r="H31" s="16">
        <f>AVERAGE(F28:F33)</f>
        <v>0.85291347366631332</v>
      </c>
      <c r="I31" s="23"/>
      <c r="J31" s="12">
        <v>14</v>
      </c>
      <c r="K31" s="12">
        <v>2</v>
      </c>
      <c r="L31" s="24">
        <v>1</v>
      </c>
      <c r="M31" s="23">
        <v>91800</v>
      </c>
      <c r="N31" s="14">
        <f t="shared" si="2"/>
        <v>42.239263803680977</v>
      </c>
      <c r="O31" s="13">
        <f t="shared" si="3"/>
        <v>1.6257163401889847</v>
      </c>
      <c r="P31" s="24"/>
      <c r="Q31" s="16">
        <f>AVERAGE(O28:O33)</f>
        <v>1.4161818136861266</v>
      </c>
      <c r="S31" s="12">
        <v>14</v>
      </c>
      <c r="T31" s="12">
        <v>2</v>
      </c>
      <c r="U31" s="24">
        <v>1</v>
      </c>
      <c r="V31" s="23">
        <v>54200000</v>
      </c>
      <c r="W31" s="11">
        <f t="shared" si="16"/>
        <v>1029.7572435395457</v>
      </c>
      <c r="X31" s="11">
        <f t="shared" si="5"/>
        <v>3.0127348555623614</v>
      </c>
      <c r="Y31" s="24"/>
      <c r="Z31" s="16">
        <f>AVERAGE(X28:X33)</f>
        <v>3.1937152669308886</v>
      </c>
      <c r="AB31" s="12">
        <v>14</v>
      </c>
      <c r="AC31" s="12">
        <v>2</v>
      </c>
      <c r="AD31" s="24">
        <v>1</v>
      </c>
      <c r="AE31" s="23">
        <v>1160000</v>
      </c>
      <c r="AF31" s="11">
        <f t="shared" si="17"/>
        <v>17.798550171690195</v>
      </c>
      <c r="AG31" s="11">
        <f t="shared" si="7"/>
        <v>1.2503846271359182</v>
      </c>
      <c r="AH31" s="24"/>
      <c r="AI31" s="16">
        <f>AVERAGE(AG28:AG33)</f>
        <v>1.9176357902548578</v>
      </c>
      <c r="AK31" s="12">
        <v>14</v>
      </c>
      <c r="AL31" s="12">
        <v>2</v>
      </c>
      <c r="AM31" s="24">
        <v>1</v>
      </c>
      <c r="AN31" s="23">
        <v>47400000</v>
      </c>
      <c r="AO31" s="11">
        <f t="shared" si="18"/>
        <v>8.5379464285714288</v>
      </c>
      <c r="AP31" s="11">
        <f t="shared" si="9"/>
        <v>0.93135342549149247</v>
      </c>
      <c r="AQ31" s="24"/>
      <c r="AR31" s="16">
        <f>AVERAGE(AP28:AP33)</f>
        <v>1.0381720940796424</v>
      </c>
    </row>
    <row r="32" spans="1:44" x14ac:dyDescent="0.35">
      <c r="A32" s="12">
        <v>14</v>
      </c>
      <c r="B32" s="12">
        <v>2</v>
      </c>
      <c r="C32" s="24">
        <v>2</v>
      </c>
      <c r="D32" s="23">
        <v>39900</v>
      </c>
      <c r="E32" s="14">
        <f t="shared" si="0"/>
        <v>6.1118202706152669</v>
      </c>
      <c r="F32" s="13">
        <f t="shared" si="1"/>
        <v>0.78617057452252603</v>
      </c>
      <c r="G32" s="24"/>
      <c r="H32" s="5"/>
      <c r="I32" s="24"/>
      <c r="J32" s="12">
        <v>14</v>
      </c>
      <c r="K32" s="12">
        <v>2</v>
      </c>
      <c r="L32" s="24">
        <v>2</v>
      </c>
      <c r="M32" s="23">
        <v>54200</v>
      </c>
      <c r="N32" s="14">
        <f t="shared" si="2"/>
        <v>24.938650306748464</v>
      </c>
      <c r="O32" s="13">
        <f t="shared" si="3"/>
        <v>1.3968729455261291</v>
      </c>
      <c r="P32" s="24"/>
      <c r="Q32" s="5"/>
      <c r="S32" s="12">
        <v>14</v>
      </c>
      <c r="T32" s="12">
        <v>2</v>
      </c>
      <c r="U32" s="24">
        <v>2</v>
      </c>
      <c r="V32" s="23">
        <v>42800000</v>
      </c>
      <c r="W32" s="11">
        <f t="shared" si="16"/>
        <v>2306.1863743148001</v>
      </c>
      <c r="X32" s="11">
        <f t="shared" si="5"/>
        <v>3.3628944018597053</v>
      </c>
      <c r="Y32" s="24"/>
      <c r="Z32" s="5"/>
      <c r="AB32" s="12">
        <v>14</v>
      </c>
      <c r="AC32" s="12">
        <v>2</v>
      </c>
      <c r="AD32" s="24">
        <v>2</v>
      </c>
      <c r="AE32" s="23">
        <v>589000</v>
      </c>
      <c r="AF32" s="11">
        <f t="shared" si="17"/>
        <v>17.798550171690195</v>
      </c>
      <c r="AG32" s="11">
        <f t="shared" si="7"/>
        <v>1.2503846271359182</v>
      </c>
      <c r="AH32" s="24"/>
      <c r="AI32" s="5"/>
      <c r="AK32" s="12">
        <v>14</v>
      </c>
      <c r="AL32" s="12">
        <v>2</v>
      </c>
      <c r="AM32" s="24">
        <v>2</v>
      </c>
      <c r="AN32" s="23">
        <v>589000</v>
      </c>
      <c r="AO32" s="11">
        <f t="shared" si="18"/>
        <v>17.485119047619047</v>
      </c>
      <c r="AP32" s="11">
        <f t="shared" si="9"/>
        <v>1.2426685935539299</v>
      </c>
      <c r="AQ32" s="24"/>
      <c r="AR32" s="5"/>
    </row>
    <row r="33" spans="1:44" x14ac:dyDescent="0.35">
      <c r="A33" s="12">
        <v>14</v>
      </c>
      <c r="B33" s="2">
        <v>2</v>
      </c>
      <c r="C33" s="3">
        <v>3</v>
      </c>
      <c r="D33" s="13">
        <v>58900</v>
      </c>
      <c r="E33" s="14">
        <f t="shared" si="0"/>
        <v>9.0222108756701562</v>
      </c>
      <c r="F33" s="13">
        <f t="shared" si="1"/>
        <v>0.95531297362287948</v>
      </c>
      <c r="G33" s="3"/>
      <c r="H33" s="4"/>
      <c r="I33" s="24"/>
      <c r="J33" s="12">
        <v>14</v>
      </c>
      <c r="K33" s="2">
        <v>2</v>
      </c>
      <c r="L33" s="3">
        <v>3</v>
      </c>
      <c r="M33" s="23">
        <v>34900</v>
      </c>
      <c r="N33" s="14">
        <f t="shared" si="2"/>
        <v>16.058282208588956</v>
      </c>
      <c r="O33" s="13">
        <f t="shared" si="3"/>
        <v>1.2056990859469221</v>
      </c>
      <c r="P33" s="3"/>
      <c r="Q33" s="4"/>
      <c r="S33" s="12">
        <v>14</v>
      </c>
      <c r="T33" s="2">
        <v>2</v>
      </c>
      <c r="U33" s="3">
        <v>3</v>
      </c>
      <c r="V33" s="23">
        <v>38800000</v>
      </c>
      <c r="W33" s="11">
        <f t="shared" si="16"/>
        <v>1166.7971808927173</v>
      </c>
      <c r="X33" s="11">
        <f t="shared" si="5"/>
        <v>3.0669953711488587</v>
      </c>
      <c r="Y33" s="3"/>
      <c r="Z33" s="4"/>
      <c r="AB33" s="12">
        <v>14</v>
      </c>
      <c r="AC33" s="2">
        <v>2</v>
      </c>
      <c r="AD33" s="3">
        <v>3</v>
      </c>
      <c r="AE33" s="23">
        <v>742000</v>
      </c>
      <c r="AF33" s="11">
        <f t="shared" si="17"/>
        <v>143.07516215185044</v>
      </c>
      <c r="AG33" s="11">
        <f t="shared" si="7"/>
        <v>2.1555642467811182</v>
      </c>
      <c r="AH33" s="3"/>
      <c r="AI33" s="4"/>
      <c r="AK33" s="12">
        <v>14</v>
      </c>
      <c r="AL33" s="2">
        <v>2</v>
      </c>
      <c r="AM33" s="3">
        <v>3</v>
      </c>
      <c r="AN33" s="23">
        <v>742000</v>
      </c>
      <c r="AO33" s="11">
        <f t="shared" si="18"/>
        <v>12.276785714285714</v>
      </c>
      <c r="AP33" s="11">
        <f t="shared" si="9"/>
        <v>1.0890846754960999</v>
      </c>
      <c r="AQ33" s="3"/>
      <c r="AR33" s="4"/>
    </row>
    <row r="34" spans="1:44" x14ac:dyDescent="0.35">
      <c r="A34" s="12">
        <v>17</v>
      </c>
      <c r="B34" s="9">
        <v>1</v>
      </c>
      <c r="C34" s="10">
        <v>1</v>
      </c>
      <c r="D34" s="11">
        <v>171000</v>
      </c>
      <c r="E34" s="14">
        <f t="shared" si="0"/>
        <v>26.193515445494</v>
      </c>
      <c r="F34" s="14">
        <f t="shared" si="1"/>
        <v>1.4181937892279315</v>
      </c>
      <c r="G34" s="10"/>
      <c r="H34" s="17" t="s">
        <v>21</v>
      </c>
      <c r="I34" s="32"/>
      <c r="J34" s="12">
        <v>17</v>
      </c>
      <c r="K34" s="9">
        <v>1</v>
      </c>
      <c r="L34" s="10">
        <v>1</v>
      </c>
      <c r="M34" s="23">
        <v>228000</v>
      </c>
      <c r="N34" s="14">
        <f t="shared" si="2"/>
        <v>104.90797546012269</v>
      </c>
      <c r="O34" s="14">
        <f t="shared" si="3"/>
        <v>2.0208085059881959</v>
      </c>
      <c r="P34" s="10"/>
      <c r="Q34" s="17" t="s">
        <v>21</v>
      </c>
      <c r="S34" s="12">
        <v>17</v>
      </c>
      <c r="T34" s="9">
        <v>1</v>
      </c>
      <c r="U34" s="10">
        <v>1</v>
      </c>
      <c r="V34" s="23">
        <v>74200000</v>
      </c>
      <c r="W34" s="11">
        <f t="shared" si="16"/>
        <v>2122.1613155833984</v>
      </c>
      <c r="X34" s="11">
        <f t="shared" si="5"/>
        <v>3.3267783936109905</v>
      </c>
      <c r="Y34" s="10"/>
      <c r="Z34" s="17" t="s">
        <v>21</v>
      </c>
      <c r="AB34" s="12">
        <v>17</v>
      </c>
      <c r="AC34" s="9">
        <v>1</v>
      </c>
      <c r="AD34" s="10">
        <v>1</v>
      </c>
      <c r="AE34" s="23">
        <v>9180000</v>
      </c>
      <c r="AF34" s="11">
        <f t="shared" si="17"/>
        <v>22.128958412819536</v>
      </c>
      <c r="AG34" s="11">
        <f t="shared" si="7"/>
        <v>1.3449609726163367</v>
      </c>
      <c r="AH34" s="10"/>
      <c r="AI34" s="17" t="s">
        <v>21</v>
      </c>
      <c r="AK34" s="12">
        <v>17</v>
      </c>
      <c r="AL34" s="9">
        <v>1</v>
      </c>
      <c r="AM34" s="10">
        <v>1</v>
      </c>
      <c r="AN34" s="23">
        <v>18800000</v>
      </c>
      <c r="AO34" s="11">
        <f t="shared" si="18"/>
        <v>440.84821428571428</v>
      </c>
      <c r="AP34" s="11">
        <f t="shared" si="9"/>
        <v>2.6442890859643349</v>
      </c>
      <c r="AQ34" s="10"/>
      <c r="AR34" s="17" t="s">
        <v>21</v>
      </c>
    </row>
    <row r="35" spans="1:44" x14ac:dyDescent="0.35">
      <c r="A35" s="12">
        <v>17</v>
      </c>
      <c r="B35" s="12">
        <v>1</v>
      </c>
      <c r="C35" s="24">
        <v>2</v>
      </c>
      <c r="D35" s="23">
        <v>388000</v>
      </c>
      <c r="E35" s="14">
        <f t="shared" si="0"/>
        <v>59.433239724278785</v>
      </c>
      <c r="F35" s="13">
        <f t="shared" si="1"/>
        <v>1.7740294044299849</v>
      </c>
      <c r="G35" s="24"/>
      <c r="H35" s="5"/>
      <c r="I35" s="24"/>
      <c r="J35" s="12">
        <v>17</v>
      </c>
      <c r="K35" s="12">
        <v>1</v>
      </c>
      <c r="L35" s="24">
        <v>2</v>
      </c>
      <c r="M35" s="23">
        <v>240000</v>
      </c>
      <c r="N35" s="14">
        <f t="shared" si="2"/>
        <v>110.42944785276073</v>
      </c>
      <c r="O35" s="13">
        <f t="shared" si="3"/>
        <v>2.0430849006993483</v>
      </c>
      <c r="P35" s="24"/>
      <c r="Q35" s="5"/>
      <c r="S35" s="12">
        <v>17</v>
      </c>
      <c r="T35" s="12">
        <v>1</v>
      </c>
      <c r="U35" s="24">
        <v>2</v>
      </c>
      <c r="V35" s="23">
        <v>58900000</v>
      </c>
      <c r="W35" s="11">
        <f t="shared" ref="W35:W51" si="19">V31/V$2</f>
        <v>2122.1613155833984</v>
      </c>
      <c r="X35" s="11">
        <f t="shared" si="5"/>
        <v>3.3267783936109905</v>
      </c>
      <c r="Y35" s="24"/>
      <c r="Z35" s="5"/>
      <c r="AB35" s="12">
        <v>17</v>
      </c>
      <c r="AC35" s="12">
        <v>1</v>
      </c>
      <c r="AD35" s="24">
        <v>2</v>
      </c>
      <c r="AE35" s="23">
        <v>7420000</v>
      </c>
      <c r="AF35" s="11">
        <f t="shared" ref="AF35:AF51" si="20">AE31/AE$2</f>
        <v>22.128958412819536</v>
      </c>
      <c r="AG35" s="11">
        <f t="shared" si="7"/>
        <v>1.3449609726163367</v>
      </c>
      <c r="AH35" s="24"/>
      <c r="AI35" s="5"/>
      <c r="AK35" s="12">
        <v>17</v>
      </c>
      <c r="AL35" s="12">
        <v>1</v>
      </c>
      <c r="AM35" s="24">
        <v>2</v>
      </c>
      <c r="AN35" s="23">
        <v>19700000</v>
      </c>
      <c r="AO35" s="11">
        <f t="shared" ref="AO35:AO51" si="21">AN31/AN$2</f>
        <v>440.84821428571428</v>
      </c>
      <c r="AP35" s="11">
        <f t="shared" si="9"/>
        <v>2.6442890859643349</v>
      </c>
      <c r="AQ35" s="24"/>
      <c r="AR35" s="5"/>
    </row>
    <row r="36" spans="1:44" x14ac:dyDescent="0.35">
      <c r="A36" s="12">
        <v>17</v>
      </c>
      <c r="B36" s="12">
        <v>1</v>
      </c>
      <c r="C36" s="24">
        <v>3</v>
      </c>
      <c r="D36" s="23">
        <v>474000</v>
      </c>
      <c r="E36" s="14">
        <f t="shared" si="0"/>
        <v>72.606586673474595</v>
      </c>
      <c r="F36" s="13">
        <f t="shared" si="1"/>
        <v>1.8609760205098629</v>
      </c>
      <c r="G36" s="24"/>
      <c r="H36" s="5"/>
      <c r="I36" s="24"/>
      <c r="J36" s="12">
        <v>17</v>
      </c>
      <c r="K36" s="12">
        <v>1</v>
      </c>
      <c r="L36" s="24">
        <v>3</v>
      </c>
      <c r="M36" s="23">
        <v>622000</v>
      </c>
      <c r="N36" s="14">
        <f t="shared" si="2"/>
        <v>286.19631901840489</v>
      </c>
      <c r="O36" s="13">
        <f t="shared" si="3"/>
        <v>2.4566640436785607</v>
      </c>
      <c r="P36" s="24"/>
      <c r="Q36" s="5"/>
      <c r="S36" s="12">
        <v>17</v>
      </c>
      <c r="T36" s="12">
        <v>1</v>
      </c>
      <c r="U36" s="24">
        <v>3</v>
      </c>
      <c r="V36" s="23">
        <v>28800000</v>
      </c>
      <c r="W36" s="11">
        <f t="shared" si="19"/>
        <v>1675.8026624902113</v>
      </c>
      <c r="X36" s="11">
        <f t="shared" si="5"/>
        <v>3.2242228760857756</v>
      </c>
      <c r="Y36" s="24"/>
      <c r="Z36" s="5"/>
      <c r="AB36" s="12">
        <v>17</v>
      </c>
      <c r="AC36" s="12">
        <v>1</v>
      </c>
      <c r="AD36" s="24">
        <v>3</v>
      </c>
      <c r="AE36" s="23">
        <v>9330000</v>
      </c>
      <c r="AF36" s="11">
        <f t="shared" si="20"/>
        <v>11.236169400991988</v>
      </c>
      <c r="AG36" s="11">
        <f t="shared" si="7"/>
        <v>1.0506182781765201</v>
      </c>
      <c r="AH36" s="24"/>
      <c r="AI36" s="5"/>
      <c r="AK36" s="12">
        <v>17</v>
      </c>
      <c r="AL36" s="12">
        <v>1</v>
      </c>
      <c r="AM36" s="24">
        <v>3</v>
      </c>
      <c r="AN36" s="23">
        <v>15000000</v>
      </c>
      <c r="AO36" s="11">
        <f t="shared" si="21"/>
        <v>5.4780505952380949</v>
      </c>
      <c r="AP36" s="11">
        <f t="shared" si="9"/>
        <v>0.73862603907735158</v>
      </c>
      <c r="AQ36" s="24"/>
      <c r="AR36" s="5"/>
    </row>
    <row r="37" spans="1:44" x14ac:dyDescent="0.35">
      <c r="A37" s="12">
        <v>17</v>
      </c>
      <c r="B37" s="12">
        <v>2</v>
      </c>
      <c r="C37" s="24">
        <v>1</v>
      </c>
      <c r="D37" s="23">
        <v>680000</v>
      </c>
      <c r="E37" s="14">
        <f t="shared" si="0"/>
        <v>104.16134797038551</v>
      </c>
      <c r="F37" s="13">
        <f t="shared" si="1"/>
        <v>2.017706591542014</v>
      </c>
      <c r="G37" s="24"/>
      <c r="H37" s="16">
        <f>AVERAGE(F34:F39)</f>
        <v>1.7579040062313338</v>
      </c>
      <c r="I37" s="23"/>
      <c r="J37" s="12">
        <v>17</v>
      </c>
      <c r="K37" s="12">
        <v>2</v>
      </c>
      <c r="L37" s="24">
        <v>1</v>
      </c>
      <c r="M37" s="23">
        <v>228000</v>
      </c>
      <c r="N37" s="14">
        <f t="shared" si="2"/>
        <v>104.90797546012269</v>
      </c>
      <c r="O37" s="13">
        <f t="shared" si="3"/>
        <v>2.0208085059881959</v>
      </c>
      <c r="P37" s="24"/>
      <c r="Q37" s="16">
        <f>AVERAGE(O34:O39)</f>
        <v>2.1872955504866223</v>
      </c>
      <c r="S37" s="12">
        <v>17</v>
      </c>
      <c r="T37" s="12">
        <v>2</v>
      </c>
      <c r="U37" s="24">
        <v>1</v>
      </c>
      <c r="V37" s="23">
        <v>54200000</v>
      </c>
      <c r="W37" s="11">
        <f t="shared" si="19"/>
        <v>1519.1855912294441</v>
      </c>
      <c r="X37" s="11">
        <f t="shared" si="5"/>
        <v>3.1816108326668107</v>
      </c>
      <c r="Y37" s="24"/>
      <c r="Z37" s="16">
        <f>AVERAGE(X34:X39)</f>
        <v>3.3142446516976505</v>
      </c>
      <c r="AB37" s="12">
        <v>17</v>
      </c>
      <c r="AC37" s="12">
        <v>2</v>
      </c>
      <c r="AD37" s="24">
        <v>1</v>
      </c>
      <c r="AE37" s="23">
        <v>7420000</v>
      </c>
      <c r="AF37" s="11">
        <f t="shared" si="20"/>
        <v>14.154902708889736</v>
      </c>
      <c r="AG37" s="11">
        <f t="shared" si="7"/>
        <v>1.1509068886684455</v>
      </c>
      <c r="AH37" s="24"/>
      <c r="AI37" s="16">
        <f>AVERAGE(AG34:AG39)</f>
        <v>1.5476166108894578</v>
      </c>
      <c r="AK37" s="12">
        <v>17</v>
      </c>
      <c r="AL37" s="12">
        <v>2</v>
      </c>
      <c r="AM37" s="24">
        <v>1</v>
      </c>
      <c r="AN37" s="23">
        <v>47400000</v>
      </c>
      <c r="AO37" s="11">
        <f t="shared" si="21"/>
        <v>6.901041666666667</v>
      </c>
      <c r="AP37" s="11">
        <f t="shared" si="9"/>
        <v>0.83891464956927708</v>
      </c>
      <c r="AQ37" s="24"/>
      <c r="AR37" s="16">
        <f>AVERAGE(AP34:AP39)</f>
        <v>1.895294070763512</v>
      </c>
    </row>
    <row r="38" spans="1:44" x14ac:dyDescent="0.35">
      <c r="A38" s="12">
        <v>17</v>
      </c>
      <c r="B38" s="12">
        <v>2</v>
      </c>
      <c r="C38" s="24">
        <v>2</v>
      </c>
      <c r="D38" s="23">
        <v>560000</v>
      </c>
      <c r="E38" s="14">
        <f t="shared" si="0"/>
        <v>85.779933622670413</v>
      </c>
      <c r="F38" s="13">
        <f t="shared" si="1"/>
        <v>1.9333857058419781</v>
      </c>
      <c r="G38" s="24"/>
      <c r="H38" s="5"/>
      <c r="I38" s="24"/>
      <c r="J38" s="12">
        <v>17</v>
      </c>
      <c r="K38" s="12">
        <v>2</v>
      </c>
      <c r="L38" s="24">
        <v>2</v>
      </c>
      <c r="M38" s="23">
        <v>228000</v>
      </c>
      <c r="N38" s="14">
        <f t="shared" si="2"/>
        <v>104.90797546012269</v>
      </c>
      <c r="O38" s="13">
        <f t="shared" si="3"/>
        <v>2.0208085059881959</v>
      </c>
      <c r="P38" s="24"/>
      <c r="Q38" s="5"/>
      <c r="S38" s="12">
        <v>17</v>
      </c>
      <c r="T38" s="12">
        <v>2</v>
      </c>
      <c r="U38" s="24">
        <v>2</v>
      </c>
      <c r="V38" s="23">
        <v>91800000</v>
      </c>
      <c r="W38" s="11">
        <f t="shared" si="19"/>
        <v>2905.2466718872356</v>
      </c>
      <c r="X38" s="11">
        <f t="shared" si="5"/>
        <v>3.4631830123516307</v>
      </c>
      <c r="Y38" s="24"/>
      <c r="Z38" s="5"/>
      <c r="AB38" s="12">
        <v>17</v>
      </c>
      <c r="AC38" s="12">
        <v>2</v>
      </c>
      <c r="AD38" s="24">
        <v>2</v>
      </c>
      <c r="AE38" s="23">
        <v>25300000</v>
      </c>
      <c r="AF38" s="11">
        <f t="shared" si="20"/>
        <v>175.12399847386493</v>
      </c>
      <c r="AG38" s="11">
        <f t="shared" si="7"/>
        <v>2.2433456645906609</v>
      </c>
      <c r="AH38" s="24"/>
      <c r="AI38" s="5"/>
      <c r="AK38" s="12">
        <v>17</v>
      </c>
      <c r="AL38" s="12">
        <v>2</v>
      </c>
      <c r="AM38" s="24">
        <v>2</v>
      </c>
      <c r="AN38" s="23">
        <v>47400000</v>
      </c>
      <c r="AO38" s="11">
        <f t="shared" si="21"/>
        <v>174.85119047619048</v>
      </c>
      <c r="AP38" s="11">
        <f t="shared" si="9"/>
        <v>2.2426685935539297</v>
      </c>
      <c r="AQ38" s="24"/>
      <c r="AR38" s="5"/>
    </row>
    <row r="39" spans="1:44" x14ac:dyDescent="0.35">
      <c r="A39" s="12">
        <v>17</v>
      </c>
      <c r="B39" s="12">
        <v>2</v>
      </c>
      <c r="C39" s="24">
        <v>3</v>
      </c>
      <c r="D39" s="23">
        <v>228000</v>
      </c>
      <c r="E39" s="11">
        <f t="shared" si="0"/>
        <v>34.924687260658672</v>
      </c>
      <c r="F39" s="23">
        <f t="shared" si="1"/>
        <v>1.5431325258362316</v>
      </c>
      <c r="G39" s="24"/>
      <c r="H39" s="5"/>
      <c r="I39" s="24"/>
      <c r="J39" s="12">
        <v>17</v>
      </c>
      <c r="K39" s="12">
        <v>2</v>
      </c>
      <c r="L39" s="24">
        <v>3</v>
      </c>
      <c r="M39" s="23">
        <v>792000</v>
      </c>
      <c r="N39" s="11">
        <f t="shared" si="2"/>
        <v>364.41717791411043</v>
      </c>
      <c r="O39" s="23">
        <f t="shared" si="3"/>
        <v>2.5615988405772359</v>
      </c>
      <c r="P39" s="24"/>
      <c r="Q39" s="5"/>
      <c r="S39" s="12">
        <v>17</v>
      </c>
      <c r="T39" s="12">
        <v>2</v>
      </c>
      <c r="U39" s="24">
        <v>3</v>
      </c>
      <c r="V39" s="23">
        <v>74200000</v>
      </c>
      <c r="W39" s="11">
        <f t="shared" si="19"/>
        <v>2306.1863743148001</v>
      </c>
      <c r="X39" s="11">
        <f t="shared" si="5"/>
        <v>3.3628944018597053</v>
      </c>
      <c r="Y39" s="24"/>
      <c r="Z39" s="5"/>
      <c r="AB39" s="12">
        <v>17</v>
      </c>
      <c r="AC39" s="12">
        <v>2</v>
      </c>
      <c r="AD39" s="24">
        <v>3</v>
      </c>
      <c r="AE39" s="23">
        <v>9330000</v>
      </c>
      <c r="AF39" s="11">
        <f t="shared" si="20"/>
        <v>141.54902708889736</v>
      </c>
      <c r="AG39" s="11">
        <f t="shared" si="7"/>
        <v>2.1509068886684455</v>
      </c>
      <c r="AH39" s="24"/>
      <c r="AI39" s="5"/>
      <c r="AK39" s="12">
        <v>17</v>
      </c>
      <c r="AL39" s="12">
        <v>2</v>
      </c>
      <c r="AM39" s="24">
        <v>3</v>
      </c>
      <c r="AN39" s="23">
        <v>42800000</v>
      </c>
      <c r="AO39" s="11">
        <f t="shared" si="21"/>
        <v>183.2217261904762</v>
      </c>
      <c r="AP39" s="11">
        <f t="shared" si="9"/>
        <v>2.262976970451843</v>
      </c>
      <c r="AQ39" s="24"/>
      <c r="AR39" s="5"/>
    </row>
    <row r="40" spans="1:44" x14ac:dyDescent="0.35">
      <c r="A40" s="12">
        <v>21</v>
      </c>
      <c r="B40" s="9">
        <v>1</v>
      </c>
      <c r="C40" s="10">
        <v>1</v>
      </c>
      <c r="D40" s="11">
        <v>988000</v>
      </c>
      <c r="E40" s="11">
        <f t="shared" si="0"/>
        <v>151.34031146285423</v>
      </c>
      <c r="F40" s="11">
        <f t="shared" si="1"/>
        <v>2.1799546234234057</v>
      </c>
      <c r="G40" s="10"/>
      <c r="H40" s="15" t="s">
        <v>16</v>
      </c>
      <c r="I40" s="32"/>
      <c r="J40" s="12">
        <v>21</v>
      </c>
      <c r="K40" s="9">
        <v>1</v>
      </c>
      <c r="L40" s="10">
        <v>1</v>
      </c>
      <c r="M40" s="23">
        <v>2980000</v>
      </c>
      <c r="N40" s="11">
        <f t="shared" si="2"/>
        <v>1371.1656441717791</v>
      </c>
      <c r="O40" s="11">
        <f t="shared" si="3"/>
        <v>3.1370899230639973</v>
      </c>
      <c r="P40" s="10"/>
      <c r="Q40" s="15" t="s">
        <v>16</v>
      </c>
      <c r="S40" s="12">
        <v>21</v>
      </c>
      <c r="T40" s="9">
        <v>1</v>
      </c>
      <c r="U40" s="10">
        <v>1</v>
      </c>
      <c r="V40" s="23">
        <v>101000000</v>
      </c>
      <c r="W40" s="11">
        <f t="shared" si="19"/>
        <v>1127.6429130775255</v>
      </c>
      <c r="X40" s="11">
        <f t="shared" si="5"/>
        <v>3.0521715948318344</v>
      </c>
      <c r="Y40" s="10"/>
      <c r="Z40" s="15" t="s">
        <v>16</v>
      </c>
      <c r="AB40" s="12">
        <v>21</v>
      </c>
      <c r="AC40" s="9">
        <v>1</v>
      </c>
      <c r="AD40" s="10">
        <v>1</v>
      </c>
      <c r="AE40" s="23">
        <v>4740000</v>
      </c>
      <c r="AF40" s="11">
        <f t="shared" si="20"/>
        <v>177.98550171690195</v>
      </c>
      <c r="AG40" s="11">
        <f t="shared" si="7"/>
        <v>2.2503846271359182</v>
      </c>
      <c r="AH40" s="10"/>
      <c r="AI40" s="15" t="s">
        <v>16</v>
      </c>
      <c r="AK40" s="12">
        <v>21</v>
      </c>
      <c r="AL40" s="9">
        <v>1</v>
      </c>
      <c r="AM40" s="10">
        <v>1</v>
      </c>
      <c r="AN40" s="23">
        <v>7420000</v>
      </c>
      <c r="AO40" s="11">
        <f t="shared" si="21"/>
        <v>139.50892857142858</v>
      </c>
      <c r="AP40" s="11">
        <f t="shared" si="9"/>
        <v>2.1446020033459314</v>
      </c>
      <c r="AQ40" s="10"/>
      <c r="AR40" s="15" t="s">
        <v>16</v>
      </c>
    </row>
    <row r="41" spans="1:44" x14ac:dyDescent="0.35">
      <c r="A41" s="12">
        <v>21</v>
      </c>
      <c r="B41" s="12">
        <v>1</v>
      </c>
      <c r="C41" s="24">
        <v>2</v>
      </c>
      <c r="D41" s="23">
        <v>2280000</v>
      </c>
      <c r="E41" s="23">
        <f t="shared" si="0"/>
        <v>349.24687260658669</v>
      </c>
      <c r="F41" s="23">
        <f t="shared" si="1"/>
        <v>2.5431325258362314</v>
      </c>
      <c r="G41" s="24"/>
      <c r="H41" s="5"/>
      <c r="I41" s="24"/>
      <c r="J41" s="12">
        <v>21</v>
      </c>
      <c r="K41" s="12">
        <v>1</v>
      </c>
      <c r="L41" s="24">
        <v>2</v>
      </c>
      <c r="M41" s="23">
        <v>5420000</v>
      </c>
      <c r="N41" s="23">
        <f t="shared" si="2"/>
        <v>2493.8650306748464</v>
      </c>
      <c r="O41" s="23">
        <f t="shared" si="3"/>
        <v>3.3968729455261291</v>
      </c>
      <c r="P41" s="24"/>
      <c r="Q41" s="5"/>
      <c r="S41" s="12">
        <v>21</v>
      </c>
      <c r="T41" s="12">
        <v>1</v>
      </c>
      <c r="U41" s="24">
        <v>2</v>
      </c>
      <c r="V41" s="23">
        <v>62200000</v>
      </c>
      <c r="W41" s="11">
        <f t="shared" si="19"/>
        <v>2122.1613155833984</v>
      </c>
      <c r="X41" s="11">
        <f t="shared" si="5"/>
        <v>3.3267783936109905</v>
      </c>
      <c r="Y41" s="24"/>
      <c r="Z41" s="5"/>
      <c r="AB41" s="12">
        <v>21</v>
      </c>
      <c r="AC41" s="12">
        <v>1</v>
      </c>
      <c r="AD41" s="24">
        <v>2</v>
      </c>
      <c r="AE41" s="23">
        <v>4930000</v>
      </c>
      <c r="AF41" s="11">
        <f t="shared" si="20"/>
        <v>141.54902708889736</v>
      </c>
      <c r="AG41" s="11">
        <f t="shared" si="7"/>
        <v>2.1509068886684455</v>
      </c>
      <c r="AH41" s="24"/>
      <c r="AI41" s="5"/>
      <c r="AK41" s="12">
        <v>21</v>
      </c>
      <c r="AL41" s="12">
        <v>1</v>
      </c>
      <c r="AM41" s="24">
        <v>2</v>
      </c>
      <c r="AN41" s="23">
        <v>3990000</v>
      </c>
      <c r="AO41" s="11">
        <f t="shared" si="21"/>
        <v>440.84821428571428</v>
      </c>
      <c r="AP41" s="11">
        <f t="shared" si="9"/>
        <v>2.6442890859643349</v>
      </c>
      <c r="AQ41" s="24"/>
      <c r="AR41" s="5"/>
    </row>
    <row r="42" spans="1:44" x14ac:dyDescent="0.35">
      <c r="A42" s="12">
        <v>21</v>
      </c>
      <c r="B42" s="12">
        <v>1</v>
      </c>
      <c r="C42" s="24">
        <v>3</v>
      </c>
      <c r="D42" s="23">
        <v>1500000</v>
      </c>
      <c r="E42" s="23">
        <f t="shared" si="0"/>
        <v>229.7676793464386</v>
      </c>
      <c r="F42" s="23">
        <f t="shared" si="1"/>
        <v>2.3612889378914592</v>
      </c>
      <c r="G42" s="24"/>
      <c r="H42" s="5"/>
      <c r="I42" s="24"/>
      <c r="J42" s="12">
        <v>21</v>
      </c>
      <c r="K42" s="12">
        <v>1</v>
      </c>
      <c r="L42" s="24">
        <v>3</v>
      </c>
      <c r="M42" s="23">
        <v>2280000</v>
      </c>
      <c r="N42" s="23">
        <f t="shared" si="2"/>
        <v>1049.079754601227</v>
      </c>
      <c r="O42" s="23">
        <f t="shared" si="3"/>
        <v>3.0208085059881959</v>
      </c>
      <c r="P42" s="24"/>
      <c r="Q42" s="5"/>
      <c r="S42" s="12">
        <v>21</v>
      </c>
      <c r="T42" s="12">
        <v>1</v>
      </c>
      <c r="U42" s="24">
        <v>3</v>
      </c>
      <c r="V42" s="23">
        <v>93300000</v>
      </c>
      <c r="W42" s="11">
        <f t="shared" si="19"/>
        <v>3594.3617854346126</v>
      </c>
      <c r="X42" s="11">
        <f t="shared" si="5"/>
        <v>3.5556217882738461</v>
      </c>
      <c r="Y42" s="24"/>
      <c r="Z42" s="5"/>
      <c r="AB42" s="12">
        <v>21</v>
      </c>
      <c r="AC42" s="12">
        <v>1</v>
      </c>
      <c r="AD42" s="24">
        <v>3</v>
      </c>
      <c r="AE42" s="23">
        <v>2550000</v>
      </c>
      <c r="AF42" s="11">
        <f t="shared" si="20"/>
        <v>482.64021365890881</v>
      </c>
      <c r="AG42" s="11">
        <f t="shared" si="7"/>
        <v>2.6836235045652361</v>
      </c>
      <c r="AH42" s="24"/>
      <c r="AI42" s="5"/>
      <c r="AK42" s="12">
        <v>21</v>
      </c>
      <c r="AL42" s="12">
        <v>1</v>
      </c>
      <c r="AM42" s="24">
        <v>3</v>
      </c>
      <c r="AN42" s="23">
        <v>7000000</v>
      </c>
      <c r="AO42" s="11">
        <f t="shared" si="21"/>
        <v>440.84821428571428</v>
      </c>
      <c r="AP42" s="11">
        <f t="shared" si="9"/>
        <v>2.6442890859643349</v>
      </c>
      <c r="AQ42" s="24"/>
      <c r="AR42" s="5"/>
    </row>
    <row r="43" spans="1:44" x14ac:dyDescent="0.35">
      <c r="A43" s="12">
        <v>21</v>
      </c>
      <c r="B43" s="12">
        <v>2</v>
      </c>
      <c r="C43" s="24">
        <v>1</v>
      </c>
      <c r="D43" s="23">
        <v>2210000</v>
      </c>
      <c r="E43" s="23">
        <f t="shared" si="0"/>
        <v>338.5243809037529</v>
      </c>
      <c r="F43" s="23">
        <f t="shared" si="1"/>
        <v>2.5295899525208885</v>
      </c>
      <c r="G43" s="24"/>
      <c r="H43" s="16">
        <f>AVERAGE(F40:F45)</f>
        <v>2.4500385152240747</v>
      </c>
      <c r="I43" s="23"/>
      <c r="J43" s="12">
        <v>21</v>
      </c>
      <c r="K43" s="12">
        <v>2</v>
      </c>
      <c r="L43" s="24">
        <v>1</v>
      </c>
      <c r="M43" s="23">
        <v>2300000</v>
      </c>
      <c r="N43" s="23">
        <f t="shared" si="2"/>
        <v>1058.282208588957</v>
      </c>
      <c r="O43" s="23">
        <f t="shared" si="3"/>
        <v>3.024601495005335</v>
      </c>
      <c r="P43" s="24"/>
      <c r="Q43" s="16">
        <f>AVERAGE(O40:O45)</f>
        <v>3.0819737475128686</v>
      </c>
      <c r="S43" s="12">
        <v>21</v>
      </c>
      <c r="T43" s="12">
        <v>2</v>
      </c>
      <c r="U43" s="24">
        <v>1</v>
      </c>
      <c r="V43" s="23">
        <v>49300000</v>
      </c>
      <c r="W43" s="11">
        <f t="shared" si="19"/>
        <v>2905.2466718872356</v>
      </c>
      <c r="X43" s="11">
        <f t="shared" si="5"/>
        <v>3.4631830123516307</v>
      </c>
      <c r="Y43" s="24"/>
      <c r="Z43" s="16">
        <f>AVERAGE(X40:X45)</f>
        <v>3.396904126947828</v>
      </c>
      <c r="AB43" s="12">
        <v>21</v>
      </c>
      <c r="AC43" s="12">
        <v>2</v>
      </c>
      <c r="AD43" s="24">
        <v>1</v>
      </c>
      <c r="AE43" s="23">
        <v>3990000</v>
      </c>
      <c r="AF43" s="11">
        <f t="shared" si="20"/>
        <v>177.98550171690195</v>
      </c>
      <c r="AG43" s="11">
        <f t="shared" si="7"/>
        <v>2.2503846271359182</v>
      </c>
      <c r="AH43" s="24"/>
      <c r="AI43" s="16">
        <f>AVERAGE(AG40:AG45)</f>
        <v>2.2108218125392782</v>
      </c>
      <c r="AK43" s="12">
        <v>21</v>
      </c>
      <c r="AL43" s="12">
        <v>2</v>
      </c>
      <c r="AM43" s="24">
        <v>1</v>
      </c>
      <c r="AN43" s="23">
        <v>13300000</v>
      </c>
      <c r="AO43" s="11">
        <f t="shared" si="21"/>
        <v>398.0654761904762</v>
      </c>
      <c r="AP43" s="11">
        <f t="shared" si="9"/>
        <v>2.5999545133034219</v>
      </c>
      <c r="AQ43" s="24"/>
      <c r="AR43" s="16">
        <f>AVERAGE(AP40:AP45)</f>
        <v>2.2402554963540497</v>
      </c>
    </row>
    <row r="44" spans="1:44" x14ac:dyDescent="0.35">
      <c r="A44" s="12">
        <v>21</v>
      </c>
      <c r="B44" s="12">
        <v>2</v>
      </c>
      <c r="C44" s="24">
        <v>2</v>
      </c>
      <c r="D44" s="23">
        <v>2280000</v>
      </c>
      <c r="E44" s="23">
        <f t="shared" si="0"/>
        <v>349.24687260658669</v>
      </c>
      <c r="F44" s="23">
        <f t="shared" si="1"/>
        <v>2.5431325258362314</v>
      </c>
      <c r="G44" s="24"/>
      <c r="H44" s="5"/>
      <c r="I44" s="24"/>
      <c r="J44" s="12">
        <v>21</v>
      </c>
      <c r="K44" s="12">
        <v>2</v>
      </c>
      <c r="L44" s="24">
        <v>2</v>
      </c>
      <c r="M44" s="23">
        <v>1960000</v>
      </c>
      <c r="N44" s="23">
        <f t="shared" si="2"/>
        <v>901.84049079754595</v>
      </c>
      <c r="O44" s="23">
        <f t="shared" si="3"/>
        <v>2.9551297303442183</v>
      </c>
      <c r="P44" s="24"/>
      <c r="Q44" s="5"/>
      <c r="S44" s="12">
        <v>21</v>
      </c>
      <c r="T44" s="12">
        <v>2</v>
      </c>
      <c r="U44" s="24">
        <v>2</v>
      </c>
      <c r="V44" s="23">
        <v>47400000</v>
      </c>
      <c r="W44" s="11">
        <f t="shared" si="19"/>
        <v>3954.5810493343774</v>
      </c>
      <c r="X44" s="11">
        <f t="shared" si="5"/>
        <v>3.597100480855246</v>
      </c>
      <c r="Y44" s="24"/>
      <c r="Z44" s="5"/>
      <c r="AB44" s="12">
        <v>21</v>
      </c>
      <c r="AC44" s="12">
        <v>2</v>
      </c>
      <c r="AD44" s="24">
        <v>2</v>
      </c>
      <c r="AE44" s="23">
        <v>4930000</v>
      </c>
      <c r="AF44" s="11">
        <f t="shared" si="20"/>
        <v>90.423502479969471</v>
      </c>
      <c r="AG44" s="11">
        <f t="shared" si="7"/>
        <v>1.9562813250635034</v>
      </c>
      <c r="AH44" s="24"/>
      <c r="AI44" s="5"/>
      <c r="AK44" s="12">
        <v>21</v>
      </c>
      <c r="AL44" s="12">
        <v>2</v>
      </c>
      <c r="AM44" s="24">
        <v>2</v>
      </c>
      <c r="AN44" s="23">
        <v>17100000</v>
      </c>
      <c r="AO44" s="11">
        <f t="shared" si="21"/>
        <v>69.010416666666671</v>
      </c>
      <c r="AP44" s="11">
        <f t="shared" si="9"/>
        <v>1.838914649569277</v>
      </c>
      <c r="AQ44" s="24"/>
      <c r="AR44" s="5"/>
    </row>
    <row r="45" spans="1:44" x14ac:dyDescent="0.35">
      <c r="A45" s="12">
        <v>21</v>
      </c>
      <c r="B45" s="2">
        <v>2</v>
      </c>
      <c r="C45" s="3">
        <v>3</v>
      </c>
      <c r="D45" s="13">
        <v>2280000</v>
      </c>
      <c r="E45" s="13">
        <f t="shared" si="0"/>
        <v>349.24687260658669</v>
      </c>
      <c r="F45" s="13">
        <f t="shared" si="1"/>
        <v>2.5431325258362314</v>
      </c>
      <c r="G45" s="3"/>
      <c r="H45" s="4"/>
      <c r="I45" s="24"/>
      <c r="J45" s="12">
        <v>21</v>
      </c>
      <c r="K45" s="2">
        <v>2</v>
      </c>
      <c r="L45" s="3">
        <v>3</v>
      </c>
      <c r="M45" s="23">
        <v>1970000</v>
      </c>
      <c r="N45" s="13">
        <f t="shared" si="2"/>
        <v>906.44171779141095</v>
      </c>
      <c r="O45" s="13">
        <f t="shared" si="3"/>
        <v>2.9573398851493353</v>
      </c>
      <c r="P45" s="3"/>
      <c r="Q45" s="4"/>
      <c r="S45" s="12">
        <v>21</v>
      </c>
      <c r="T45" s="2">
        <v>2</v>
      </c>
      <c r="U45" s="3">
        <v>3</v>
      </c>
      <c r="V45" s="23">
        <v>49300000</v>
      </c>
      <c r="W45" s="11">
        <f t="shared" si="19"/>
        <v>2435.3954581049334</v>
      </c>
      <c r="X45" s="11">
        <f t="shared" si="5"/>
        <v>3.3865694917634221</v>
      </c>
      <c r="Y45" s="3"/>
      <c r="Z45" s="4"/>
      <c r="AB45" s="12">
        <v>21</v>
      </c>
      <c r="AC45" s="2">
        <v>2</v>
      </c>
      <c r="AD45" s="3">
        <v>3</v>
      </c>
      <c r="AE45" s="23">
        <v>28800000</v>
      </c>
      <c r="AF45" s="11">
        <f t="shared" si="20"/>
        <v>94.048073254483015</v>
      </c>
      <c r="AG45" s="11">
        <f t="shared" si="7"/>
        <v>1.9733499026666483</v>
      </c>
      <c r="AH45" s="3"/>
      <c r="AI45" s="4"/>
      <c r="AK45" s="12">
        <v>21</v>
      </c>
      <c r="AL45" s="2">
        <v>2</v>
      </c>
      <c r="AM45" s="3">
        <v>3</v>
      </c>
      <c r="AN45" s="23">
        <v>17000000</v>
      </c>
      <c r="AO45" s="11">
        <f t="shared" si="21"/>
        <v>37.109375</v>
      </c>
      <c r="AP45" s="11">
        <f t="shared" si="9"/>
        <v>1.5694836399769982</v>
      </c>
      <c r="AQ45" s="3"/>
      <c r="AR45" s="4"/>
    </row>
    <row r="46" spans="1:44" x14ac:dyDescent="0.35">
      <c r="A46" s="12">
        <v>28</v>
      </c>
      <c r="B46" s="9">
        <v>1</v>
      </c>
      <c r="C46" s="10">
        <v>1</v>
      </c>
      <c r="D46" s="11">
        <v>106000000</v>
      </c>
      <c r="E46" s="14">
        <f t="shared" si="0"/>
        <v>16236.916007148329</v>
      </c>
      <c r="F46" s="14">
        <f t="shared" si="1"/>
        <v>4.2105035441005478</v>
      </c>
      <c r="G46" s="10"/>
      <c r="H46" s="15" t="s">
        <v>17</v>
      </c>
      <c r="I46" s="32"/>
      <c r="J46" s="12">
        <v>28</v>
      </c>
      <c r="K46" s="9">
        <v>1</v>
      </c>
      <c r="L46" s="10">
        <v>1</v>
      </c>
      <c r="M46" s="23">
        <v>240000000</v>
      </c>
      <c r="N46" s="14">
        <f t="shared" si="2"/>
        <v>110429.44785276073</v>
      </c>
      <c r="O46" s="14">
        <f t="shared" si="3"/>
        <v>5.0430849006993483</v>
      </c>
      <c r="P46" s="10"/>
      <c r="Q46" s="15" t="s">
        <v>17</v>
      </c>
      <c r="S46" s="12">
        <v>28</v>
      </c>
      <c r="T46" s="9">
        <v>1</v>
      </c>
      <c r="U46" s="10">
        <v>1</v>
      </c>
      <c r="V46" s="23">
        <v>74200000</v>
      </c>
      <c r="W46" s="11">
        <f t="shared" si="19"/>
        <v>3653.0931871574003</v>
      </c>
      <c r="X46" s="11">
        <f t="shared" si="5"/>
        <v>3.5626607508191035</v>
      </c>
      <c r="Y46" s="10"/>
      <c r="Z46" s="15" t="s">
        <v>17</v>
      </c>
      <c r="AB46" s="12">
        <v>28</v>
      </c>
      <c r="AC46" s="9">
        <v>1</v>
      </c>
      <c r="AD46" s="10">
        <v>1</v>
      </c>
      <c r="AE46" s="23">
        <v>25300000</v>
      </c>
      <c r="AF46" s="11">
        <f t="shared" si="20"/>
        <v>48.645555131629152</v>
      </c>
      <c r="AG46" s="11">
        <f t="shared" si="7"/>
        <v>1.6870431638233736</v>
      </c>
      <c r="AH46" s="10"/>
      <c r="AI46" s="15" t="s">
        <v>17</v>
      </c>
      <c r="AK46" s="12">
        <v>28</v>
      </c>
      <c r="AL46" s="9">
        <v>1</v>
      </c>
      <c r="AM46" s="10">
        <v>1</v>
      </c>
      <c r="AN46" s="23">
        <v>58900000</v>
      </c>
      <c r="AO46" s="11">
        <f t="shared" si="21"/>
        <v>65.104166666666671</v>
      </c>
      <c r="AP46" s="11">
        <f t="shared" si="9"/>
        <v>1.8136087843045068</v>
      </c>
      <c r="AQ46" s="10"/>
      <c r="AR46" s="15" t="s">
        <v>17</v>
      </c>
    </row>
    <row r="47" spans="1:44" x14ac:dyDescent="0.35">
      <c r="A47" s="12">
        <v>28</v>
      </c>
      <c r="B47" s="12">
        <v>1</v>
      </c>
      <c r="C47" s="24">
        <v>2</v>
      </c>
      <c r="D47" s="23">
        <v>54200000</v>
      </c>
      <c r="E47" s="13">
        <f t="shared" si="0"/>
        <v>8302.2721470513152</v>
      </c>
      <c r="F47" s="13">
        <f t="shared" si="1"/>
        <v>3.9191969653741645</v>
      </c>
      <c r="G47" s="24"/>
      <c r="H47" s="5"/>
      <c r="I47" s="24"/>
      <c r="J47" s="12">
        <v>28</v>
      </c>
      <c r="K47" s="12">
        <v>1</v>
      </c>
      <c r="L47" s="24">
        <v>2</v>
      </c>
      <c r="M47" s="23">
        <v>54200000</v>
      </c>
      <c r="N47" s="13">
        <f t="shared" si="2"/>
        <v>24938.650306748463</v>
      </c>
      <c r="O47" s="13">
        <f t="shared" si="3"/>
        <v>4.3968729455261295</v>
      </c>
      <c r="P47" s="24"/>
      <c r="Q47" s="5"/>
      <c r="S47" s="12">
        <v>28</v>
      </c>
      <c r="T47" s="12">
        <v>1</v>
      </c>
      <c r="U47" s="24">
        <v>2</v>
      </c>
      <c r="V47" s="23">
        <v>79200000</v>
      </c>
      <c r="W47" s="11">
        <f t="shared" si="19"/>
        <v>1930.3054032889586</v>
      </c>
      <c r="X47" s="11">
        <f t="shared" si="5"/>
        <v>3.2856260263498336</v>
      </c>
      <c r="Y47" s="24"/>
      <c r="Z47" s="5"/>
      <c r="AB47" s="12">
        <v>28</v>
      </c>
      <c r="AC47" s="12">
        <v>1</v>
      </c>
      <c r="AD47" s="24">
        <v>2</v>
      </c>
      <c r="AE47" s="23">
        <v>28800000</v>
      </c>
      <c r="AF47" s="11">
        <f t="shared" si="20"/>
        <v>76.115986264784439</v>
      </c>
      <c r="AG47" s="11">
        <f t="shared" si="7"/>
        <v>1.8814758790761665</v>
      </c>
      <c r="AH47" s="24"/>
      <c r="AI47" s="5"/>
      <c r="AK47" s="12">
        <v>28</v>
      </c>
      <c r="AL47" s="12">
        <v>1</v>
      </c>
      <c r="AM47" s="24">
        <v>2</v>
      </c>
      <c r="AN47" s="23">
        <v>49300000</v>
      </c>
      <c r="AO47" s="11">
        <f t="shared" si="21"/>
        <v>123.69791666666667</v>
      </c>
      <c r="AP47" s="11">
        <f t="shared" si="9"/>
        <v>2.0923623852573359</v>
      </c>
      <c r="AQ47" s="24"/>
      <c r="AR47" s="5"/>
    </row>
    <row r="48" spans="1:44" x14ac:dyDescent="0.35">
      <c r="A48" s="12">
        <v>28</v>
      </c>
      <c r="B48" s="12">
        <v>1</v>
      </c>
      <c r="C48" s="24">
        <v>3</v>
      </c>
      <c r="D48" s="23">
        <v>28800000</v>
      </c>
      <c r="E48" s="13">
        <f t="shared" si="0"/>
        <v>4411.5394434516211</v>
      </c>
      <c r="F48" s="13">
        <f t="shared" si="1"/>
        <v>3.6445901665950085</v>
      </c>
      <c r="G48" s="24"/>
      <c r="H48" s="16">
        <f>AVERAGE(F46:F51)</f>
        <v>3.8331206981589414</v>
      </c>
      <c r="I48" s="23"/>
      <c r="J48" s="12">
        <v>28</v>
      </c>
      <c r="K48" s="12">
        <v>1</v>
      </c>
      <c r="L48" s="24">
        <v>3</v>
      </c>
      <c r="M48" s="23">
        <v>34900000</v>
      </c>
      <c r="N48" s="13">
        <f t="shared" si="2"/>
        <v>16058.282208588957</v>
      </c>
      <c r="O48" s="13">
        <f t="shared" si="3"/>
        <v>4.2056990859469225</v>
      </c>
      <c r="P48" s="24"/>
      <c r="Q48" s="16">
        <f>AVERAGE(O46:O51)</f>
        <v>4.3804605615307057</v>
      </c>
      <c r="S48" s="12">
        <v>28</v>
      </c>
      <c r="T48" s="12">
        <v>1</v>
      </c>
      <c r="U48" s="24">
        <v>3</v>
      </c>
      <c r="V48" s="23">
        <v>93300000</v>
      </c>
      <c r="W48" s="11">
        <f t="shared" si="19"/>
        <v>1855.912294440094</v>
      </c>
      <c r="X48" s="11">
        <f t="shared" si="5"/>
        <v>3.2685574487466886</v>
      </c>
      <c r="Y48" s="24"/>
      <c r="Z48" s="16">
        <f>AVERAGE(X46:X51)</f>
        <v>3.3928595922131977</v>
      </c>
      <c r="AB48" s="12">
        <v>28</v>
      </c>
      <c r="AC48" s="12">
        <v>1</v>
      </c>
      <c r="AD48" s="24">
        <v>3</v>
      </c>
      <c r="AE48" s="23">
        <v>42800000</v>
      </c>
      <c r="AF48" s="11">
        <f t="shared" si="20"/>
        <v>94.048073254483015</v>
      </c>
      <c r="AG48" s="11">
        <f t="shared" si="7"/>
        <v>1.9733499026666483</v>
      </c>
      <c r="AH48" s="24"/>
      <c r="AI48" s="16">
        <f>AVERAGE(AG46:AG51)</f>
        <v>2.2842138987381206</v>
      </c>
      <c r="AK48" s="12">
        <v>28</v>
      </c>
      <c r="AL48" s="12">
        <v>1</v>
      </c>
      <c r="AM48" s="24">
        <v>3</v>
      </c>
      <c r="AN48" s="23">
        <v>116000000</v>
      </c>
      <c r="AO48" s="11">
        <f t="shared" si="21"/>
        <v>159.04017857142858</v>
      </c>
      <c r="AP48" s="11">
        <f t="shared" si="9"/>
        <v>2.2015068546824037</v>
      </c>
      <c r="AQ48" s="24"/>
      <c r="AR48" s="16">
        <f>AVERAGE(AP46:AP51)</f>
        <v>2.2844035654262669</v>
      </c>
    </row>
    <row r="49" spans="1:44" x14ac:dyDescent="0.35">
      <c r="A49" s="12">
        <v>28</v>
      </c>
      <c r="B49" s="12">
        <v>2</v>
      </c>
      <c r="C49" s="24">
        <v>1</v>
      </c>
      <c r="D49" s="23">
        <v>58900000</v>
      </c>
      <c r="E49" s="13">
        <f t="shared" si="0"/>
        <v>9022.2108756701564</v>
      </c>
      <c r="F49" s="13">
        <f t="shared" si="1"/>
        <v>3.9553129736228794</v>
      </c>
      <c r="G49" s="24"/>
      <c r="H49" s="5"/>
      <c r="I49" s="24"/>
      <c r="J49" s="12">
        <v>28</v>
      </c>
      <c r="K49" s="12">
        <v>2</v>
      </c>
      <c r="L49" s="24">
        <v>1</v>
      </c>
      <c r="M49" s="23">
        <v>29800000</v>
      </c>
      <c r="N49" s="13">
        <f t="shared" si="2"/>
        <v>13711.656441717791</v>
      </c>
      <c r="O49" s="13">
        <f t="shared" si="3"/>
        <v>4.1370899230639973</v>
      </c>
      <c r="P49" s="24"/>
      <c r="Q49" s="5"/>
      <c r="S49" s="12">
        <v>28</v>
      </c>
      <c r="T49" s="12">
        <v>2</v>
      </c>
      <c r="U49" s="24">
        <v>1</v>
      </c>
      <c r="V49" s="23">
        <v>79200000</v>
      </c>
      <c r="W49" s="11">
        <f t="shared" si="19"/>
        <v>1930.3054032889586</v>
      </c>
      <c r="X49" s="11">
        <f t="shared" si="5"/>
        <v>3.2856260263498336</v>
      </c>
      <c r="Y49" s="24"/>
      <c r="Z49" s="5"/>
      <c r="AB49" s="12">
        <v>28</v>
      </c>
      <c r="AC49" s="12">
        <v>2</v>
      </c>
      <c r="AD49" s="24">
        <v>1</v>
      </c>
      <c r="AE49" s="23">
        <v>19700000</v>
      </c>
      <c r="AF49" s="11">
        <f t="shared" si="20"/>
        <v>549.40862266310569</v>
      </c>
      <c r="AG49" s="11">
        <f t="shared" si="7"/>
        <v>2.7398954711486492</v>
      </c>
      <c r="AH49" s="24"/>
      <c r="AI49" s="5"/>
      <c r="AK49" s="12">
        <v>28</v>
      </c>
      <c r="AL49" s="12">
        <v>2</v>
      </c>
      <c r="AM49" s="24">
        <v>1</v>
      </c>
      <c r="AN49" s="23">
        <v>93300000</v>
      </c>
      <c r="AO49" s="11">
        <f t="shared" si="21"/>
        <v>158.11011904761904</v>
      </c>
      <c r="AP49" s="11">
        <f t="shared" si="9"/>
        <v>2.1989596656685237</v>
      </c>
      <c r="AQ49" s="24"/>
      <c r="AR49" s="5"/>
    </row>
    <row r="50" spans="1:44" x14ac:dyDescent="0.35">
      <c r="A50" s="12">
        <v>28</v>
      </c>
      <c r="B50" s="12">
        <v>2</v>
      </c>
      <c r="C50" s="24">
        <v>2</v>
      </c>
      <c r="D50" s="23">
        <v>28800000</v>
      </c>
      <c r="E50" s="13">
        <f t="shared" si="0"/>
        <v>4411.5394434516211</v>
      </c>
      <c r="F50" s="13">
        <f t="shared" si="1"/>
        <v>3.6445901665950085</v>
      </c>
      <c r="G50" s="24"/>
      <c r="H50" s="5"/>
      <c r="I50" s="24"/>
      <c r="J50" s="12">
        <v>28</v>
      </c>
      <c r="K50" s="12">
        <v>2</v>
      </c>
      <c r="L50" s="24">
        <v>2</v>
      </c>
      <c r="M50" s="23">
        <v>42800000</v>
      </c>
      <c r="N50" s="13">
        <f t="shared" si="2"/>
        <v>19693.251533742328</v>
      </c>
      <c r="O50" s="13">
        <f t="shared" si="3"/>
        <v>4.2943174280009142</v>
      </c>
      <c r="P50" s="24"/>
      <c r="Q50" s="5"/>
      <c r="S50" s="12">
        <v>28</v>
      </c>
      <c r="T50" s="12">
        <v>2</v>
      </c>
      <c r="U50" s="24">
        <v>2</v>
      </c>
      <c r="V50" s="23">
        <v>49300000</v>
      </c>
      <c r="W50" s="11">
        <f t="shared" si="19"/>
        <v>2905.2466718872356</v>
      </c>
      <c r="X50" s="11">
        <f t="shared" si="5"/>
        <v>3.4631830123516307</v>
      </c>
      <c r="Y50" s="24"/>
      <c r="Z50" s="5"/>
      <c r="AB50" s="12">
        <v>28</v>
      </c>
      <c r="AC50" s="12">
        <v>2</v>
      </c>
      <c r="AD50" s="24">
        <v>2</v>
      </c>
      <c r="AE50" s="23">
        <v>47400000</v>
      </c>
      <c r="AF50" s="11">
        <f t="shared" si="20"/>
        <v>482.64021365890881</v>
      </c>
      <c r="AG50" s="11">
        <f t="shared" si="7"/>
        <v>2.6836235045652361</v>
      </c>
      <c r="AH50" s="24"/>
      <c r="AI50" s="5"/>
      <c r="AK50" s="12">
        <v>28</v>
      </c>
      <c r="AL50" s="12">
        <v>2</v>
      </c>
      <c r="AM50" s="24">
        <v>2</v>
      </c>
      <c r="AN50" s="23">
        <v>93300000</v>
      </c>
      <c r="AO50" s="11">
        <f t="shared" si="21"/>
        <v>547.80505952380952</v>
      </c>
      <c r="AP50" s="11">
        <f t="shared" si="9"/>
        <v>2.7386260390773516</v>
      </c>
      <c r="AQ50" s="24"/>
      <c r="AR50" s="5"/>
    </row>
    <row r="51" spans="1:44" x14ac:dyDescent="0.35">
      <c r="A51" s="2">
        <v>28</v>
      </c>
      <c r="B51" s="2">
        <v>2</v>
      </c>
      <c r="C51" s="3">
        <v>3</v>
      </c>
      <c r="D51" s="13">
        <v>27500000</v>
      </c>
      <c r="E51" s="13">
        <f t="shared" si="0"/>
        <v>4212.4074546847078</v>
      </c>
      <c r="F51" s="13">
        <f t="shared" si="1"/>
        <v>3.6245303726660403</v>
      </c>
      <c r="G51" s="3"/>
      <c r="H51" s="4"/>
      <c r="I51" s="24"/>
      <c r="J51" s="2">
        <v>28</v>
      </c>
      <c r="K51" s="2">
        <v>2</v>
      </c>
      <c r="L51" s="3">
        <v>3</v>
      </c>
      <c r="M51" s="13">
        <v>34900000</v>
      </c>
      <c r="N51" s="13">
        <f t="shared" si="2"/>
        <v>16058.282208588957</v>
      </c>
      <c r="O51" s="13">
        <f t="shared" si="3"/>
        <v>4.2056990859469225</v>
      </c>
      <c r="P51" s="3"/>
      <c r="Q51" s="4"/>
      <c r="S51" s="2">
        <v>28</v>
      </c>
      <c r="T51" s="2">
        <v>2</v>
      </c>
      <c r="U51" s="3">
        <v>3</v>
      </c>
      <c r="V51" s="13">
        <v>47400000</v>
      </c>
      <c r="W51" s="14">
        <f t="shared" si="19"/>
        <v>3101.0180109631951</v>
      </c>
      <c r="X51" s="14">
        <f t="shared" si="5"/>
        <v>3.4915042886620968</v>
      </c>
      <c r="Y51" s="3"/>
      <c r="Z51" s="4"/>
      <c r="AB51" s="2">
        <v>28</v>
      </c>
      <c r="AC51" s="2">
        <v>2</v>
      </c>
      <c r="AD51" s="3">
        <v>3</v>
      </c>
      <c r="AE51" s="13">
        <v>21400000</v>
      </c>
      <c r="AF51" s="14">
        <f t="shared" si="20"/>
        <v>549.40862266310569</v>
      </c>
      <c r="AG51" s="14">
        <f t="shared" si="7"/>
        <v>2.7398954711486492</v>
      </c>
      <c r="AH51" s="3"/>
      <c r="AI51" s="4"/>
      <c r="AK51" s="2">
        <v>28</v>
      </c>
      <c r="AL51" s="2">
        <v>2</v>
      </c>
      <c r="AM51" s="3">
        <v>3</v>
      </c>
      <c r="AN51" s="13">
        <v>25300000</v>
      </c>
      <c r="AO51" s="14">
        <f t="shared" si="21"/>
        <v>458.51934523809524</v>
      </c>
      <c r="AP51" s="14">
        <f t="shared" si="9"/>
        <v>2.6613576635674798</v>
      </c>
      <c r="AQ51" s="3"/>
      <c r="AR51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"/>
  <sheetViews>
    <sheetView zoomScale="48" workbookViewId="0">
      <selection activeCell="AK3" sqref="AK3:AR3"/>
    </sheetView>
  </sheetViews>
  <sheetFormatPr defaultRowHeight="14.5" x14ac:dyDescent="0.35"/>
  <cols>
    <col min="3" max="3" width="12" bestFit="1" customWidth="1"/>
    <col min="4" max="5" width="10.36328125" bestFit="1" customWidth="1"/>
    <col min="6" max="6" width="10.54296875" bestFit="1" customWidth="1"/>
    <col min="8" max="8" width="12.81640625" bestFit="1" customWidth="1"/>
    <col min="11" max="11" width="11.08984375" bestFit="1" customWidth="1"/>
    <col min="13" max="15" width="10.36328125" bestFit="1" customWidth="1"/>
    <col min="17" max="17" width="12.81640625" bestFit="1" customWidth="1"/>
    <col min="22" max="23" width="10.36328125" bestFit="1" customWidth="1"/>
    <col min="24" max="24" width="10.54296875" bestFit="1" customWidth="1"/>
    <col min="26" max="26" width="12.81640625" bestFit="1" customWidth="1"/>
    <col min="31" max="32" width="10.36328125" bestFit="1" customWidth="1"/>
    <col min="33" max="33" width="10.54296875" bestFit="1" customWidth="1"/>
    <col min="35" max="35" width="12.81640625" bestFit="1" customWidth="1"/>
    <col min="40" max="42" width="10.36328125" bestFit="1" customWidth="1"/>
    <col min="44" max="44" width="12.81640625" bestFit="1" customWidth="1"/>
  </cols>
  <sheetData>
    <row r="1" spans="1:44" x14ac:dyDescent="0.35">
      <c r="A1" t="s">
        <v>28</v>
      </c>
    </row>
    <row r="2" spans="1:44" x14ac:dyDescent="0.35">
      <c r="B2" s="7" t="s">
        <v>1</v>
      </c>
      <c r="C2" t="s">
        <v>6</v>
      </c>
      <c r="D2" s="6">
        <f>AVERAGE(D4:D9)</f>
        <v>1080.8333333333333</v>
      </c>
      <c r="G2" s="8"/>
      <c r="K2" s="18" t="s">
        <v>2</v>
      </c>
      <c r="L2" t="s">
        <v>6</v>
      </c>
      <c r="M2" s="6">
        <f>AVERAGE(M4:M9)</f>
        <v>56.5</v>
      </c>
      <c r="P2" s="8"/>
      <c r="T2" s="19" t="s">
        <v>3</v>
      </c>
      <c r="U2" t="s">
        <v>6</v>
      </c>
      <c r="V2" s="6">
        <f>AVERAGE(V4:V9)</f>
        <v>2450</v>
      </c>
      <c r="Y2" s="8"/>
      <c r="AC2" s="20" t="s">
        <v>4</v>
      </c>
      <c r="AD2" t="s">
        <v>6</v>
      </c>
      <c r="AE2" s="6">
        <f>AVERAGE(AE4:AE9)</f>
        <v>1195.8333333333333</v>
      </c>
      <c r="AH2" s="8"/>
      <c r="AL2" s="21" t="s">
        <v>5</v>
      </c>
      <c r="AM2" t="s">
        <v>6</v>
      </c>
      <c r="AN2" s="6">
        <f>AVERAGE(AN4:AN9)</f>
        <v>1046.8333333333333</v>
      </c>
      <c r="AQ2" s="8"/>
    </row>
    <row r="3" spans="1:44" x14ac:dyDescent="0.35">
      <c r="A3" s="7" t="s">
        <v>0</v>
      </c>
      <c r="B3" s="7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24</v>
      </c>
      <c r="H3" s="7"/>
      <c r="J3" s="7" t="s">
        <v>0</v>
      </c>
      <c r="K3" s="7" t="s">
        <v>7</v>
      </c>
      <c r="L3" s="7" t="s">
        <v>8</v>
      </c>
      <c r="M3" s="7" t="s">
        <v>9</v>
      </c>
      <c r="N3" s="29" t="s">
        <v>10</v>
      </c>
      <c r="O3" s="30" t="s">
        <v>11</v>
      </c>
      <c r="P3" s="7" t="s">
        <v>12</v>
      </c>
      <c r="Q3" s="7"/>
      <c r="S3" s="7" t="s">
        <v>0</v>
      </c>
      <c r="T3" s="7" t="s">
        <v>7</v>
      </c>
      <c r="U3" s="7" t="s">
        <v>8</v>
      </c>
      <c r="V3" s="7" t="s">
        <v>9</v>
      </c>
      <c r="W3" s="29" t="s">
        <v>10</v>
      </c>
      <c r="X3" s="30" t="s">
        <v>11</v>
      </c>
      <c r="Y3" s="7" t="s">
        <v>12</v>
      </c>
      <c r="Z3" s="7"/>
      <c r="AB3" t="s">
        <v>0</v>
      </c>
      <c r="AC3" t="s">
        <v>7</v>
      </c>
      <c r="AD3" t="s">
        <v>8</v>
      </c>
      <c r="AE3" t="s">
        <v>9</v>
      </c>
      <c r="AF3" s="1" t="s">
        <v>10</v>
      </c>
      <c r="AG3" s="6" t="s">
        <v>11</v>
      </c>
      <c r="AH3" t="s">
        <v>26</v>
      </c>
      <c r="AK3" s="7" t="s">
        <v>0</v>
      </c>
      <c r="AL3" s="7" t="s">
        <v>7</v>
      </c>
      <c r="AM3" s="7" t="s">
        <v>8</v>
      </c>
      <c r="AN3" s="7" t="s">
        <v>9</v>
      </c>
      <c r="AO3" s="29" t="s">
        <v>10</v>
      </c>
      <c r="AP3" s="30" t="s">
        <v>11</v>
      </c>
      <c r="AQ3" s="7" t="s">
        <v>26</v>
      </c>
      <c r="AR3" s="7"/>
    </row>
    <row r="4" spans="1:44" x14ac:dyDescent="0.35">
      <c r="A4" s="9">
        <v>0</v>
      </c>
      <c r="B4" s="9">
        <v>1</v>
      </c>
      <c r="C4" s="10">
        <v>1</v>
      </c>
      <c r="D4" s="11">
        <v>1090</v>
      </c>
      <c r="E4" s="11">
        <f t="shared" ref="E4:E51" si="0">D4/D$2</f>
        <v>1.0084811102544333</v>
      </c>
      <c r="F4" s="11">
        <f t="shared" ref="F4:F51" si="1">LOG10(E4)</f>
        <v>3.6677679041683875E-3</v>
      </c>
      <c r="G4" s="10"/>
      <c r="H4" s="28" t="s">
        <v>13</v>
      </c>
      <c r="J4" s="9">
        <v>0</v>
      </c>
      <c r="K4" s="9">
        <v>1</v>
      </c>
      <c r="L4" s="10">
        <v>1</v>
      </c>
      <c r="M4" s="11">
        <v>92</v>
      </c>
      <c r="N4" s="11">
        <f t="shared" ref="N4:N51" si="2">M4/M$2</f>
        <v>1.6283185840707965</v>
      </c>
      <c r="O4" s="11">
        <f t="shared" ref="O4:O51" si="3">LOG10(N4)</f>
        <v>0.21173937952611677</v>
      </c>
      <c r="P4" s="10"/>
      <c r="Q4" s="28" t="s">
        <v>13</v>
      </c>
      <c r="S4" s="9">
        <v>0</v>
      </c>
      <c r="T4" s="9">
        <v>1</v>
      </c>
      <c r="U4" s="10">
        <v>1</v>
      </c>
      <c r="V4" s="11" t="s">
        <v>25</v>
      </c>
      <c r="W4" s="11"/>
      <c r="X4" s="11"/>
      <c r="Y4" s="10"/>
      <c r="Z4" s="28" t="s">
        <v>13</v>
      </c>
      <c r="AB4" s="9">
        <v>0</v>
      </c>
      <c r="AC4" s="9">
        <v>1</v>
      </c>
      <c r="AD4" s="10">
        <v>1</v>
      </c>
      <c r="AE4" s="11">
        <v>792</v>
      </c>
      <c r="AF4" s="11">
        <f>AE4/AE$2</f>
        <v>0.66229965156794435</v>
      </c>
      <c r="AG4" s="11">
        <f t="shared" ref="AG4:AG51" si="4">LOG10(AF4)</f>
        <v>-0.17894547343289274</v>
      </c>
      <c r="AH4" s="10"/>
      <c r="AI4" s="28" t="s">
        <v>13</v>
      </c>
      <c r="AK4" s="9">
        <v>0</v>
      </c>
      <c r="AL4" s="9">
        <v>1</v>
      </c>
      <c r="AM4" s="10">
        <v>1</v>
      </c>
      <c r="AN4" s="11">
        <v>2280</v>
      </c>
      <c r="AO4" s="11">
        <f>AN4/AN$2</f>
        <v>2.1779971342142974</v>
      </c>
      <c r="AP4" s="11">
        <f t="shared" ref="AP4:AP51" si="5">LOG10(AO4)</f>
        <v>0.33805730398002437</v>
      </c>
      <c r="AQ4" s="10"/>
      <c r="AR4" s="28" t="s">
        <v>13</v>
      </c>
    </row>
    <row r="5" spans="1:44" x14ac:dyDescent="0.35">
      <c r="A5" s="12">
        <v>0</v>
      </c>
      <c r="B5" s="12">
        <v>1</v>
      </c>
      <c r="C5" s="24">
        <v>2</v>
      </c>
      <c r="D5" s="23">
        <v>1160</v>
      </c>
      <c r="E5" s="11">
        <f t="shared" si="0"/>
        <v>1.0732459521973787</v>
      </c>
      <c r="F5" s="23">
        <f t="shared" si="1"/>
        <v>3.0699259190463291E-2</v>
      </c>
      <c r="G5" s="24"/>
      <c r="H5" s="16"/>
      <c r="J5" s="12">
        <v>0</v>
      </c>
      <c r="K5" s="12">
        <v>1</v>
      </c>
      <c r="L5" s="24">
        <v>2</v>
      </c>
      <c r="M5" s="23">
        <v>78</v>
      </c>
      <c r="N5" s="11">
        <f t="shared" si="2"/>
        <v>1.3805309734513274</v>
      </c>
      <c r="O5" s="23">
        <f t="shared" si="3"/>
        <v>0.14004615487104186</v>
      </c>
      <c r="P5" s="24"/>
      <c r="Q5" s="16"/>
      <c r="S5" s="12">
        <v>0</v>
      </c>
      <c r="T5" s="12">
        <v>1</v>
      </c>
      <c r="U5" s="24">
        <v>2</v>
      </c>
      <c r="V5" s="23">
        <v>2630</v>
      </c>
      <c r="W5" s="23">
        <f>V5/V$2</f>
        <v>1.073469387755102</v>
      </c>
      <c r="X5" s="23">
        <f t="shared" ref="X5:X51" si="6">LOG10(W5)</f>
        <v>3.0789664125225401E-2</v>
      </c>
      <c r="Y5" s="24"/>
      <c r="Z5" s="16"/>
      <c r="AB5" s="12">
        <v>0</v>
      </c>
      <c r="AC5" s="12">
        <v>1</v>
      </c>
      <c r="AD5" s="24">
        <v>2</v>
      </c>
      <c r="AE5" s="23">
        <v>933</v>
      </c>
      <c r="AF5" s="23">
        <f>AE5/AE$2</f>
        <v>0.78020905923344952</v>
      </c>
      <c r="AG5" s="23">
        <f t="shared" si="4"/>
        <v>-0.10778901127588633</v>
      </c>
      <c r="AH5" s="24"/>
      <c r="AI5" s="16"/>
      <c r="AK5" s="12">
        <v>0</v>
      </c>
      <c r="AL5" s="12">
        <v>1</v>
      </c>
      <c r="AM5" s="24">
        <v>2</v>
      </c>
      <c r="AN5" s="23">
        <v>1320</v>
      </c>
      <c r="AO5" s="23">
        <f>AN5/AN$2</f>
        <v>1.2609457092819616</v>
      </c>
      <c r="AP5" s="23">
        <f t="shared" si="5"/>
        <v>0.10069638818542045</v>
      </c>
      <c r="AQ5" s="24"/>
      <c r="AR5" s="16"/>
    </row>
    <row r="6" spans="1:44" x14ac:dyDescent="0.35">
      <c r="A6" s="12">
        <v>0</v>
      </c>
      <c r="B6" s="12">
        <v>1</v>
      </c>
      <c r="C6" s="24">
        <v>3</v>
      </c>
      <c r="D6" s="23">
        <v>742</v>
      </c>
      <c r="E6" s="11">
        <f t="shared" si="0"/>
        <v>0.68650732459521979</v>
      </c>
      <c r="F6" s="23">
        <f t="shared" si="1"/>
        <v>-0.16335482475742816</v>
      </c>
      <c r="G6" s="24"/>
      <c r="H6" s="16"/>
      <c r="J6" s="12">
        <v>0</v>
      </c>
      <c r="K6" s="12">
        <v>1</v>
      </c>
      <c r="L6" s="24">
        <v>3</v>
      </c>
      <c r="M6" s="23">
        <v>147</v>
      </c>
      <c r="N6" s="11">
        <f t="shared" si="2"/>
        <v>2.6017699115044248</v>
      </c>
      <c r="O6" s="23">
        <f t="shared" si="3"/>
        <v>0.41526888692873759</v>
      </c>
      <c r="P6" s="24"/>
      <c r="Q6" s="16"/>
      <c r="S6" s="12">
        <v>0</v>
      </c>
      <c r="T6" s="12">
        <v>1</v>
      </c>
      <c r="U6" s="24">
        <v>3</v>
      </c>
      <c r="V6" s="23">
        <v>2280</v>
      </c>
      <c r="W6" s="23">
        <f t="shared" ref="W6:W51" si="7">V6/V$2</f>
        <v>0.93061224489795913</v>
      </c>
      <c r="X6" s="23">
        <f t="shared" si="6"/>
        <v>-3.1231237364078703E-2</v>
      </c>
      <c r="Y6" s="24"/>
      <c r="Z6" s="16"/>
      <c r="AB6" s="12">
        <v>0</v>
      </c>
      <c r="AC6" s="12">
        <v>1</v>
      </c>
      <c r="AD6" s="24">
        <v>3</v>
      </c>
      <c r="AE6" s="23">
        <v>1500</v>
      </c>
      <c r="AF6" s="23">
        <f t="shared" ref="AF6:AF51" si="8">AE6/AE$2</f>
        <v>1.2543554006968642</v>
      </c>
      <c r="AG6" s="23">
        <f t="shared" si="4"/>
        <v>9.8420604033294987E-2</v>
      </c>
      <c r="AH6" s="24"/>
      <c r="AI6" s="16"/>
      <c r="AK6" s="12">
        <v>0</v>
      </c>
      <c r="AL6" s="12">
        <v>1</v>
      </c>
      <c r="AM6" s="24">
        <v>3</v>
      </c>
      <c r="AN6" s="23">
        <v>493</v>
      </c>
      <c r="AO6" s="23">
        <f t="shared" ref="AO6:AO51" si="9">AN6/AN$2</f>
        <v>0.4709441171787932</v>
      </c>
      <c r="AP6" s="23">
        <f t="shared" si="5"/>
        <v>-0.32703062374319941</v>
      </c>
      <c r="AQ6" s="24"/>
      <c r="AR6" s="16"/>
    </row>
    <row r="7" spans="1:44" x14ac:dyDescent="0.35">
      <c r="A7" s="12">
        <v>0</v>
      </c>
      <c r="B7" s="12">
        <v>2</v>
      </c>
      <c r="C7" s="24">
        <v>1</v>
      </c>
      <c r="D7" s="23">
        <v>1500</v>
      </c>
      <c r="E7" s="11">
        <f t="shared" si="0"/>
        <v>1.3878180416345414</v>
      </c>
      <c r="F7" s="23">
        <f t="shared" si="1"/>
        <v>0.14233252901922602</v>
      </c>
      <c r="G7" s="24">
        <f>_xlfn.STDEV.S(F4:F9)</f>
        <v>0.10146043729117121</v>
      </c>
      <c r="H7" s="16">
        <f>AVERAGE(F4:F9)</f>
        <v>-9.8308699508684472E-3</v>
      </c>
      <c r="J7" s="12">
        <v>0</v>
      </c>
      <c r="K7" s="12">
        <v>2</v>
      </c>
      <c r="L7" s="24">
        <v>1</v>
      </c>
      <c r="M7" s="23">
        <v>11</v>
      </c>
      <c r="N7" s="11">
        <f t="shared" si="2"/>
        <v>0.19469026548672566</v>
      </c>
      <c r="O7" s="23">
        <f t="shared" si="3"/>
        <v>-0.71065576266121344</v>
      </c>
      <c r="P7" s="24">
        <f>_xlfn.STDEV.S(O4:O9)</f>
        <v>0.48489502061913603</v>
      </c>
      <c r="Q7" s="16">
        <f>AVERAGE(O4:O9)</f>
        <v>-0.10904285066608843</v>
      </c>
      <c r="S7" s="12">
        <v>0</v>
      </c>
      <c r="T7" s="12">
        <v>2</v>
      </c>
      <c r="U7" s="24">
        <v>1</v>
      </c>
      <c r="V7" s="23">
        <v>2750</v>
      </c>
      <c r="W7" s="23">
        <f t="shared" si="7"/>
        <v>1.1224489795918366</v>
      </c>
      <c r="X7" s="23">
        <f t="shared" si="6"/>
        <v>5.016660946573015E-2</v>
      </c>
      <c r="Y7" s="24">
        <f>_xlfn.STDEV.S(X5:X9)</f>
        <v>6.0675108348216523E-2</v>
      </c>
      <c r="Z7" s="16">
        <f>AVERAGE(X4:X9)</f>
        <v>-3.279062531190828E-3</v>
      </c>
      <c r="AB7" s="12">
        <v>0</v>
      </c>
      <c r="AC7" s="12">
        <v>2</v>
      </c>
      <c r="AD7" s="24">
        <v>1</v>
      </c>
      <c r="AE7" s="23">
        <v>1090</v>
      </c>
      <c r="AF7" s="23">
        <f t="shared" si="8"/>
        <v>0.91149825783972127</v>
      </c>
      <c r="AG7" s="23">
        <f t="shared" si="4"/>
        <v>-4.0244157081762662E-2</v>
      </c>
      <c r="AH7" s="24">
        <f>_xlfn.STDEV.S(AG4:AG9)</f>
        <v>0.11626337578981819</v>
      </c>
      <c r="AI7" s="16">
        <f>AVERAGE(AG4:AG9)</f>
        <v>-1.2559379336222443E-2</v>
      </c>
      <c r="AK7" s="12">
        <v>0</v>
      </c>
      <c r="AL7" s="12">
        <v>2</v>
      </c>
      <c r="AM7" s="24">
        <v>1</v>
      </c>
      <c r="AN7" s="23">
        <v>1300</v>
      </c>
      <c r="AO7" s="23">
        <f t="shared" si="9"/>
        <v>1.2418404712625379</v>
      </c>
      <c r="AP7" s="23">
        <f t="shared" si="5"/>
        <v>9.4065809286407356E-2</v>
      </c>
      <c r="AQ7" s="24">
        <f>_xlfn.STDEV.S(AP4:AP9)</f>
        <v>0.42143298655729994</v>
      </c>
      <c r="AR7" s="16">
        <f>AVERAGE(AP4:AP9)</f>
        <v>-0.13320157454479031</v>
      </c>
    </row>
    <row r="8" spans="1:44" x14ac:dyDescent="0.35">
      <c r="A8" s="12">
        <v>0</v>
      </c>
      <c r="B8" s="12">
        <v>2</v>
      </c>
      <c r="C8" s="24">
        <v>2</v>
      </c>
      <c r="D8" s="23">
        <v>933</v>
      </c>
      <c r="E8" s="11">
        <f t="shared" si="0"/>
        <v>0.86322282189668476</v>
      </c>
      <c r="F8" s="23">
        <f t="shared" si="1"/>
        <v>-6.3877086289955268E-2</v>
      </c>
      <c r="G8" s="24"/>
      <c r="H8" s="16"/>
      <c r="J8" s="12">
        <v>0</v>
      </c>
      <c r="K8" s="12">
        <v>2</v>
      </c>
      <c r="L8" s="24">
        <v>2</v>
      </c>
      <c r="M8" s="23">
        <v>11</v>
      </c>
      <c r="N8" s="11">
        <f t="shared" si="2"/>
        <v>0.19469026548672566</v>
      </c>
      <c r="O8" s="23">
        <f t="shared" si="3"/>
        <v>-0.71065576266121344</v>
      </c>
      <c r="P8" s="24"/>
      <c r="Q8" s="16"/>
      <c r="S8" s="12">
        <v>0</v>
      </c>
      <c r="T8" s="12">
        <v>2</v>
      </c>
      <c r="U8" s="24">
        <v>2</v>
      </c>
      <c r="V8" s="23">
        <v>1960</v>
      </c>
      <c r="W8" s="23">
        <f t="shared" si="7"/>
        <v>0.8</v>
      </c>
      <c r="X8" s="23">
        <f t="shared" si="6"/>
        <v>-9.6910013008056392E-2</v>
      </c>
      <c r="Y8" s="24"/>
      <c r="Z8" s="16"/>
      <c r="AB8" s="12">
        <v>0</v>
      </c>
      <c r="AC8" s="12">
        <v>2</v>
      </c>
      <c r="AD8" s="24">
        <v>2</v>
      </c>
      <c r="AE8" s="23">
        <v>1530</v>
      </c>
      <c r="AF8" s="23">
        <f t="shared" si="8"/>
        <v>1.2794425087108015</v>
      </c>
      <c r="AG8" s="23">
        <f t="shared" si="4"/>
        <v>0.10702077579521252</v>
      </c>
      <c r="AH8" s="24"/>
      <c r="AI8" s="16"/>
      <c r="AK8" s="12">
        <v>0</v>
      </c>
      <c r="AL8" s="12">
        <v>2</v>
      </c>
      <c r="AM8" s="24">
        <v>2</v>
      </c>
      <c r="AN8" s="23">
        <v>742</v>
      </c>
      <c r="AO8" s="23">
        <f t="shared" si="9"/>
        <v>0.70880433052061775</v>
      </c>
      <c r="AP8" s="23">
        <f t="shared" si="5"/>
        <v>-0.14947363774140238</v>
      </c>
      <c r="AQ8" s="24"/>
      <c r="AR8" s="16"/>
    </row>
    <row r="9" spans="1:44" x14ac:dyDescent="0.35">
      <c r="A9" s="12">
        <v>0</v>
      </c>
      <c r="B9" s="2">
        <v>2</v>
      </c>
      <c r="C9" s="3">
        <v>3</v>
      </c>
      <c r="D9" s="23">
        <v>1060</v>
      </c>
      <c r="E9" s="11">
        <f t="shared" si="0"/>
        <v>0.98072474942174259</v>
      </c>
      <c r="F9" s="13">
        <f t="shared" si="1"/>
        <v>-8.4528647716849651E-3</v>
      </c>
      <c r="G9" s="3"/>
      <c r="H9" s="4"/>
      <c r="J9" s="12">
        <v>0</v>
      </c>
      <c r="K9" s="2">
        <v>2</v>
      </c>
      <c r="L9" s="3">
        <v>3</v>
      </c>
      <c r="M9" s="23">
        <v>0</v>
      </c>
      <c r="N9" s="11">
        <f t="shared" si="2"/>
        <v>0</v>
      </c>
      <c r="O9" s="13">
        <v>0</v>
      </c>
      <c r="P9" s="3"/>
      <c r="Q9" s="4"/>
      <c r="S9" s="12">
        <v>0</v>
      </c>
      <c r="T9" s="2">
        <v>2</v>
      </c>
      <c r="U9" s="3">
        <v>3</v>
      </c>
      <c r="V9" s="23">
        <v>2630</v>
      </c>
      <c r="W9" s="23">
        <f t="shared" si="7"/>
        <v>1.073469387755102</v>
      </c>
      <c r="X9" s="23">
        <f t="shared" si="6"/>
        <v>3.0789664125225401E-2</v>
      </c>
      <c r="Y9" s="3"/>
      <c r="Z9" s="4"/>
      <c r="AB9" s="12">
        <v>0</v>
      </c>
      <c r="AC9" s="2">
        <v>2</v>
      </c>
      <c r="AD9" s="3">
        <v>3</v>
      </c>
      <c r="AE9" s="23">
        <v>1330</v>
      </c>
      <c r="AF9" s="23">
        <f t="shared" si="8"/>
        <v>1.1121951219512196</v>
      </c>
      <c r="AG9" s="23">
        <f t="shared" si="4"/>
        <v>4.6180985944699528E-2</v>
      </c>
      <c r="AH9" s="3"/>
      <c r="AI9" s="4"/>
      <c r="AK9" s="12">
        <v>0</v>
      </c>
      <c r="AL9" s="2">
        <v>2</v>
      </c>
      <c r="AM9" s="3">
        <v>3</v>
      </c>
      <c r="AN9" s="23">
        <v>146</v>
      </c>
      <c r="AO9" s="23">
        <f t="shared" si="9"/>
        <v>0.13946823754179272</v>
      </c>
      <c r="AP9" s="23">
        <f>LOG10(AO9)</f>
        <v>-0.85552468723599229</v>
      </c>
      <c r="AQ9" s="3"/>
      <c r="AR9" s="4"/>
    </row>
    <row r="10" spans="1:44" x14ac:dyDescent="0.35">
      <c r="A10" s="12">
        <v>4</v>
      </c>
      <c r="B10" s="9">
        <v>1</v>
      </c>
      <c r="C10" s="10">
        <v>1</v>
      </c>
      <c r="D10" s="23">
        <v>4740</v>
      </c>
      <c r="E10" s="11">
        <f t="shared" si="0"/>
        <v>4.3855050115651508</v>
      </c>
      <c r="F10" s="14">
        <f t="shared" si="1"/>
        <v>0.64201961163762988</v>
      </c>
      <c r="G10" s="10"/>
      <c r="H10" s="15" t="s">
        <v>19</v>
      </c>
      <c r="J10" s="12">
        <v>4</v>
      </c>
      <c r="K10" s="9">
        <v>1</v>
      </c>
      <c r="L10" s="10">
        <v>1</v>
      </c>
      <c r="M10" s="23">
        <v>381</v>
      </c>
      <c r="N10" s="11">
        <f t="shared" si="2"/>
        <v>6.7433628318584073</v>
      </c>
      <c r="O10" s="14">
        <f t="shared" si="3"/>
        <v>0.82887652785618082</v>
      </c>
      <c r="P10" s="10"/>
      <c r="Q10" s="15" t="s">
        <v>19</v>
      </c>
      <c r="S10" s="12">
        <v>4</v>
      </c>
      <c r="T10" s="9">
        <v>1</v>
      </c>
      <c r="U10" s="10">
        <v>1</v>
      </c>
      <c r="V10" s="23">
        <v>15000</v>
      </c>
      <c r="W10" s="23">
        <f t="shared" si="7"/>
        <v>6.1224489795918364</v>
      </c>
      <c r="X10" s="14">
        <f t="shared" si="6"/>
        <v>0.78692517469114875</v>
      </c>
      <c r="Y10" s="10"/>
      <c r="Z10" s="15" t="s">
        <v>19</v>
      </c>
      <c r="AB10" s="12">
        <v>4</v>
      </c>
      <c r="AC10" s="9">
        <v>1</v>
      </c>
      <c r="AD10" s="10">
        <v>1</v>
      </c>
      <c r="AE10" s="23">
        <v>4740</v>
      </c>
      <c r="AF10" s="23">
        <f t="shared" si="8"/>
        <v>3.9637630662020906</v>
      </c>
      <c r="AG10" s="14">
        <f t="shared" si="4"/>
        <v>0.59810768665169878</v>
      </c>
      <c r="AH10" s="10"/>
      <c r="AI10" s="15" t="s">
        <v>19</v>
      </c>
      <c r="AK10" s="12">
        <v>4</v>
      </c>
      <c r="AL10" s="9">
        <v>1</v>
      </c>
      <c r="AM10" s="10">
        <v>1</v>
      </c>
      <c r="AN10" s="23">
        <v>1710</v>
      </c>
      <c r="AO10" s="23">
        <f t="shared" si="9"/>
        <v>1.6334978506607229</v>
      </c>
      <c r="AP10" s="14">
        <f t="shared" si="5"/>
        <v>0.21311856737172441</v>
      </c>
      <c r="AQ10" s="10"/>
      <c r="AR10" s="15" t="s">
        <v>19</v>
      </c>
    </row>
    <row r="11" spans="1:44" x14ac:dyDescent="0.35">
      <c r="A11" s="12">
        <v>4</v>
      </c>
      <c r="B11" s="12">
        <v>1</v>
      </c>
      <c r="C11" s="24">
        <v>2</v>
      </c>
      <c r="D11" s="23">
        <v>2880</v>
      </c>
      <c r="E11" s="11">
        <f t="shared" si="0"/>
        <v>2.6646106399383194</v>
      </c>
      <c r="F11" s="13">
        <f>LOG10(E11)</f>
        <v>0.42563375772277562</v>
      </c>
      <c r="G11" s="24"/>
      <c r="H11" s="5"/>
      <c r="J11" s="12">
        <v>4</v>
      </c>
      <c r="K11" s="12">
        <v>1</v>
      </c>
      <c r="L11" s="24">
        <v>2</v>
      </c>
      <c r="M11" s="23">
        <v>255</v>
      </c>
      <c r="N11" s="11">
        <f t="shared" si="2"/>
        <v>4.5132743362831862</v>
      </c>
      <c r="O11" s="13">
        <f>LOG10(N11)</f>
        <v>0.65449173261451665</v>
      </c>
      <c r="P11" s="24"/>
      <c r="Q11" s="5"/>
      <c r="S11" s="12">
        <v>4</v>
      </c>
      <c r="T11" s="12">
        <v>1</v>
      </c>
      <c r="U11" s="24">
        <v>2</v>
      </c>
      <c r="V11" s="23">
        <v>15000</v>
      </c>
      <c r="W11" s="23">
        <f t="shared" si="7"/>
        <v>6.1224489795918364</v>
      </c>
      <c r="X11" s="13">
        <f>LOG10(W11)</f>
        <v>0.78692517469114875</v>
      </c>
      <c r="Y11" s="24"/>
      <c r="Z11" s="5"/>
      <c r="AB11" s="12">
        <v>4</v>
      </c>
      <c r="AC11" s="12">
        <v>1</v>
      </c>
      <c r="AD11" s="24">
        <v>2</v>
      </c>
      <c r="AE11" s="23">
        <v>2630</v>
      </c>
      <c r="AF11" s="23">
        <f t="shared" si="8"/>
        <v>2.1993031358885018</v>
      </c>
      <c r="AG11" s="13">
        <f>LOG10(AF11)</f>
        <v>0.34228509346737157</v>
      </c>
      <c r="AH11" s="24"/>
      <c r="AI11" s="5"/>
      <c r="AK11" s="12">
        <v>4</v>
      </c>
      <c r="AL11" s="12">
        <v>1</v>
      </c>
      <c r="AM11" s="24">
        <v>2</v>
      </c>
      <c r="AN11" s="23">
        <v>1500</v>
      </c>
      <c r="AO11" s="23">
        <f t="shared" si="9"/>
        <v>1.4328928514567745</v>
      </c>
      <c r="AP11" s="13">
        <f>LOG10(AO11)</f>
        <v>0.1562137160352518</v>
      </c>
      <c r="AQ11" s="24"/>
      <c r="AR11" s="5"/>
    </row>
    <row r="12" spans="1:44" x14ac:dyDescent="0.35">
      <c r="A12" s="12">
        <v>4</v>
      </c>
      <c r="B12" s="12">
        <v>1</v>
      </c>
      <c r="C12" s="24">
        <v>3</v>
      </c>
      <c r="D12" s="23">
        <v>4930</v>
      </c>
      <c r="E12" s="11">
        <f t="shared" si="0"/>
        <v>4.5612952968388596</v>
      </c>
      <c r="F12" s="13">
        <f t="shared" si="1"/>
        <v>0.65908818924077484</v>
      </c>
      <c r="G12" s="24"/>
      <c r="H12" s="5"/>
      <c r="J12" s="12">
        <v>4</v>
      </c>
      <c r="K12" s="12">
        <v>1</v>
      </c>
      <c r="L12" s="24">
        <v>3</v>
      </c>
      <c r="M12" s="23">
        <v>589</v>
      </c>
      <c r="N12" s="11">
        <f t="shared" si="2"/>
        <v>10.424778761061948</v>
      </c>
      <c r="O12" s="13">
        <f t="shared" si="3"/>
        <v>1.018066846967663</v>
      </c>
      <c r="P12" s="24"/>
      <c r="Q12" s="5"/>
      <c r="S12" s="12">
        <v>4</v>
      </c>
      <c r="T12" s="12">
        <v>1</v>
      </c>
      <c r="U12" s="24">
        <v>3</v>
      </c>
      <c r="V12" s="23">
        <v>19700</v>
      </c>
      <c r="W12" s="23">
        <f t="shared" si="7"/>
        <v>8.0408163265306118</v>
      </c>
      <c r="X12" s="13">
        <f t="shared" si="6"/>
        <v>0.90530014179706042</v>
      </c>
      <c r="Y12" s="24"/>
      <c r="Z12" s="5"/>
      <c r="AB12" s="12">
        <v>4</v>
      </c>
      <c r="AC12" s="12">
        <v>1</v>
      </c>
      <c r="AD12" s="24">
        <v>3</v>
      </c>
      <c r="AE12" s="23">
        <v>7020</v>
      </c>
      <c r="AF12" s="23">
        <f t="shared" si="8"/>
        <v>5.8703832752613243</v>
      </c>
      <c r="AG12" s="13">
        <f t="shared" si="4"/>
        <v>0.76866645710741899</v>
      </c>
      <c r="AH12" s="24"/>
      <c r="AI12" s="5"/>
      <c r="AK12" s="12">
        <v>4</v>
      </c>
      <c r="AL12" s="12">
        <v>1</v>
      </c>
      <c r="AM12" s="24">
        <v>3</v>
      </c>
      <c r="AN12" s="23">
        <v>1500</v>
      </c>
      <c r="AO12" s="23">
        <f t="shared" si="9"/>
        <v>1.4328928514567745</v>
      </c>
      <c r="AP12" s="13">
        <f t="shared" si="5"/>
        <v>0.1562137160352518</v>
      </c>
      <c r="AQ12" s="24"/>
      <c r="AR12" s="5"/>
    </row>
    <row r="13" spans="1:44" x14ac:dyDescent="0.35">
      <c r="A13" s="12">
        <v>4</v>
      </c>
      <c r="B13" s="12">
        <v>2</v>
      </c>
      <c r="C13" s="24">
        <v>1</v>
      </c>
      <c r="D13" s="23">
        <v>4740</v>
      </c>
      <c r="E13" s="11">
        <f t="shared" si="0"/>
        <v>4.3855050115651508</v>
      </c>
      <c r="F13" s="13">
        <f t="shared" si="1"/>
        <v>0.64201961163762988</v>
      </c>
      <c r="G13" s="24">
        <f>_xlfn.STDEV.S(F10:F15)</f>
        <v>0.47038878531887579</v>
      </c>
      <c r="H13" s="16">
        <f>AVERAGE(F10:F15)</f>
        <v>0.79403432070503854</v>
      </c>
      <c r="J13" s="12">
        <v>4</v>
      </c>
      <c r="K13" s="12">
        <v>2</v>
      </c>
      <c r="L13" s="24">
        <v>1</v>
      </c>
      <c r="M13" s="23">
        <v>430</v>
      </c>
      <c r="N13" s="11">
        <f t="shared" si="2"/>
        <v>7.610619469026549</v>
      </c>
      <c r="O13" s="13">
        <f t="shared" si="3"/>
        <v>0.88142000776014806</v>
      </c>
      <c r="P13" s="24">
        <f>_xlfn.STDEV.S(O10:O15)</f>
        <v>0.11994125616680477</v>
      </c>
      <c r="Q13" s="16">
        <f>AVERAGE(O10:O15)</f>
        <v>0.86419720785171972</v>
      </c>
      <c r="S13" s="12">
        <v>4</v>
      </c>
      <c r="T13" s="12">
        <v>2</v>
      </c>
      <c r="U13" s="24">
        <v>1</v>
      </c>
      <c r="V13" s="23">
        <v>28800</v>
      </c>
      <c r="W13" s="23">
        <f t="shared" si="7"/>
        <v>11.755102040816327</v>
      </c>
      <c r="X13" s="13">
        <f t="shared" si="6"/>
        <v>1.0702264033946984</v>
      </c>
      <c r="Y13" s="24">
        <f>_xlfn.STDEV.S(X10:X15)</f>
        <v>0.50242045522029211</v>
      </c>
      <c r="Z13" s="16">
        <f>AVERAGE(X10:X15)</f>
        <v>1.1153432894254169</v>
      </c>
      <c r="AB13" s="12">
        <v>4</v>
      </c>
      <c r="AC13" s="12">
        <v>2</v>
      </c>
      <c r="AD13" s="24">
        <v>1</v>
      </c>
      <c r="AE13" s="23">
        <v>2880</v>
      </c>
      <c r="AF13" s="23">
        <f t="shared" si="8"/>
        <v>2.4083623693379792</v>
      </c>
      <c r="AG13" s="13">
        <f t="shared" si="4"/>
        <v>0.38172183273684457</v>
      </c>
      <c r="AH13" s="24">
        <f>_xlfn.STDEV.S(AG10:AG15)</f>
        <v>0.21812050020281692</v>
      </c>
      <c r="AI13" s="16">
        <f>AVERAGE(AG10:AG15)</f>
        <v>0.52328528650813677</v>
      </c>
      <c r="AK13" s="12">
        <v>4</v>
      </c>
      <c r="AL13" s="12">
        <v>2</v>
      </c>
      <c r="AM13" s="24">
        <v>1</v>
      </c>
      <c r="AN13" s="23">
        <v>2750</v>
      </c>
      <c r="AO13" s="23">
        <f t="shared" si="9"/>
        <v>2.6269702276707534</v>
      </c>
      <c r="AP13" s="13">
        <f t="shared" si="5"/>
        <v>0.41945515080983325</v>
      </c>
      <c r="AQ13" s="24">
        <f>_xlfn.STDEV.S(AP10:AP15)</f>
        <v>0.12911577915304215</v>
      </c>
      <c r="AR13" s="16">
        <f>AVERAGE(AP10:AP15)</f>
        <v>0.26627244372709785</v>
      </c>
    </row>
    <row r="14" spans="1:44" x14ac:dyDescent="0.35">
      <c r="A14" s="12">
        <v>4</v>
      </c>
      <c r="B14" s="12">
        <v>2</v>
      </c>
      <c r="C14" s="24">
        <v>2</v>
      </c>
      <c r="D14" s="23">
        <v>4930</v>
      </c>
      <c r="E14" s="11">
        <f t="shared" si="0"/>
        <v>4.5612952968388596</v>
      </c>
      <c r="F14" s="13">
        <f t="shared" si="1"/>
        <v>0.65908818924077484</v>
      </c>
      <c r="G14" s="24"/>
      <c r="H14" s="5"/>
      <c r="J14" s="12">
        <v>4</v>
      </c>
      <c r="K14" s="12">
        <v>2</v>
      </c>
      <c r="L14" s="24">
        <v>2</v>
      </c>
      <c r="M14" s="23">
        <v>450</v>
      </c>
      <c r="N14" s="11">
        <f t="shared" si="2"/>
        <v>7.9646017699115044</v>
      </c>
      <c r="O14" s="13">
        <f t="shared" si="3"/>
        <v>0.90116406595590515</v>
      </c>
      <c r="P14" s="24"/>
      <c r="Q14" s="5"/>
      <c r="S14" s="12">
        <v>4</v>
      </c>
      <c r="T14" s="12">
        <v>2</v>
      </c>
      <c r="U14" s="24">
        <v>2</v>
      </c>
      <c r="V14" s="23">
        <v>26300</v>
      </c>
      <c r="W14" s="23">
        <f t="shared" si="7"/>
        <v>10.73469387755102</v>
      </c>
      <c r="X14" s="13">
        <f t="shared" si="6"/>
        <v>1.0307896641252254</v>
      </c>
      <c r="Y14" s="24"/>
      <c r="Z14" s="5"/>
      <c r="AB14" s="12">
        <v>4</v>
      </c>
      <c r="AC14" s="12">
        <v>2</v>
      </c>
      <c r="AD14" s="24">
        <v>2</v>
      </c>
      <c r="AE14" s="23">
        <v>2280</v>
      </c>
      <c r="AF14" s="23">
        <f t="shared" si="8"/>
        <v>1.9066202090592335</v>
      </c>
      <c r="AG14" s="13">
        <f t="shared" si="4"/>
        <v>0.28026419197806751</v>
      </c>
      <c r="AH14" s="24"/>
      <c r="AI14" s="5"/>
      <c r="AK14" s="12">
        <v>4</v>
      </c>
      <c r="AL14" s="12">
        <v>2</v>
      </c>
      <c r="AM14" s="24">
        <v>2</v>
      </c>
      <c r="AN14" s="23">
        <v>1710</v>
      </c>
      <c r="AO14" s="23">
        <f t="shared" si="9"/>
        <v>1.6334978506607229</v>
      </c>
      <c r="AP14" s="13">
        <f t="shared" si="5"/>
        <v>0.21311856737172441</v>
      </c>
      <c r="AQ14" s="24"/>
      <c r="AR14" s="5"/>
    </row>
    <row r="15" spans="1:44" x14ac:dyDescent="0.35">
      <c r="A15" s="12">
        <v>4</v>
      </c>
      <c r="B15" s="2">
        <v>2</v>
      </c>
      <c r="C15" s="3">
        <v>3</v>
      </c>
      <c r="D15" s="23">
        <v>58900</v>
      </c>
      <c r="E15" s="14">
        <f t="shared" si="0"/>
        <v>54.49498843484966</v>
      </c>
      <c r="F15" s="13">
        <f t="shared" si="1"/>
        <v>1.7363565647506465</v>
      </c>
      <c r="G15" s="3"/>
      <c r="H15" s="4"/>
      <c r="J15" s="12">
        <v>4</v>
      </c>
      <c r="K15" s="2">
        <v>2</v>
      </c>
      <c r="L15" s="3">
        <v>3</v>
      </c>
      <c r="M15" s="23">
        <v>450</v>
      </c>
      <c r="N15" s="14">
        <f t="shared" si="2"/>
        <v>7.9646017699115044</v>
      </c>
      <c r="O15" s="13">
        <f t="shared" si="3"/>
        <v>0.90116406595590515</v>
      </c>
      <c r="P15" s="3"/>
      <c r="Q15" s="4"/>
      <c r="S15" s="12">
        <v>4</v>
      </c>
      <c r="T15" s="2">
        <v>2</v>
      </c>
      <c r="U15" s="3">
        <v>3</v>
      </c>
      <c r="V15" s="23">
        <v>317000</v>
      </c>
      <c r="W15" s="23">
        <f t="shared" si="7"/>
        <v>129.38775510204081</v>
      </c>
      <c r="X15" s="13">
        <f t="shared" si="6"/>
        <v>2.1118931778532191</v>
      </c>
      <c r="Y15" s="3"/>
      <c r="Z15" s="4"/>
      <c r="AB15" s="12">
        <v>4</v>
      </c>
      <c r="AC15" s="2">
        <v>2</v>
      </c>
      <c r="AD15" s="3">
        <v>3</v>
      </c>
      <c r="AE15" s="23">
        <v>7020</v>
      </c>
      <c r="AF15" s="23">
        <f t="shared" si="8"/>
        <v>5.8703832752613243</v>
      </c>
      <c r="AG15" s="13">
        <f t="shared" si="4"/>
        <v>0.76866645710741899</v>
      </c>
      <c r="AH15" s="3"/>
      <c r="AI15" s="4"/>
      <c r="AK15" s="12">
        <v>4</v>
      </c>
      <c r="AL15" s="2">
        <v>2</v>
      </c>
      <c r="AM15" s="3">
        <v>3</v>
      </c>
      <c r="AN15" s="23">
        <v>2880</v>
      </c>
      <c r="AO15" s="23">
        <f t="shared" si="9"/>
        <v>2.751154274797007</v>
      </c>
      <c r="AP15" s="13">
        <f t="shared" si="5"/>
        <v>0.43951494473880143</v>
      </c>
      <c r="AQ15" s="3"/>
      <c r="AR15" s="4"/>
    </row>
    <row r="16" spans="1:44" x14ac:dyDescent="0.35">
      <c r="A16" s="12">
        <v>7</v>
      </c>
      <c r="B16" s="9">
        <v>1</v>
      </c>
      <c r="C16" s="10">
        <v>1</v>
      </c>
      <c r="D16" s="23">
        <v>1970000</v>
      </c>
      <c r="E16" s="14">
        <f t="shared" si="0"/>
        <v>1822.667694680031</v>
      </c>
      <c r="F16" s="14">
        <f t="shared" si="1"/>
        <v>3.2607074961251379</v>
      </c>
      <c r="G16" s="10"/>
      <c r="H16" s="15" t="s">
        <v>14</v>
      </c>
      <c r="J16" s="12">
        <v>7</v>
      </c>
      <c r="K16" s="9">
        <v>1</v>
      </c>
      <c r="L16" s="10">
        <v>1</v>
      </c>
      <c r="M16" s="23">
        <v>1960000</v>
      </c>
      <c r="N16" s="14">
        <f t="shared" si="2"/>
        <v>34690.265486725664</v>
      </c>
      <c r="O16" s="14">
        <f t="shared" si="3"/>
        <v>4.5402076235370377</v>
      </c>
      <c r="P16" s="10"/>
      <c r="Q16" s="15" t="s">
        <v>14</v>
      </c>
      <c r="S16" s="12">
        <v>7</v>
      </c>
      <c r="T16" s="9">
        <v>1</v>
      </c>
      <c r="U16" s="10">
        <v>1</v>
      </c>
      <c r="V16" s="23">
        <v>428000</v>
      </c>
      <c r="W16" s="23">
        <f t="shared" si="7"/>
        <v>174.69387755102042</v>
      </c>
      <c r="X16" s="14">
        <f t="shared" si="6"/>
        <v>2.2422776846486396</v>
      </c>
      <c r="Y16" s="10"/>
      <c r="Z16" s="15" t="s">
        <v>14</v>
      </c>
      <c r="AB16" s="12">
        <v>7</v>
      </c>
      <c r="AC16" s="9">
        <v>1</v>
      </c>
      <c r="AD16" s="10">
        <v>1</v>
      </c>
      <c r="AE16" s="23">
        <v>26300</v>
      </c>
      <c r="AF16" s="23">
        <f t="shared" si="8"/>
        <v>21.99303135888502</v>
      </c>
      <c r="AG16" s="14">
        <f t="shared" si="4"/>
        <v>1.3422850934673716</v>
      </c>
      <c r="AH16" s="10"/>
      <c r="AI16" s="15" t="s">
        <v>14</v>
      </c>
      <c r="AK16" s="12">
        <v>7</v>
      </c>
      <c r="AL16" s="9">
        <v>1</v>
      </c>
      <c r="AM16" s="10">
        <v>1</v>
      </c>
      <c r="AN16" s="23">
        <v>2280</v>
      </c>
      <c r="AO16" s="23">
        <f t="shared" si="9"/>
        <v>2.1779971342142974</v>
      </c>
      <c r="AP16" s="14">
        <f t="shared" si="5"/>
        <v>0.33805730398002437</v>
      </c>
      <c r="AQ16" s="10"/>
      <c r="AR16" s="15" t="s">
        <v>14</v>
      </c>
    </row>
    <row r="17" spans="1:44" x14ac:dyDescent="0.35">
      <c r="A17" s="12">
        <v>7</v>
      </c>
      <c r="B17" s="12">
        <v>1</v>
      </c>
      <c r="C17" s="24">
        <v>2</v>
      </c>
      <c r="D17" s="23">
        <v>1500000</v>
      </c>
      <c r="E17" s="14">
        <f t="shared" si="0"/>
        <v>1387.8180416345413</v>
      </c>
      <c r="F17" s="13">
        <f t="shared" si="1"/>
        <v>3.1423325290192259</v>
      </c>
      <c r="G17" s="24"/>
      <c r="H17" s="5"/>
      <c r="J17" s="12">
        <v>7</v>
      </c>
      <c r="K17" s="12">
        <v>1</v>
      </c>
      <c r="L17" s="24">
        <v>2</v>
      </c>
      <c r="M17" s="23">
        <v>3490000</v>
      </c>
      <c r="N17" s="14">
        <f t="shared" si="2"/>
        <v>61769.911504424781</v>
      </c>
      <c r="O17" s="13">
        <f t="shared" si="3"/>
        <v>4.790776979139741</v>
      </c>
      <c r="P17" s="24"/>
      <c r="Q17" s="5"/>
      <c r="S17" s="12">
        <v>7</v>
      </c>
      <c r="T17" s="12">
        <v>1</v>
      </c>
      <c r="U17" s="24">
        <v>2</v>
      </c>
      <c r="V17" s="23">
        <v>288000</v>
      </c>
      <c r="W17" s="23">
        <f t="shared" si="7"/>
        <v>117.55102040816327</v>
      </c>
      <c r="X17" s="13">
        <f t="shared" si="6"/>
        <v>2.0702264033946984</v>
      </c>
      <c r="Y17" s="24"/>
      <c r="Z17" s="5"/>
      <c r="AB17" s="12">
        <v>7</v>
      </c>
      <c r="AC17" s="12">
        <v>1</v>
      </c>
      <c r="AD17" s="24">
        <v>2</v>
      </c>
      <c r="AE17" s="23">
        <v>47400</v>
      </c>
      <c r="AF17" s="23">
        <f t="shared" si="8"/>
        <v>39.637630662020911</v>
      </c>
      <c r="AG17" s="13">
        <f t="shared" si="4"/>
        <v>1.5981076866516988</v>
      </c>
      <c r="AH17" s="24"/>
      <c r="AI17" s="5"/>
      <c r="AK17" s="12">
        <v>7</v>
      </c>
      <c r="AL17" s="12">
        <v>1</v>
      </c>
      <c r="AM17" s="24">
        <v>2</v>
      </c>
      <c r="AN17" s="23">
        <v>2530</v>
      </c>
      <c r="AO17" s="23">
        <f t="shared" si="9"/>
        <v>2.416812609457093</v>
      </c>
      <c r="AP17" s="13">
        <f t="shared" si="5"/>
        <v>0.38324297815538849</v>
      </c>
      <c r="AQ17" s="24"/>
      <c r="AR17" s="5"/>
    </row>
    <row r="18" spans="1:44" x14ac:dyDescent="0.35">
      <c r="A18" s="12">
        <v>7</v>
      </c>
      <c r="B18" s="12">
        <v>1</v>
      </c>
      <c r="C18" s="24">
        <v>3</v>
      </c>
      <c r="D18" s="23">
        <v>2530000</v>
      </c>
      <c r="E18" s="14">
        <f t="shared" si="0"/>
        <v>2340.786430223593</v>
      </c>
      <c r="F18" s="13">
        <f t="shared" si="1"/>
        <v>3.3693617911393625</v>
      </c>
      <c r="G18" s="24"/>
      <c r="H18" s="5"/>
      <c r="J18" s="12">
        <v>7</v>
      </c>
      <c r="K18" s="12">
        <v>1</v>
      </c>
      <c r="L18" s="24">
        <v>3</v>
      </c>
      <c r="M18" s="23">
        <v>5420000</v>
      </c>
      <c r="N18" s="14">
        <f t="shared" si="2"/>
        <v>95929.203539823007</v>
      </c>
      <c r="O18" s="13">
        <f t="shared" si="3"/>
        <v>4.9819508387189479</v>
      </c>
      <c r="P18" s="24"/>
      <c r="Q18" s="5"/>
      <c r="S18" s="12">
        <v>7</v>
      </c>
      <c r="T18" s="12">
        <v>1</v>
      </c>
      <c r="U18" s="24">
        <v>3</v>
      </c>
      <c r="V18" s="23">
        <v>230000</v>
      </c>
      <c r="W18" s="23">
        <f t="shared" si="7"/>
        <v>93.877551020408163</v>
      </c>
      <c r="X18" s="13">
        <f t="shared" si="6"/>
        <v>1.9725617516530605</v>
      </c>
      <c r="Y18" s="24"/>
      <c r="Z18" s="5"/>
      <c r="AB18" s="12">
        <v>7</v>
      </c>
      <c r="AC18" s="12">
        <v>1</v>
      </c>
      <c r="AD18" s="24">
        <v>3</v>
      </c>
      <c r="AE18" s="23">
        <v>29800</v>
      </c>
      <c r="AF18" s="23">
        <f t="shared" si="8"/>
        <v>24.919860627177702</v>
      </c>
      <c r="AG18" s="13">
        <f t="shared" si="4"/>
        <v>1.396545609053869</v>
      </c>
      <c r="AH18" s="24"/>
      <c r="AI18" s="5"/>
      <c r="AK18" s="12">
        <v>7</v>
      </c>
      <c r="AL18" s="12">
        <v>1</v>
      </c>
      <c r="AM18" s="24">
        <v>3</v>
      </c>
      <c r="AN18" s="23">
        <v>1970</v>
      </c>
      <c r="AO18" s="23">
        <f t="shared" si="9"/>
        <v>1.8818659449132304</v>
      </c>
      <c r="AP18" s="13">
        <f t="shared" si="5"/>
        <v>0.27458868314116347</v>
      </c>
      <c r="AQ18" s="24"/>
      <c r="AR18" s="5"/>
    </row>
    <row r="19" spans="1:44" x14ac:dyDescent="0.35">
      <c r="A19" s="12">
        <v>7</v>
      </c>
      <c r="B19" s="12">
        <v>2</v>
      </c>
      <c r="C19" s="24">
        <v>1</v>
      </c>
      <c r="D19" s="23">
        <v>1970000</v>
      </c>
      <c r="E19" s="14">
        <f t="shared" si="0"/>
        <v>1822.667694680031</v>
      </c>
      <c r="F19" s="13">
        <f t="shared" si="1"/>
        <v>3.2607074961251379</v>
      </c>
      <c r="G19" s="24">
        <f>_xlfn.STDEV.S(F16:F21)</f>
        <v>8.2373895371092534E-2</v>
      </c>
      <c r="H19" s="16">
        <f>AVERAGE(F16:F21)</f>
        <v>3.2589959367857797</v>
      </c>
      <c r="J19" s="12">
        <v>7</v>
      </c>
      <c r="K19" s="12">
        <v>2</v>
      </c>
      <c r="L19" s="24">
        <v>1</v>
      </c>
      <c r="M19" s="23">
        <v>166000</v>
      </c>
      <c r="N19" s="14">
        <f t="shared" si="2"/>
        <v>2938.0530973451328</v>
      </c>
      <c r="O19" s="13">
        <f t="shared" si="3"/>
        <v>3.4680596402206167</v>
      </c>
      <c r="P19" s="24">
        <f>_xlfn.STDEV.S(O16:O21)</f>
        <v>0.75215305681550482</v>
      </c>
      <c r="Q19" s="16">
        <f>AVERAGE(O16:O21)</f>
        <v>4.0981792570695417</v>
      </c>
      <c r="S19" s="12">
        <v>7</v>
      </c>
      <c r="T19" s="12">
        <v>2</v>
      </c>
      <c r="U19" s="24">
        <v>1</v>
      </c>
      <c r="V19" s="23">
        <v>263000</v>
      </c>
      <c r="W19" s="23">
        <f t="shared" si="7"/>
        <v>107.34693877551021</v>
      </c>
      <c r="X19" s="13">
        <f t="shared" si="6"/>
        <v>2.0307896641252254</v>
      </c>
      <c r="Y19" s="24">
        <f>_xlfn.STDEV.S(X16:X21)</f>
        <v>0.15631543143079946</v>
      </c>
      <c r="Z19" s="16">
        <f>AVERAGE(X16:X21)</f>
        <v>2.1565137331488056</v>
      </c>
      <c r="AB19" s="12">
        <v>7</v>
      </c>
      <c r="AC19" s="12">
        <v>2</v>
      </c>
      <c r="AD19" s="24">
        <v>1</v>
      </c>
      <c r="AE19" s="23">
        <v>28800</v>
      </c>
      <c r="AF19" s="23">
        <f t="shared" si="8"/>
        <v>24.083623693379792</v>
      </c>
      <c r="AG19" s="13">
        <f t="shared" si="4"/>
        <v>1.3817218327368446</v>
      </c>
      <c r="AH19" s="24">
        <f>_xlfn.STDEV.S(AG16:AG21)</f>
        <v>0.2498841875716675</v>
      </c>
      <c r="AI19" s="16">
        <f>AVERAGE(AG16:AG21)</f>
        <v>1.2848819691111988</v>
      </c>
      <c r="AK19" s="12">
        <v>7</v>
      </c>
      <c r="AL19" s="12">
        <v>2</v>
      </c>
      <c r="AM19" s="24">
        <v>1</v>
      </c>
      <c r="AN19" s="23">
        <v>7420</v>
      </c>
      <c r="AO19" s="23">
        <f t="shared" si="9"/>
        <v>7.0880433052061775</v>
      </c>
      <c r="AP19" s="13">
        <f t="shared" si="5"/>
        <v>0.85052636225859768</v>
      </c>
      <c r="AQ19" s="24">
        <f>_xlfn.STDEV.S(AP16:AP21)</f>
        <v>0.31020588690685075</v>
      </c>
      <c r="AR19" s="16">
        <f>AVERAGE(AP16:AP21)</f>
        <v>0.60236700570367341</v>
      </c>
    </row>
    <row r="20" spans="1:44" x14ac:dyDescent="0.35">
      <c r="A20" s="12">
        <v>7</v>
      </c>
      <c r="B20" s="12">
        <v>2</v>
      </c>
      <c r="C20" s="24">
        <v>2</v>
      </c>
      <c r="D20" s="23">
        <v>1700000</v>
      </c>
      <c r="E20" s="14">
        <f t="shared" si="0"/>
        <v>1572.8604471858134</v>
      </c>
      <c r="F20" s="13">
        <f t="shared" si="1"/>
        <v>3.1966901913418186</v>
      </c>
      <c r="G20" s="24"/>
      <c r="H20" s="5"/>
      <c r="J20" s="12">
        <v>7</v>
      </c>
      <c r="K20" s="12">
        <v>2</v>
      </c>
      <c r="L20" s="24">
        <v>2</v>
      </c>
      <c r="M20" s="23">
        <v>120000</v>
      </c>
      <c r="N20" s="14">
        <f t="shared" si="2"/>
        <v>2123.8938053097345</v>
      </c>
      <c r="O20" s="13">
        <f t="shared" si="3"/>
        <v>3.3271327982281864</v>
      </c>
      <c r="P20" s="24"/>
      <c r="Q20" s="5"/>
      <c r="S20" s="12">
        <v>7</v>
      </c>
      <c r="T20" s="12">
        <v>2</v>
      </c>
      <c r="U20" s="24">
        <v>2</v>
      </c>
      <c r="V20" s="23">
        <v>428000</v>
      </c>
      <c r="W20" s="23">
        <f t="shared" si="7"/>
        <v>174.69387755102042</v>
      </c>
      <c r="X20" s="13">
        <f t="shared" si="6"/>
        <v>2.2422776846486396</v>
      </c>
      <c r="Y20" s="24"/>
      <c r="Z20" s="5"/>
      <c r="AB20" s="12">
        <v>7</v>
      </c>
      <c r="AC20" s="12">
        <v>2</v>
      </c>
      <c r="AD20" s="24">
        <v>2</v>
      </c>
      <c r="AE20" s="23">
        <v>9330</v>
      </c>
      <c r="AF20" s="23">
        <f t="shared" si="8"/>
        <v>7.802090592334495</v>
      </c>
      <c r="AG20" s="13">
        <f t="shared" si="4"/>
        <v>0.89221098872411364</v>
      </c>
      <c r="AH20" s="24"/>
      <c r="AI20" s="5"/>
      <c r="AK20" s="12">
        <v>7</v>
      </c>
      <c r="AL20" s="12">
        <v>2</v>
      </c>
      <c r="AM20" s="24">
        <v>2</v>
      </c>
      <c r="AN20" s="23">
        <v>10900</v>
      </c>
      <c r="AO20" s="23">
        <f t="shared" si="9"/>
        <v>10.412354720585896</v>
      </c>
      <c r="AP20" s="13">
        <f t="shared" si="5"/>
        <v>1.0175489549201941</v>
      </c>
      <c r="AQ20" s="24"/>
      <c r="AR20" s="5"/>
    </row>
    <row r="21" spans="1:44" x14ac:dyDescent="0.35">
      <c r="A21" s="12">
        <v>7</v>
      </c>
      <c r="B21" s="2">
        <v>2</v>
      </c>
      <c r="C21" s="3">
        <v>3</v>
      </c>
      <c r="D21" s="23">
        <v>2280000</v>
      </c>
      <c r="E21" s="14">
        <f t="shared" si="0"/>
        <v>2109.4834232845028</v>
      </c>
      <c r="F21" s="13">
        <f t="shared" si="1"/>
        <v>3.3241761169639985</v>
      </c>
      <c r="G21" s="3"/>
      <c r="H21" s="4"/>
      <c r="J21" s="12">
        <v>7</v>
      </c>
      <c r="K21" s="2">
        <v>2</v>
      </c>
      <c r="L21" s="3">
        <v>3</v>
      </c>
      <c r="M21" s="23">
        <v>171000</v>
      </c>
      <c r="N21" s="14">
        <f t="shared" si="2"/>
        <v>3026.5486725663718</v>
      </c>
      <c r="O21" s="13">
        <f t="shared" si="3"/>
        <v>3.4809476625727154</v>
      </c>
      <c r="P21" s="3"/>
      <c r="Q21" s="4"/>
      <c r="S21" s="12">
        <v>7</v>
      </c>
      <c r="T21" s="2">
        <v>2</v>
      </c>
      <c r="U21" s="3">
        <v>3</v>
      </c>
      <c r="V21" s="23">
        <v>589000</v>
      </c>
      <c r="W21" s="23">
        <f t="shared" si="7"/>
        <v>240.40816326530611</v>
      </c>
      <c r="X21" s="13">
        <f t="shared" si="6"/>
        <v>2.3809492104225694</v>
      </c>
      <c r="Y21" s="3"/>
      <c r="Z21" s="4"/>
      <c r="AB21" s="12">
        <v>7</v>
      </c>
      <c r="AC21" s="2">
        <v>2</v>
      </c>
      <c r="AD21" s="3">
        <v>3</v>
      </c>
      <c r="AE21" s="23">
        <v>15000</v>
      </c>
      <c r="AF21" s="23">
        <f t="shared" si="8"/>
        <v>12.543554006968641</v>
      </c>
      <c r="AG21" s="13">
        <f t="shared" si="4"/>
        <v>1.0984206040332949</v>
      </c>
      <c r="AH21" s="3"/>
      <c r="AI21" s="4"/>
      <c r="AK21" s="12">
        <v>7</v>
      </c>
      <c r="AL21" s="2">
        <v>2</v>
      </c>
      <c r="AM21" s="3">
        <v>3</v>
      </c>
      <c r="AN21" s="23">
        <v>5890</v>
      </c>
      <c r="AO21" s="23">
        <f t="shared" si="9"/>
        <v>5.6264925967202677</v>
      </c>
      <c r="AP21" s="13">
        <f t="shared" si="5"/>
        <v>0.75023775176667218</v>
      </c>
      <c r="AQ21" s="3"/>
      <c r="AR21" s="4"/>
    </row>
    <row r="22" spans="1:44" x14ac:dyDescent="0.35">
      <c r="A22" s="12">
        <v>11</v>
      </c>
      <c r="B22" s="9">
        <v>1</v>
      </c>
      <c r="C22" s="10">
        <v>1</v>
      </c>
      <c r="D22" s="23">
        <v>1970000</v>
      </c>
      <c r="E22" s="14">
        <f t="shared" si="0"/>
        <v>1822.667694680031</v>
      </c>
      <c r="F22" s="14">
        <f t="shared" si="1"/>
        <v>3.2607074961251379</v>
      </c>
      <c r="G22" s="10"/>
      <c r="H22" s="15" t="s">
        <v>20</v>
      </c>
      <c r="J22" s="12">
        <v>11</v>
      </c>
      <c r="K22" s="9">
        <v>1</v>
      </c>
      <c r="L22" s="10">
        <v>1</v>
      </c>
      <c r="M22" s="23">
        <v>1500000</v>
      </c>
      <c r="N22" s="14">
        <f t="shared" si="2"/>
        <v>26548.672566371682</v>
      </c>
      <c r="O22" s="14">
        <f t="shared" si="3"/>
        <v>4.4240428112362427</v>
      </c>
      <c r="P22" s="10"/>
      <c r="Q22" s="15" t="s">
        <v>20</v>
      </c>
      <c r="S22" s="12">
        <v>11</v>
      </c>
      <c r="T22" s="9">
        <v>1</v>
      </c>
      <c r="U22" s="10">
        <v>1</v>
      </c>
      <c r="V22" s="23">
        <v>1970000</v>
      </c>
      <c r="W22" s="23">
        <f t="shared" si="7"/>
        <v>804.08163265306121</v>
      </c>
      <c r="X22" s="14">
        <f t="shared" si="6"/>
        <v>2.9053001417970603</v>
      </c>
      <c r="Y22" s="10"/>
      <c r="Z22" s="15" t="s">
        <v>20</v>
      </c>
      <c r="AB22" s="12">
        <v>11</v>
      </c>
      <c r="AC22" s="9">
        <v>1</v>
      </c>
      <c r="AD22" s="10">
        <v>1</v>
      </c>
      <c r="AE22" s="23">
        <v>1620000</v>
      </c>
      <c r="AF22" s="23">
        <f t="shared" si="8"/>
        <v>1354.7038327526134</v>
      </c>
      <c r="AG22" s="14">
        <f t="shared" si="4"/>
        <v>3.1318443595202448</v>
      </c>
      <c r="AH22" s="10"/>
      <c r="AI22" s="15" t="s">
        <v>20</v>
      </c>
      <c r="AK22" s="12">
        <v>11</v>
      </c>
      <c r="AL22" s="9">
        <v>1</v>
      </c>
      <c r="AM22" s="10">
        <v>1</v>
      </c>
      <c r="AN22" s="23">
        <v>15000</v>
      </c>
      <c r="AO22" s="23">
        <f t="shared" si="9"/>
        <v>14.328928514567744</v>
      </c>
      <c r="AP22" s="14">
        <f t="shared" si="5"/>
        <v>1.1562137160352517</v>
      </c>
      <c r="AQ22" s="10"/>
      <c r="AR22" s="15" t="s">
        <v>20</v>
      </c>
    </row>
    <row r="23" spans="1:44" x14ac:dyDescent="0.35">
      <c r="A23" s="12">
        <v>11</v>
      </c>
      <c r="B23" s="12">
        <v>1</v>
      </c>
      <c r="C23" s="24">
        <v>2</v>
      </c>
      <c r="D23" s="23">
        <v>1500000</v>
      </c>
      <c r="E23" s="14">
        <f t="shared" si="0"/>
        <v>1387.8180416345413</v>
      </c>
      <c r="F23" s="13">
        <f t="shared" si="1"/>
        <v>3.1423325290192259</v>
      </c>
      <c r="G23" s="24"/>
      <c r="H23" s="5"/>
      <c r="J23" s="12">
        <v>11</v>
      </c>
      <c r="K23" s="12">
        <v>1</v>
      </c>
      <c r="L23" s="24">
        <v>2</v>
      </c>
      <c r="M23" s="23">
        <v>1500000</v>
      </c>
      <c r="N23" s="14">
        <f t="shared" si="2"/>
        <v>26548.672566371682</v>
      </c>
      <c r="O23" s="13">
        <f t="shared" si="3"/>
        <v>4.4240428112362427</v>
      </c>
      <c r="P23" s="24"/>
      <c r="Q23" s="5"/>
      <c r="S23" s="12">
        <v>11</v>
      </c>
      <c r="T23" s="12">
        <v>1</v>
      </c>
      <c r="U23" s="24">
        <v>2</v>
      </c>
      <c r="V23" s="23">
        <v>2630000</v>
      </c>
      <c r="W23" s="23">
        <f t="shared" si="7"/>
        <v>1073.4693877551019</v>
      </c>
      <c r="X23" s="13">
        <f t="shared" si="6"/>
        <v>3.0307896641252254</v>
      </c>
      <c r="Y23" s="24"/>
      <c r="Z23" s="5"/>
      <c r="AB23" s="12">
        <v>11</v>
      </c>
      <c r="AC23" s="12">
        <v>1</v>
      </c>
      <c r="AD23" s="24">
        <v>2</v>
      </c>
      <c r="AE23" s="23">
        <v>1500000</v>
      </c>
      <c r="AF23" s="23">
        <f t="shared" si="8"/>
        <v>1254.3554006968641</v>
      </c>
      <c r="AG23" s="13">
        <f t="shared" si="4"/>
        <v>3.0984206040332949</v>
      </c>
      <c r="AH23" s="24"/>
      <c r="AI23" s="5"/>
      <c r="AK23" s="12">
        <v>11</v>
      </c>
      <c r="AL23" s="12">
        <v>1</v>
      </c>
      <c r="AM23" s="24">
        <v>2</v>
      </c>
      <c r="AN23" s="23">
        <v>19600</v>
      </c>
      <c r="AO23" s="23">
        <f t="shared" si="9"/>
        <v>18.723133259035187</v>
      </c>
      <c r="AP23" s="13">
        <f t="shared" si="5"/>
        <v>1.2723785283360467</v>
      </c>
      <c r="AQ23" s="24"/>
      <c r="AR23" s="5"/>
    </row>
    <row r="24" spans="1:44" x14ac:dyDescent="0.35">
      <c r="A24" s="12">
        <v>11</v>
      </c>
      <c r="B24" s="12">
        <v>1</v>
      </c>
      <c r="C24" s="24">
        <v>3</v>
      </c>
      <c r="D24" s="23">
        <v>2530000</v>
      </c>
      <c r="E24" s="14">
        <f t="shared" si="0"/>
        <v>2340.786430223593</v>
      </c>
      <c r="F24" s="13">
        <f t="shared" si="1"/>
        <v>3.3693617911393625</v>
      </c>
      <c r="G24" s="24"/>
      <c r="H24" s="5"/>
      <c r="J24" s="12">
        <v>11</v>
      </c>
      <c r="K24" s="12">
        <v>1</v>
      </c>
      <c r="L24" s="24">
        <v>3</v>
      </c>
      <c r="M24" s="23">
        <v>1160000</v>
      </c>
      <c r="N24" s="14">
        <f t="shared" si="2"/>
        <v>20530.973451327434</v>
      </c>
      <c r="O24" s="13">
        <f t="shared" si="3"/>
        <v>4.3124095414074803</v>
      </c>
      <c r="P24" s="24"/>
      <c r="Q24" s="5"/>
      <c r="S24" s="12">
        <v>11</v>
      </c>
      <c r="T24" s="12">
        <v>1</v>
      </c>
      <c r="U24" s="24">
        <v>3</v>
      </c>
      <c r="V24" s="23">
        <v>1970000</v>
      </c>
      <c r="W24" s="23">
        <f t="shared" si="7"/>
        <v>804.08163265306121</v>
      </c>
      <c r="X24" s="13">
        <f t="shared" si="6"/>
        <v>2.9053001417970603</v>
      </c>
      <c r="Y24" s="24"/>
      <c r="Z24" s="5"/>
      <c r="AB24" s="12">
        <v>11</v>
      </c>
      <c r="AC24" s="12">
        <v>1</v>
      </c>
      <c r="AD24" s="24">
        <v>3</v>
      </c>
      <c r="AE24" s="23">
        <v>542000</v>
      </c>
      <c r="AF24" s="23">
        <f t="shared" si="8"/>
        <v>453.24041811846695</v>
      </c>
      <c r="AG24" s="13">
        <f t="shared" si="4"/>
        <v>2.6563286315160006</v>
      </c>
      <c r="AH24" s="24"/>
      <c r="AI24" s="5"/>
      <c r="AK24" s="12">
        <v>11</v>
      </c>
      <c r="AL24" s="12">
        <v>1</v>
      </c>
      <c r="AM24" s="24">
        <v>3</v>
      </c>
      <c r="AN24" s="23">
        <v>11600</v>
      </c>
      <c r="AO24" s="23">
        <f t="shared" si="9"/>
        <v>11.081038051265724</v>
      </c>
      <c r="AP24" s="13">
        <f t="shared" si="5"/>
        <v>1.0445804462064892</v>
      </c>
      <c r="AQ24" s="24"/>
      <c r="AR24" s="5"/>
    </row>
    <row r="25" spans="1:44" x14ac:dyDescent="0.35">
      <c r="A25" s="12">
        <v>11</v>
      </c>
      <c r="B25" s="12">
        <v>2</v>
      </c>
      <c r="C25" s="24">
        <v>1</v>
      </c>
      <c r="D25" s="23">
        <v>1970000</v>
      </c>
      <c r="E25" s="14">
        <f t="shared" si="0"/>
        <v>1822.667694680031</v>
      </c>
      <c r="F25" s="13">
        <f t="shared" si="1"/>
        <v>3.2607074961251379</v>
      </c>
      <c r="G25" s="24">
        <f>_xlfn.STDEV.S(F22:F27)</f>
        <v>8.2373895371092534E-2</v>
      </c>
      <c r="H25" s="16">
        <f>AVERAGE(F22:F27)</f>
        <v>3.2589959367857797</v>
      </c>
      <c r="J25" s="12">
        <v>11</v>
      </c>
      <c r="K25" s="12">
        <v>2</v>
      </c>
      <c r="L25" s="24">
        <v>1</v>
      </c>
      <c r="M25" s="23">
        <v>54200</v>
      </c>
      <c r="N25" s="14">
        <f t="shared" si="2"/>
        <v>959.29203539823004</v>
      </c>
      <c r="O25" s="13">
        <f t="shared" si="3"/>
        <v>2.9819508387189484</v>
      </c>
      <c r="P25" s="24">
        <f>_xlfn.STDEV.S(O22:O27)</f>
        <v>0.72544227377875703</v>
      </c>
      <c r="Q25" s="16">
        <f>AVERAGE(O22:O27)</f>
        <v>3.729724340915606</v>
      </c>
      <c r="S25" s="12">
        <v>11</v>
      </c>
      <c r="T25" s="12">
        <v>2</v>
      </c>
      <c r="U25" s="24">
        <v>1</v>
      </c>
      <c r="V25" s="23">
        <v>1500000</v>
      </c>
      <c r="W25" s="23">
        <f t="shared" si="7"/>
        <v>612.24489795918362</v>
      </c>
      <c r="X25" s="13">
        <f t="shared" si="6"/>
        <v>2.7869251746911488</v>
      </c>
      <c r="Y25" s="24">
        <f>_xlfn.STDEV.S(X22:X27)</f>
        <v>0.14305418473851617</v>
      </c>
      <c r="Z25" s="16">
        <f>AVERAGE(X22:X27)</f>
        <v>2.9281499399493818</v>
      </c>
      <c r="AB25" s="12">
        <v>11</v>
      </c>
      <c r="AC25" s="12">
        <v>2</v>
      </c>
      <c r="AD25" s="24">
        <v>1</v>
      </c>
      <c r="AE25" s="23">
        <v>589000</v>
      </c>
      <c r="AF25" s="23">
        <f t="shared" si="8"/>
        <v>492.54355400696869</v>
      </c>
      <c r="AG25" s="13">
        <f t="shared" si="4"/>
        <v>2.6924446397647155</v>
      </c>
      <c r="AH25" s="24">
        <f>_xlfn.STDEV.S(AG22:AG27)</f>
        <v>0.26514114285084439</v>
      </c>
      <c r="AI25" s="16">
        <f>AVERAGE(AG22:AG27)</f>
        <v>2.9649433545277568</v>
      </c>
      <c r="AK25" s="12">
        <v>11</v>
      </c>
      <c r="AL25" s="12">
        <v>2</v>
      </c>
      <c r="AM25" s="24">
        <v>1</v>
      </c>
      <c r="AN25" s="23">
        <v>47400</v>
      </c>
      <c r="AO25" s="23">
        <f t="shared" si="9"/>
        <v>45.279414106034075</v>
      </c>
      <c r="AP25" s="13">
        <f t="shared" si="5"/>
        <v>1.6559007986536556</v>
      </c>
      <c r="AQ25" s="24">
        <f>_xlfn.STDEV.S(AP22:AP27)</f>
        <v>0.21534806614746546</v>
      </c>
      <c r="AR25" s="16">
        <f>AVERAGE(AP22:AP27)</f>
        <v>1.3131874440498343</v>
      </c>
    </row>
    <row r="26" spans="1:44" x14ac:dyDescent="0.35">
      <c r="A26" s="12">
        <v>11</v>
      </c>
      <c r="B26" s="12">
        <v>2</v>
      </c>
      <c r="C26" s="24">
        <v>2</v>
      </c>
      <c r="D26" s="23">
        <v>1700000</v>
      </c>
      <c r="E26" s="14">
        <f t="shared" si="0"/>
        <v>1572.8604471858134</v>
      </c>
      <c r="F26" s="13">
        <f t="shared" si="1"/>
        <v>3.1966901913418186</v>
      </c>
      <c r="G26" s="24"/>
      <c r="H26" s="5"/>
      <c r="J26" s="12">
        <v>11</v>
      </c>
      <c r="K26" s="12">
        <v>2</v>
      </c>
      <c r="L26" s="24">
        <v>2</v>
      </c>
      <c r="M26" s="23">
        <v>93300</v>
      </c>
      <c r="N26" s="14">
        <f t="shared" si="2"/>
        <v>1651.3274336283187</v>
      </c>
      <c r="O26" s="13">
        <f t="shared" si="3"/>
        <v>3.2178331959270614</v>
      </c>
      <c r="P26" s="24"/>
      <c r="Q26" s="5"/>
      <c r="S26" s="12">
        <v>11</v>
      </c>
      <c r="T26" s="12">
        <v>2</v>
      </c>
      <c r="U26" s="24">
        <v>2</v>
      </c>
      <c r="V26" s="23">
        <v>1500000</v>
      </c>
      <c r="W26" s="23">
        <f t="shared" si="7"/>
        <v>612.24489795918362</v>
      </c>
      <c r="X26" s="13">
        <f t="shared" si="6"/>
        <v>2.7869251746911488</v>
      </c>
      <c r="Y26" s="24"/>
      <c r="Z26" s="5"/>
      <c r="AB26" s="12">
        <v>11</v>
      </c>
      <c r="AC26" s="12">
        <v>2</v>
      </c>
      <c r="AD26" s="24">
        <v>2</v>
      </c>
      <c r="AE26" s="23">
        <v>918000</v>
      </c>
      <c r="AF26" s="23">
        <f t="shared" si="8"/>
        <v>767.66550522648083</v>
      </c>
      <c r="AG26" s="13">
        <f t="shared" si="4"/>
        <v>2.8851720261788563</v>
      </c>
      <c r="AH26" s="24"/>
      <c r="AI26" s="5"/>
      <c r="AK26" s="12">
        <v>11</v>
      </c>
      <c r="AL26" s="12">
        <v>2</v>
      </c>
      <c r="AM26" s="24">
        <v>2</v>
      </c>
      <c r="AN26" s="23">
        <v>28800</v>
      </c>
      <c r="AO26" s="23">
        <f t="shared" si="9"/>
        <v>27.511542747970072</v>
      </c>
      <c r="AP26" s="13">
        <f t="shared" si="5"/>
        <v>1.4395149447388014</v>
      </c>
      <c r="AQ26" s="24"/>
      <c r="AR26" s="5"/>
    </row>
    <row r="27" spans="1:44" x14ac:dyDescent="0.35">
      <c r="A27" s="12">
        <v>11</v>
      </c>
      <c r="B27" s="2">
        <v>2</v>
      </c>
      <c r="C27" s="3">
        <v>3</v>
      </c>
      <c r="D27" s="23">
        <v>2280000</v>
      </c>
      <c r="E27" s="14">
        <f t="shared" si="0"/>
        <v>2109.4834232845028</v>
      </c>
      <c r="F27" s="13">
        <f t="shared" si="1"/>
        <v>3.3241761169639985</v>
      </c>
      <c r="G27" s="3"/>
      <c r="H27" s="4"/>
      <c r="J27" s="12">
        <v>11</v>
      </c>
      <c r="K27" s="2">
        <v>2</v>
      </c>
      <c r="L27" s="3">
        <v>3</v>
      </c>
      <c r="M27" s="23">
        <v>58900</v>
      </c>
      <c r="N27" s="14">
        <f t="shared" si="2"/>
        <v>1042.4778761061948</v>
      </c>
      <c r="O27" s="13">
        <f t="shared" si="3"/>
        <v>3.0180668469676633</v>
      </c>
      <c r="P27" s="3"/>
      <c r="Q27" s="4"/>
      <c r="S27" s="12">
        <v>11</v>
      </c>
      <c r="T27" s="2">
        <v>2</v>
      </c>
      <c r="U27" s="3">
        <v>3</v>
      </c>
      <c r="V27" s="23">
        <v>3490000</v>
      </c>
      <c r="W27" s="23">
        <f t="shared" si="7"/>
        <v>1424.4897959183672</v>
      </c>
      <c r="X27" s="13">
        <f t="shared" si="6"/>
        <v>3.1536593425946475</v>
      </c>
      <c r="Y27" s="3"/>
      <c r="Z27" s="4"/>
      <c r="AB27" s="12">
        <v>11</v>
      </c>
      <c r="AC27" s="2">
        <v>2</v>
      </c>
      <c r="AD27" s="3">
        <v>3</v>
      </c>
      <c r="AE27" s="23">
        <v>2530000</v>
      </c>
      <c r="AF27" s="23">
        <f t="shared" si="8"/>
        <v>2115.679442508711</v>
      </c>
      <c r="AG27" s="13">
        <f t="shared" si="4"/>
        <v>3.3254498661534315</v>
      </c>
      <c r="AH27" s="3"/>
      <c r="AI27" s="4"/>
      <c r="AK27" s="12">
        <v>11</v>
      </c>
      <c r="AL27" s="2">
        <v>2</v>
      </c>
      <c r="AM27" s="3">
        <v>3</v>
      </c>
      <c r="AN27" s="23">
        <v>21400</v>
      </c>
      <c r="AO27" s="23">
        <f t="shared" si="9"/>
        <v>20.442604680783315</v>
      </c>
      <c r="AP27" s="13">
        <f t="shared" si="5"/>
        <v>1.3105362303287613</v>
      </c>
      <c r="AQ27" s="3"/>
      <c r="AR27" s="4"/>
    </row>
    <row r="28" spans="1:44" x14ac:dyDescent="0.35">
      <c r="A28" s="12">
        <v>14</v>
      </c>
      <c r="B28" s="9">
        <v>1</v>
      </c>
      <c r="C28" s="10">
        <v>1</v>
      </c>
      <c r="D28" s="23">
        <v>54200000</v>
      </c>
      <c r="E28" s="14">
        <f t="shared" si="0"/>
        <v>50146.491904394759</v>
      </c>
      <c r="F28" s="14">
        <f t="shared" si="1"/>
        <v>4.7002405565019316</v>
      </c>
      <c r="G28" s="10"/>
      <c r="H28" s="15" t="s">
        <v>15</v>
      </c>
      <c r="J28" s="12">
        <v>14</v>
      </c>
      <c r="K28" s="9">
        <v>1</v>
      </c>
      <c r="L28" s="10">
        <v>1</v>
      </c>
      <c r="M28" s="23">
        <v>1960000</v>
      </c>
      <c r="N28" s="14">
        <f t="shared" si="2"/>
        <v>34690.265486725664</v>
      </c>
      <c r="O28" s="14">
        <f t="shared" si="3"/>
        <v>4.5402076235370377</v>
      </c>
      <c r="P28" s="10"/>
      <c r="Q28" s="15" t="s">
        <v>15</v>
      </c>
      <c r="S28" s="12">
        <v>14</v>
      </c>
      <c r="T28" s="9">
        <v>1</v>
      </c>
      <c r="U28" s="10">
        <v>1</v>
      </c>
      <c r="V28" s="23">
        <v>19700000</v>
      </c>
      <c r="W28" s="23">
        <f t="shared" si="7"/>
        <v>8040.8163265306121</v>
      </c>
      <c r="X28" s="14">
        <f t="shared" si="6"/>
        <v>3.9053001417970603</v>
      </c>
      <c r="Y28" s="10"/>
      <c r="Z28" s="15" t="s">
        <v>15</v>
      </c>
      <c r="AB28" s="12">
        <v>14</v>
      </c>
      <c r="AC28" s="9">
        <v>1</v>
      </c>
      <c r="AD28" s="10">
        <v>1</v>
      </c>
      <c r="AE28" s="23">
        <v>26300000</v>
      </c>
      <c r="AF28" s="23">
        <f t="shared" si="8"/>
        <v>21993.031358885019</v>
      </c>
      <c r="AG28" s="14">
        <f t="shared" si="4"/>
        <v>4.342285093467372</v>
      </c>
      <c r="AH28" s="10"/>
      <c r="AI28" s="15" t="s">
        <v>15</v>
      </c>
      <c r="AK28" s="12">
        <v>14</v>
      </c>
      <c r="AL28" s="9">
        <v>1</v>
      </c>
      <c r="AM28" s="10">
        <v>1</v>
      </c>
      <c r="AN28" s="23">
        <v>32900</v>
      </c>
      <c r="AO28" s="23">
        <f t="shared" si="9"/>
        <v>31.428116541951919</v>
      </c>
      <c r="AP28" s="14">
        <f t="shared" si="5"/>
        <v>1.4973183549295448</v>
      </c>
      <c r="AQ28" s="10"/>
      <c r="AR28" s="15" t="s">
        <v>15</v>
      </c>
    </row>
    <row r="29" spans="1:44" x14ac:dyDescent="0.35">
      <c r="A29" s="12">
        <v>14</v>
      </c>
      <c r="B29" s="12">
        <v>1</v>
      </c>
      <c r="C29" s="24">
        <v>2</v>
      </c>
      <c r="D29" s="23">
        <v>26300000</v>
      </c>
      <c r="E29" s="14">
        <f t="shared" si="0"/>
        <v>24333.076329992291</v>
      </c>
      <c r="F29" s="13">
        <f t="shared" si="1"/>
        <v>4.386197018453303</v>
      </c>
      <c r="G29" s="24"/>
      <c r="H29" s="5"/>
      <c r="J29" s="12">
        <v>14</v>
      </c>
      <c r="K29" s="12">
        <v>1</v>
      </c>
      <c r="L29" s="24">
        <v>2</v>
      </c>
      <c r="M29" s="23">
        <v>3490000</v>
      </c>
      <c r="N29" s="14">
        <f t="shared" si="2"/>
        <v>61769.911504424781</v>
      </c>
      <c r="O29" s="13">
        <f t="shared" si="3"/>
        <v>4.790776979139741</v>
      </c>
      <c r="P29" s="24"/>
      <c r="Q29" s="5"/>
      <c r="S29" s="12">
        <v>14</v>
      </c>
      <c r="T29" s="12">
        <v>1</v>
      </c>
      <c r="U29" s="24">
        <v>2</v>
      </c>
      <c r="V29" s="23">
        <v>9330000</v>
      </c>
      <c r="W29" s="23">
        <f t="shared" si="7"/>
        <v>3808.1632653061224</v>
      </c>
      <c r="X29" s="13">
        <f t="shared" si="6"/>
        <v>3.5807155593819675</v>
      </c>
      <c r="Y29" s="24"/>
      <c r="Z29" s="5"/>
      <c r="AB29" s="12">
        <v>14</v>
      </c>
      <c r="AC29" s="12">
        <v>1</v>
      </c>
      <c r="AD29" s="24">
        <v>2</v>
      </c>
      <c r="AE29" s="23">
        <v>24000000</v>
      </c>
      <c r="AF29" s="23">
        <f t="shared" si="8"/>
        <v>20069.686411149825</v>
      </c>
      <c r="AG29" s="13">
        <f t="shared" si="4"/>
        <v>4.3025405866892195</v>
      </c>
      <c r="AH29" s="24"/>
      <c r="AI29" s="5"/>
      <c r="AK29" s="12">
        <v>14</v>
      </c>
      <c r="AL29" s="12">
        <v>1</v>
      </c>
      <c r="AM29" s="24">
        <v>2</v>
      </c>
      <c r="AN29" s="23">
        <v>49300</v>
      </c>
      <c r="AO29" s="23">
        <f t="shared" si="9"/>
        <v>47.094411717879325</v>
      </c>
      <c r="AP29" s="13">
        <f t="shared" si="5"/>
        <v>1.6729693762568005</v>
      </c>
      <c r="AQ29" s="24"/>
      <c r="AR29" s="5"/>
    </row>
    <row r="30" spans="1:44" x14ac:dyDescent="0.35">
      <c r="A30" s="12">
        <v>14</v>
      </c>
      <c r="B30" s="12">
        <v>1</v>
      </c>
      <c r="C30" s="24">
        <v>3</v>
      </c>
      <c r="D30" s="23">
        <v>42800000</v>
      </c>
      <c r="E30" s="14">
        <f t="shared" si="0"/>
        <v>39599.074787972248</v>
      </c>
      <c r="F30" s="13">
        <f t="shared" si="1"/>
        <v>4.5976850389767172</v>
      </c>
      <c r="G30" s="24"/>
      <c r="H30" s="5"/>
      <c r="J30" s="12">
        <v>14</v>
      </c>
      <c r="K30" s="12">
        <v>1</v>
      </c>
      <c r="L30" s="24">
        <v>3</v>
      </c>
      <c r="M30" s="23">
        <v>5420000</v>
      </c>
      <c r="N30" s="14">
        <f t="shared" si="2"/>
        <v>95929.203539823007</v>
      </c>
      <c r="O30" s="13">
        <f t="shared" si="3"/>
        <v>4.9819508387189479</v>
      </c>
      <c r="P30" s="24"/>
      <c r="Q30" s="5"/>
      <c r="S30" s="12">
        <v>14</v>
      </c>
      <c r="T30" s="12">
        <v>1</v>
      </c>
      <c r="U30" s="24">
        <v>3</v>
      </c>
      <c r="V30" s="23">
        <v>15000000</v>
      </c>
      <c r="W30" s="23">
        <f t="shared" si="7"/>
        <v>6122.4489795918371</v>
      </c>
      <c r="X30" s="13">
        <f t="shared" si="6"/>
        <v>3.7869251746911488</v>
      </c>
      <c r="Y30" s="24"/>
      <c r="Z30" s="5"/>
      <c r="AB30" s="12">
        <v>14</v>
      </c>
      <c r="AC30" s="12">
        <v>1</v>
      </c>
      <c r="AD30" s="24">
        <v>3</v>
      </c>
      <c r="AE30" s="23">
        <v>29800000</v>
      </c>
      <c r="AF30" s="23">
        <f t="shared" si="8"/>
        <v>24919.860627177703</v>
      </c>
      <c r="AG30" s="13">
        <f t="shared" si="4"/>
        <v>4.3965456090538693</v>
      </c>
      <c r="AH30" s="24"/>
      <c r="AI30" s="5"/>
      <c r="AK30" s="12">
        <v>14</v>
      </c>
      <c r="AL30" s="12">
        <v>1</v>
      </c>
      <c r="AM30" s="24">
        <v>3</v>
      </c>
      <c r="AN30" s="23">
        <v>62200</v>
      </c>
      <c r="AO30" s="23">
        <f t="shared" si="9"/>
        <v>59.417290240407581</v>
      </c>
      <c r="AP30" s="13">
        <f t="shared" si="5"/>
        <v>1.7739128416703893</v>
      </c>
      <c r="AQ30" s="24"/>
      <c r="AR30" s="5"/>
    </row>
    <row r="31" spans="1:44" x14ac:dyDescent="0.35">
      <c r="A31" s="12">
        <v>14</v>
      </c>
      <c r="B31" s="12">
        <v>2</v>
      </c>
      <c r="C31" s="24">
        <v>1</v>
      </c>
      <c r="D31" s="23">
        <v>34900000</v>
      </c>
      <c r="E31" s="14">
        <f t="shared" si="0"/>
        <v>32289.899768696996</v>
      </c>
      <c r="F31" s="13">
        <f t="shared" si="1"/>
        <v>4.5090666969227247</v>
      </c>
      <c r="G31" s="24">
        <f>_xlfn.STDEV.S(F28:F33)</f>
        <v>0.16943236203812201</v>
      </c>
      <c r="H31" s="16">
        <f>AVERAGE(F28:F33)</f>
        <v>4.462643794856449</v>
      </c>
      <c r="J31" s="12">
        <v>14</v>
      </c>
      <c r="K31" s="12">
        <v>2</v>
      </c>
      <c r="L31" s="24">
        <v>1</v>
      </c>
      <c r="M31" s="23">
        <v>166000</v>
      </c>
      <c r="N31" s="14">
        <f t="shared" si="2"/>
        <v>2938.0530973451328</v>
      </c>
      <c r="O31" s="13">
        <f t="shared" si="3"/>
        <v>3.4680596402206167</v>
      </c>
      <c r="P31" s="24">
        <f>_xlfn.STDEV.S(O28:O33)</f>
        <v>0.75215305681550482</v>
      </c>
      <c r="Q31" s="16">
        <f>AVERAGE(O28:O33)</f>
        <v>4.0981792570695417</v>
      </c>
      <c r="S31" s="12">
        <v>14</v>
      </c>
      <c r="T31" s="12">
        <v>2</v>
      </c>
      <c r="U31" s="24">
        <v>1</v>
      </c>
      <c r="V31" s="23">
        <v>19700000</v>
      </c>
      <c r="W31" s="23">
        <f t="shared" si="7"/>
        <v>8040.8163265306121</v>
      </c>
      <c r="X31" s="13">
        <f t="shared" si="6"/>
        <v>3.9053001417970603</v>
      </c>
      <c r="Y31" s="24">
        <f>_xlfn.STDEV.S(X28:X33)</f>
        <v>0.15504035676635514</v>
      </c>
      <c r="Z31" s="16">
        <f>AVERAGE(X28:X33)</f>
        <v>3.8579036072998503</v>
      </c>
      <c r="AB31" s="12">
        <v>14</v>
      </c>
      <c r="AC31" s="12">
        <v>2</v>
      </c>
      <c r="AD31" s="24">
        <v>1</v>
      </c>
      <c r="AE31" s="23">
        <v>42800000</v>
      </c>
      <c r="AF31" s="23">
        <f t="shared" si="8"/>
        <v>35790.940766550528</v>
      </c>
      <c r="AG31" s="13">
        <f t="shared" si="4"/>
        <v>4.5537731139907862</v>
      </c>
      <c r="AH31" s="24">
        <f>_xlfn.STDEV.S(AG28:AG33)</f>
        <v>0.1171309224931192</v>
      </c>
      <c r="AI31" s="16">
        <f>AVERAGE(AG28:AG33)</f>
        <v>4.3487006943864204</v>
      </c>
      <c r="AK31" s="12">
        <v>14</v>
      </c>
      <c r="AL31" s="12">
        <v>2</v>
      </c>
      <c r="AM31" s="24">
        <v>1</v>
      </c>
      <c r="AN31" s="23">
        <v>74200</v>
      </c>
      <c r="AO31" s="23">
        <f t="shared" si="9"/>
        <v>70.880433052061775</v>
      </c>
      <c r="AP31" s="13">
        <f t="shared" si="5"/>
        <v>1.8505263622585977</v>
      </c>
      <c r="AQ31" s="24">
        <f>_xlfn.STDEV.S(AP28:AP33)</f>
        <v>0.13322489018350775</v>
      </c>
      <c r="AR31" s="16">
        <f>AVERAGE(AP28:AP33)</f>
        <v>1.7325818415234338</v>
      </c>
    </row>
    <row r="32" spans="1:44" x14ac:dyDescent="0.35">
      <c r="A32" s="12">
        <v>14</v>
      </c>
      <c r="B32" s="12">
        <v>2</v>
      </c>
      <c r="C32" s="24">
        <v>2</v>
      </c>
      <c r="D32" s="23">
        <v>22800000</v>
      </c>
      <c r="E32" s="14">
        <f t="shared" si="0"/>
        <v>21094.834232845027</v>
      </c>
      <c r="F32" s="13">
        <f t="shared" si="1"/>
        <v>4.324176116963999</v>
      </c>
      <c r="G32" s="24"/>
      <c r="H32" s="5"/>
      <c r="J32" s="12">
        <v>14</v>
      </c>
      <c r="K32" s="12">
        <v>2</v>
      </c>
      <c r="L32" s="24">
        <v>2</v>
      </c>
      <c r="M32" s="23">
        <v>120000</v>
      </c>
      <c r="N32" s="14">
        <f t="shared" si="2"/>
        <v>2123.8938053097345</v>
      </c>
      <c r="O32" s="13">
        <f t="shared" si="3"/>
        <v>3.3271327982281864</v>
      </c>
      <c r="P32" s="24"/>
      <c r="Q32" s="5"/>
      <c r="S32" s="12">
        <v>14</v>
      </c>
      <c r="T32" s="12">
        <v>2</v>
      </c>
      <c r="U32" s="24">
        <v>2</v>
      </c>
      <c r="V32" s="23">
        <v>22100000</v>
      </c>
      <c r="W32" s="23">
        <f t="shared" si="7"/>
        <v>9020.4081632653069</v>
      </c>
      <c r="X32" s="13">
        <f t="shared" si="6"/>
        <v>3.9552261893205785</v>
      </c>
      <c r="Y32" s="24"/>
      <c r="Z32" s="5"/>
      <c r="AB32" s="12">
        <v>14</v>
      </c>
      <c r="AC32" s="12">
        <v>2</v>
      </c>
      <c r="AD32" s="24">
        <v>2</v>
      </c>
      <c r="AE32" s="23">
        <v>19700000</v>
      </c>
      <c r="AF32" s="23">
        <f t="shared" si="8"/>
        <v>16473.867595818818</v>
      </c>
      <c r="AG32" s="13">
        <f t="shared" si="4"/>
        <v>4.2167955711392064</v>
      </c>
      <c r="AH32" s="24"/>
      <c r="AI32" s="5"/>
      <c r="AK32" s="12">
        <v>14</v>
      </c>
      <c r="AL32" s="12">
        <v>2</v>
      </c>
      <c r="AM32" s="24">
        <v>2</v>
      </c>
      <c r="AN32" s="23">
        <v>58900</v>
      </c>
      <c r="AO32" s="23">
        <f t="shared" si="9"/>
        <v>56.264925967202679</v>
      </c>
      <c r="AP32" s="13">
        <f t="shared" si="5"/>
        <v>1.7502377517666723</v>
      </c>
      <c r="AQ32" s="24"/>
      <c r="AR32" s="5"/>
    </row>
    <row r="33" spans="1:44" x14ac:dyDescent="0.35">
      <c r="A33" s="12">
        <v>14</v>
      </c>
      <c r="B33" s="2">
        <v>2</v>
      </c>
      <c r="C33" s="3">
        <v>3</v>
      </c>
      <c r="D33" s="23">
        <v>19600000</v>
      </c>
      <c r="E33" s="14">
        <f t="shared" si="0"/>
        <v>18134.155744024672</v>
      </c>
      <c r="F33" s="13">
        <f t="shared" si="1"/>
        <v>4.2584973413200204</v>
      </c>
      <c r="G33" s="3"/>
      <c r="H33" s="4"/>
      <c r="J33" s="12">
        <v>14</v>
      </c>
      <c r="K33" s="2">
        <v>2</v>
      </c>
      <c r="L33" s="3">
        <v>3</v>
      </c>
      <c r="M33" s="23">
        <v>171000</v>
      </c>
      <c r="N33" s="14">
        <f t="shared" si="2"/>
        <v>3026.5486725663718</v>
      </c>
      <c r="O33" s="13">
        <f t="shared" si="3"/>
        <v>3.4809476625727154</v>
      </c>
      <c r="P33" s="3"/>
      <c r="Q33" s="4"/>
      <c r="S33" s="12">
        <v>14</v>
      </c>
      <c r="T33" s="2">
        <v>2</v>
      </c>
      <c r="U33" s="3">
        <v>3</v>
      </c>
      <c r="V33" s="23">
        <v>25300000</v>
      </c>
      <c r="W33" s="23">
        <f t="shared" si="7"/>
        <v>10326.530612244898</v>
      </c>
      <c r="X33" s="13">
        <f t="shared" si="6"/>
        <v>4.0139544368112858</v>
      </c>
      <c r="Y33" s="3"/>
      <c r="Z33" s="4"/>
      <c r="AB33" s="12">
        <v>14</v>
      </c>
      <c r="AC33" s="2">
        <v>2</v>
      </c>
      <c r="AD33" s="3">
        <v>3</v>
      </c>
      <c r="AE33" s="23">
        <v>22800000</v>
      </c>
      <c r="AF33" s="23">
        <f t="shared" si="8"/>
        <v>19066.202090592335</v>
      </c>
      <c r="AG33" s="13">
        <f t="shared" si="4"/>
        <v>4.2802641919780671</v>
      </c>
      <c r="AH33" s="3"/>
      <c r="AI33" s="4"/>
      <c r="AK33" s="12">
        <v>14</v>
      </c>
      <c r="AL33" s="2">
        <v>2</v>
      </c>
      <c r="AM33" s="3">
        <v>3</v>
      </c>
      <c r="AN33" s="23">
        <v>74200</v>
      </c>
      <c r="AO33" s="23">
        <f t="shared" si="9"/>
        <v>70.880433052061775</v>
      </c>
      <c r="AP33" s="13">
        <f t="shared" si="5"/>
        <v>1.8505263622585977</v>
      </c>
      <c r="AQ33" s="3"/>
      <c r="AR33" s="4"/>
    </row>
    <row r="34" spans="1:44" x14ac:dyDescent="0.35">
      <c r="A34" s="12">
        <v>17</v>
      </c>
      <c r="B34" s="9">
        <v>1</v>
      </c>
      <c r="C34" s="10">
        <v>1</v>
      </c>
      <c r="D34" s="23">
        <v>27500000</v>
      </c>
      <c r="E34" s="14">
        <f t="shared" si="0"/>
        <v>25443.330763299924</v>
      </c>
      <c r="F34" s="14">
        <f t="shared" si="1"/>
        <v>4.4055739637938078</v>
      </c>
      <c r="G34" s="10"/>
      <c r="H34" s="17" t="s">
        <v>21</v>
      </c>
      <c r="J34" s="12">
        <v>17</v>
      </c>
      <c r="K34" s="9">
        <v>1</v>
      </c>
      <c r="L34" s="10">
        <v>1</v>
      </c>
      <c r="M34" s="23">
        <v>27500000</v>
      </c>
      <c r="N34" s="14">
        <f t="shared" si="2"/>
        <v>486725.66371681413</v>
      </c>
      <c r="O34" s="14">
        <f t="shared" si="3"/>
        <v>5.6872842460108242</v>
      </c>
      <c r="P34" s="10"/>
      <c r="Q34" s="17" t="s">
        <v>21</v>
      </c>
      <c r="S34" s="12">
        <v>17</v>
      </c>
      <c r="T34" s="9">
        <v>1</v>
      </c>
      <c r="U34" s="10">
        <v>1</v>
      </c>
      <c r="V34" s="23">
        <v>58900000</v>
      </c>
      <c r="W34" s="23">
        <f t="shared" si="7"/>
        <v>24040.816326530614</v>
      </c>
      <c r="X34" s="14">
        <f t="shared" si="6"/>
        <v>4.3809492104225694</v>
      </c>
      <c r="Y34" s="10"/>
      <c r="Z34" s="17" t="s">
        <v>21</v>
      </c>
      <c r="AB34" s="12">
        <v>17</v>
      </c>
      <c r="AC34" s="9">
        <v>1</v>
      </c>
      <c r="AD34" s="10">
        <v>1</v>
      </c>
      <c r="AE34" s="23">
        <v>54200000</v>
      </c>
      <c r="AF34" s="23">
        <f t="shared" si="8"/>
        <v>45324.041811846691</v>
      </c>
      <c r="AG34" s="14">
        <f t="shared" si="4"/>
        <v>4.6563286315160006</v>
      </c>
      <c r="AH34" s="10"/>
      <c r="AI34" s="17" t="s">
        <v>21</v>
      </c>
      <c r="AK34" s="12">
        <v>17</v>
      </c>
      <c r="AL34" s="9">
        <v>1</v>
      </c>
      <c r="AM34" s="10">
        <v>1</v>
      </c>
      <c r="AN34" s="23">
        <v>428000</v>
      </c>
      <c r="AO34" s="23">
        <f t="shared" si="9"/>
        <v>408.85209361566632</v>
      </c>
      <c r="AP34" s="14">
        <f t="shared" si="5"/>
        <v>2.6115662259927426</v>
      </c>
      <c r="AQ34" s="10"/>
      <c r="AR34" s="17" t="s">
        <v>21</v>
      </c>
    </row>
    <row r="35" spans="1:44" x14ac:dyDescent="0.35">
      <c r="A35" s="12">
        <v>17</v>
      </c>
      <c r="B35" s="12">
        <v>1</v>
      </c>
      <c r="C35" s="24">
        <v>2</v>
      </c>
      <c r="D35" s="23">
        <v>42800000</v>
      </c>
      <c r="E35" s="14">
        <f t="shared" si="0"/>
        <v>39599.074787972248</v>
      </c>
      <c r="F35" s="13">
        <f t="shared" si="1"/>
        <v>4.5976850389767172</v>
      </c>
      <c r="G35" s="24"/>
      <c r="H35" s="5"/>
      <c r="J35" s="12">
        <v>17</v>
      </c>
      <c r="K35" s="12">
        <v>1</v>
      </c>
      <c r="L35" s="24">
        <v>2</v>
      </c>
      <c r="M35" s="23">
        <v>42800000</v>
      </c>
      <c r="N35" s="14">
        <f t="shared" si="2"/>
        <v>757522.12389380531</v>
      </c>
      <c r="O35" s="13">
        <f t="shared" si="3"/>
        <v>5.8793953211937335</v>
      </c>
      <c r="P35" s="24"/>
      <c r="Q35" s="5"/>
      <c r="S35" s="12">
        <v>17</v>
      </c>
      <c r="T35" s="12">
        <v>1</v>
      </c>
      <c r="U35" s="24">
        <v>2</v>
      </c>
      <c r="V35" s="23">
        <v>74200000</v>
      </c>
      <c r="W35" s="23">
        <f t="shared" si="7"/>
        <v>30285.714285714286</v>
      </c>
      <c r="X35" s="13">
        <f t="shared" si="6"/>
        <v>4.4812378209144947</v>
      </c>
      <c r="Y35" s="24"/>
      <c r="Z35" s="5"/>
      <c r="AB35" s="12">
        <v>17</v>
      </c>
      <c r="AC35" s="12">
        <v>1</v>
      </c>
      <c r="AD35" s="24">
        <v>2</v>
      </c>
      <c r="AE35" s="23">
        <v>32400000</v>
      </c>
      <c r="AF35" s="23">
        <f t="shared" si="8"/>
        <v>27094.076655052268</v>
      </c>
      <c r="AG35" s="13">
        <f t="shared" si="4"/>
        <v>4.432874355184226</v>
      </c>
      <c r="AH35" s="24"/>
      <c r="AI35" s="5"/>
      <c r="AK35" s="12">
        <v>17</v>
      </c>
      <c r="AL35" s="12">
        <v>1</v>
      </c>
      <c r="AM35" s="24">
        <v>2</v>
      </c>
      <c r="AN35" s="23">
        <v>288000</v>
      </c>
      <c r="AO35" s="23">
        <f t="shared" si="9"/>
        <v>275.11542747970071</v>
      </c>
      <c r="AP35" s="13">
        <f t="shared" si="5"/>
        <v>2.4395149447388014</v>
      </c>
      <c r="AQ35" s="24"/>
      <c r="AR35" s="5"/>
    </row>
    <row r="36" spans="1:44" x14ac:dyDescent="0.35">
      <c r="A36" s="12">
        <v>17</v>
      </c>
      <c r="B36" s="12">
        <v>1</v>
      </c>
      <c r="C36" s="24">
        <v>3</v>
      </c>
      <c r="D36" s="23">
        <v>27500000</v>
      </c>
      <c r="E36" s="14">
        <f t="shared" si="0"/>
        <v>25443.330763299924</v>
      </c>
      <c r="F36" s="13">
        <f t="shared" si="1"/>
        <v>4.4055739637938078</v>
      </c>
      <c r="G36" s="24"/>
      <c r="H36" s="5"/>
      <c r="J36" s="12">
        <v>17</v>
      </c>
      <c r="K36" s="12">
        <v>1</v>
      </c>
      <c r="L36" s="24">
        <v>3</v>
      </c>
      <c r="M36" s="23">
        <v>27500000</v>
      </c>
      <c r="N36" s="14">
        <f t="shared" si="2"/>
        <v>486725.66371681413</v>
      </c>
      <c r="O36" s="13">
        <f t="shared" si="3"/>
        <v>5.6872842460108242</v>
      </c>
      <c r="P36" s="24"/>
      <c r="Q36" s="5"/>
      <c r="S36" s="12">
        <v>17</v>
      </c>
      <c r="T36" s="12">
        <v>1</v>
      </c>
      <c r="U36" s="24">
        <v>3</v>
      </c>
      <c r="V36" s="23">
        <v>91800000</v>
      </c>
      <c r="W36" s="23">
        <f t="shared" si="7"/>
        <v>37469.387755102041</v>
      </c>
      <c r="X36" s="13">
        <f t="shared" si="6"/>
        <v>4.5736765968367097</v>
      </c>
      <c r="Y36" s="24"/>
      <c r="Z36" s="5"/>
      <c r="AB36" s="12">
        <v>17</v>
      </c>
      <c r="AC36" s="12">
        <v>1</v>
      </c>
      <c r="AD36" s="24">
        <v>3</v>
      </c>
      <c r="AE36" s="23">
        <v>74200000</v>
      </c>
      <c r="AF36" s="23">
        <f t="shared" si="8"/>
        <v>62048.780487804885</v>
      </c>
      <c r="AG36" s="13">
        <f t="shared" si="4"/>
        <v>4.7927332502566404</v>
      </c>
      <c r="AH36" s="24"/>
      <c r="AI36" s="5"/>
      <c r="AK36" s="12">
        <v>17</v>
      </c>
      <c r="AL36" s="12">
        <v>1</v>
      </c>
      <c r="AM36" s="24">
        <v>3</v>
      </c>
      <c r="AN36" s="23">
        <v>474000</v>
      </c>
      <c r="AO36" s="23">
        <f t="shared" si="9"/>
        <v>452.79414106034073</v>
      </c>
      <c r="AP36" s="13">
        <f t="shared" si="5"/>
        <v>2.6559007986536556</v>
      </c>
      <c r="AQ36" s="24"/>
      <c r="AR36" s="5"/>
    </row>
    <row r="37" spans="1:44" x14ac:dyDescent="0.35">
      <c r="A37" s="12">
        <v>17</v>
      </c>
      <c r="B37" s="12">
        <v>2</v>
      </c>
      <c r="C37" s="24">
        <v>1</v>
      </c>
      <c r="D37" s="23">
        <v>2280000</v>
      </c>
      <c r="E37" s="14">
        <f t="shared" si="0"/>
        <v>2109.4834232845028</v>
      </c>
      <c r="F37" s="13">
        <f t="shared" si="1"/>
        <v>3.3241761169639985</v>
      </c>
      <c r="G37" s="24">
        <f>_xlfn.STDEV.S(F34:F39)</f>
        <v>0.6152044031125562</v>
      </c>
      <c r="H37" s="16">
        <f>AVERAGE(F34:F39)</f>
        <v>3.9165056580682989</v>
      </c>
      <c r="J37" s="12">
        <v>17</v>
      </c>
      <c r="K37" s="12">
        <v>2</v>
      </c>
      <c r="L37" s="24">
        <v>1</v>
      </c>
      <c r="M37" s="23">
        <v>2280000</v>
      </c>
      <c r="N37" s="14">
        <f t="shared" si="2"/>
        <v>40353.982300884956</v>
      </c>
      <c r="O37" s="13">
        <f t="shared" si="3"/>
        <v>4.6058863991810153</v>
      </c>
      <c r="P37" s="24">
        <f>_xlfn.STDEV.S(O34:O39)</f>
        <v>0.6152044031125562</v>
      </c>
      <c r="Q37" s="16">
        <f>AVERAGE(O34:O39)</f>
        <v>5.1982159402853148</v>
      </c>
      <c r="S37" s="12">
        <v>17</v>
      </c>
      <c r="T37" s="12">
        <v>2</v>
      </c>
      <c r="U37" s="24">
        <v>1</v>
      </c>
      <c r="V37" s="23">
        <v>58900000</v>
      </c>
      <c r="W37" s="23">
        <f t="shared" si="7"/>
        <v>24040.816326530614</v>
      </c>
      <c r="X37" s="13">
        <f t="shared" si="6"/>
        <v>4.3809492104225694</v>
      </c>
      <c r="Y37" s="24">
        <f>_xlfn.STDEV.S(X34:X39)</f>
        <v>8.7799609597026138E-2</v>
      </c>
      <c r="Z37" s="16">
        <f>AVERAGE(X34:X39)</f>
        <v>4.4797943698154672</v>
      </c>
      <c r="AB37" s="12">
        <v>17</v>
      </c>
      <c r="AC37" s="12">
        <v>2</v>
      </c>
      <c r="AD37" s="24">
        <v>1</v>
      </c>
      <c r="AE37" s="23">
        <v>54200000</v>
      </c>
      <c r="AF37" s="23">
        <f t="shared" si="8"/>
        <v>45324.041811846691</v>
      </c>
      <c r="AG37" s="13">
        <f t="shared" si="4"/>
        <v>4.6563286315160006</v>
      </c>
      <c r="AH37" s="24">
        <f>_xlfn.STDEV.S(AG34:AG39)</f>
        <v>0.12989745017172116</v>
      </c>
      <c r="AI37" s="16">
        <f>AVERAGE(AG34:AG39)</f>
        <v>4.6508398353719969</v>
      </c>
      <c r="AK37" s="12">
        <v>17</v>
      </c>
      <c r="AL37" s="12">
        <v>2</v>
      </c>
      <c r="AM37" s="24">
        <v>1</v>
      </c>
      <c r="AN37" s="23">
        <v>428000</v>
      </c>
      <c r="AO37" s="23">
        <f t="shared" si="9"/>
        <v>408.85209361566632</v>
      </c>
      <c r="AP37" s="13">
        <f t="shared" si="5"/>
        <v>2.6115662259927426</v>
      </c>
      <c r="AQ37" s="24">
        <f>_xlfn.STDEV.S(AP34:AP39)</f>
        <v>9.2472141987523612E-2</v>
      </c>
      <c r="AR37" s="16">
        <f>AVERAGE(AP34:AP39)</f>
        <v>2.5640755237377522</v>
      </c>
    </row>
    <row r="38" spans="1:44" x14ac:dyDescent="0.35">
      <c r="A38" s="12">
        <v>17</v>
      </c>
      <c r="B38" s="12">
        <v>2</v>
      </c>
      <c r="C38" s="24">
        <v>2</v>
      </c>
      <c r="D38" s="23">
        <v>3460000</v>
      </c>
      <c r="E38" s="14">
        <f t="shared" si="0"/>
        <v>3201.2336160370087</v>
      </c>
      <c r="F38" s="13">
        <f t="shared" si="1"/>
        <v>3.5053173687563213</v>
      </c>
      <c r="G38" s="24"/>
      <c r="H38" s="5"/>
      <c r="J38" s="12">
        <v>17</v>
      </c>
      <c r="K38" s="12">
        <v>2</v>
      </c>
      <c r="L38" s="24">
        <v>2</v>
      </c>
      <c r="M38" s="23">
        <v>3460000</v>
      </c>
      <c r="N38" s="14">
        <f t="shared" si="2"/>
        <v>61238.938053097343</v>
      </c>
      <c r="O38" s="13">
        <f t="shared" si="3"/>
        <v>4.7870276509733385</v>
      </c>
      <c r="P38" s="24"/>
      <c r="Q38" s="5"/>
      <c r="S38" s="12">
        <v>17</v>
      </c>
      <c r="T38" s="12">
        <v>2</v>
      </c>
      <c r="U38" s="24">
        <v>2</v>
      </c>
      <c r="V38" s="23">
        <v>93300000</v>
      </c>
      <c r="W38" s="23">
        <f t="shared" si="7"/>
        <v>38081.632653061228</v>
      </c>
      <c r="X38" s="13">
        <f t="shared" si="6"/>
        <v>4.5807155593819679</v>
      </c>
      <c r="Y38" s="24"/>
      <c r="Z38" s="5"/>
      <c r="AB38" s="12">
        <v>17</v>
      </c>
      <c r="AC38" s="12">
        <v>2</v>
      </c>
      <c r="AD38" s="24">
        <v>2</v>
      </c>
      <c r="AE38" s="23">
        <v>47400000</v>
      </c>
      <c r="AF38" s="23">
        <f t="shared" si="8"/>
        <v>39637.630662020907</v>
      </c>
      <c r="AG38" s="13">
        <f t="shared" si="4"/>
        <v>4.5981076866516988</v>
      </c>
      <c r="AH38" s="24"/>
      <c r="AI38" s="5"/>
      <c r="AK38" s="12">
        <v>17</v>
      </c>
      <c r="AL38" s="12">
        <v>2</v>
      </c>
      <c r="AM38" s="24">
        <v>2</v>
      </c>
      <c r="AN38" s="23">
        <v>298000</v>
      </c>
      <c r="AO38" s="23">
        <f t="shared" si="9"/>
        <v>284.66804648941252</v>
      </c>
      <c r="AP38" s="13">
        <f t="shared" si="5"/>
        <v>2.4543387210558256</v>
      </c>
      <c r="AQ38" s="24"/>
      <c r="AR38" s="5"/>
    </row>
    <row r="39" spans="1:44" x14ac:dyDescent="0.35">
      <c r="A39" s="12">
        <v>17</v>
      </c>
      <c r="B39" s="12">
        <v>2</v>
      </c>
      <c r="C39" s="24">
        <v>3</v>
      </c>
      <c r="D39" s="23">
        <v>1970000</v>
      </c>
      <c r="E39" s="11">
        <f t="shared" si="0"/>
        <v>1822.667694680031</v>
      </c>
      <c r="F39" s="23">
        <f t="shared" si="1"/>
        <v>3.2607074961251379</v>
      </c>
      <c r="G39" s="24"/>
      <c r="H39" s="5"/>
      <c r="J39" s="12">
        <v>17</v>
      </c>
      <c r="K39" s="12">
        <v>2</v>
      </c>
      <c r="L39" s="24">
        <v>3</v>
      </c>
      <c r="M39" s="23">
        <v>1970000</v>
      </c>
      <c r="N39" s="11">
        <f t="shared" si="2"/>
        <v>34867.256637168139</v>
      </c>
      <c r="O39" s="23">
        <f t="shared" si="3"/>
        <v>4.5424177783421547</v>
      </c>
      <c r="P39" s="24"/>
      <c r="Q39" s="5"/>
      <c r="S39" s="12">
        <v>17</v>
      </c>
      <c r="T39" s="12">
        <v>2</v>
      </c>
      <c r="U39" s="24">
        <v>3</v>
      </c>
      <c r="V39" s="23">
        <v>74200000</v>
      </c>
      <c r="W39" s="23">
        <f t="shared" si="7"/>
        <v>30285.714285714286</v>
      </c>
      <c r="X39" s="23">
        <f t="shared" si="6"/>
        <v>4.4812378209144947</v>
      </c>
      <c r="Y39" s="24"/>
      <c r="Z39" s="5"/>
      <c r="AB39" s="12">
        <v>17</v>
      </c>
      <c r="AC39" s="12">
        <v>2</v>
      </c>
      <c r="AD39" s="24">
        <v>3</v>
      </c>
      <c r="AE39" s="23">
        <v>70200000</v>
      </c>
      <c r="AF39" s="23">
        <f t="shared" si="8"/>
        <v>58703.832752613242</v>
      </c>
      <c r="AG39" s="23">
        <f t="shared" si="4"/>
        <v>4.7686664571074191</v>
      </c>
      <c r="AH39" s="24"/>
      <c r="AI39" s="5"/>
      <c r="AK39" s="12">
        <v>17</v>
      </c>
      <c r="AL39" s="12">
        <v>2</v>
      </c>
      <c r="AM39" s="24">
        <v>3</v>
      </c>
      <c r="AN39" s="23">
        <v>428000</v>
      </c>
      <c r="AO39" s="23">
        <f t="shared" si="9"/>
        <v>408.85209361566632</v>
      </c>
      <c r="AP39" s="23">
        <f t="shared" si="5"/>
        <v>2.6115662259927426</v>
      </c>
      <c r="AQ39" s="24"/>
      <c r="AR39" s="5"/>
    </row>
    <row r="40" spans="1:44" x14ac:dyDescent="0.35">
      <c r="A40" s="12">
        <v>21</v>
      </c>
      <c r="B40" s="9">
        <v>1</v>
      </c>
      <c r="C40" s="10">
        <v>1</v>
      </c>
      <c r="D40" s="23">
        <v>93300000</v>
      </c>
      <c r="E40" s="11">
        <f t="shared" si="0"/>
        <v>86322.282189668476</v>
      </c>
      <c r="F40" s="11">
        <f t="shared" si="1"/>
        <v>4.9361229137100446</v>
      </c>
      <c r="G40" s="10"/>
      <c r="H40" s="15" t="s">
        <v>16</v>
      </c>
      <c r="J40" s="12">
        <v>21</v>
      </c>
      <c r="K40" s="9">
        <v>1</v>
      </c>
      <c r="L40" s="10">
        <v>1</v>
      </c>
      <c r="M40" s="23">
        <v>91800000</v>
      </c>
      <c r="N40" s="11">
        <f t="shared" si="2"/>
        <v>1624778.7610619469</v>
      </c>
      <c r="O40" s="11">
        <f t="shared" si="3"/>
        <v>6.2107942333818036</v>
      </c>
      <c r="P40" s="10"/>
      <c r="Q40" s="15" t="s">
        <v>16</v>
      </c>
      <c r="S40" s="12">
        <v>21</v>
      </c>
      <c r="T40" s="9">
        <v>1</v>
      </c>
      <c r="U40" s="10">
        <v>1</v>
      </c>
      <c r="V40" s="23">
        <v>91800000</v>
      </c>
      <c r="W40" s="23">
        <f t="shared" si="7"/>
        <v>37469.387755102041</v>
      </c>
      <c r="X40" s="11">
        <f t="shared" si="6"/>
        <v>4.5736765968367097</v>
      </c>
      <c r="Y40" s="10"/>
      <c r="Z40" s="15" t="s">
        <v>16</v>
      </c>
      <c r="AB40" s="12">
        <v>21</v>
      </c>
      <c r="AC40" s="9">
        <v>1</v>
      </c>
      <c r="AD40" s="10">
        <v>1</v>
      </c>
      <c r="AE40" s="23">
        <v>58900000</v>
      </c>
      <c r="AF40" s="23">
        <f t="shared" si="8"/>
        <v>49254.35540069687</v>
      </c>
      <c r="AG40" s="11">
        <f t="shared" si="4"/>
        <v>4.692444639764715</v>
      </c>
      <c r="AH40" s="10"/>
      <c r="AI40" s="15" t="s">
        <v>16</v>
      </c>
      <c r="AK40" s="12">
        <v>21</v>
      </c>
      <c r="AL40" s="9">
        <v>1</v>
      </c>
      <c r="AM40" s="10">
        <v>1</v>
      </c>
      <c r="AN40" s="23">
        <v>1020000</v>
      </c>
      <c r="AO40" s="23">
        <f t="shared" si="9"/>
        <v>974.36713899060669</v>
      </c>
      <c r="AP40" s="11">
        <f t="shared" si="5"/>
        <v>2.9887226287414883</v>
      </c>
      <c r="AQ40" s="10"/>
      <c r="AR40" s="15" t="s">
        <v>16</v>
      </c>
    </row>
    <row r="41" spans="1:44" x14ac:dyDescent="0.35">
      <c r="A41" s="12">
        <v>21</v>
      </c>
      <c r="B41" s="12">
        <v>1</v>
      </c>
      <c r="C41" s="24">
        <v>2</v>
      </c>
      <c r="D41" s="23">
        <v>116000000</v>
      </c>
      <c r="E41" s="23">
        <f t="shared" si="0"/>
        <v>107324.59521973786</v>
      </c>
      <c r="F41" s="23">
        <f t="shared" si="1"/>
        <v>5.0306992591904631</v>
      </c>
      <c r="G41" s="24"/>
      <c r="H41" s="5"/>
      <c r="J41" s="12">
        <v>21</v>
      </c>
      <c r="K41" s="12">
        <v>1</v>
      </c>
      <c r="L41" s="24">
        <v>2</v>
      </c>
      <c r="M41" s="23">
        <v>171000000</v>
      </c>
      <c r="N41" s="23">
        <f t="shared" si="2"/>
        <v>3026548.6725663715</v>
      </c>
      <c r="O41" s="23">
        <f t="shared" si="3"/>
        <v>6.4809476625727154</v>
      </c>
      <c r="P41" s="24"/>
      <c r="Q41" s="5"/>
      <c r="S41" s="12">
        <v>21</v>
      </c>
      <c r="T41" s="12">
        <v>1</v>
      </c>
      <c r="U41" s="24">
        <v>2</v>
      </c>
      <c r="V41" s="23">
        <v>54200000</v>
      </c>
      <c r="W41" s="23">
        <f t="shared" si="7"/>
        <v>22122.448979591838</v>
      </c>
      <c r="X41" s="23">
        <f t="shared" si="6"/>
        <v>4.344833202173854</v>
      </c>
      <c r="Y41" s="24"/>
      <c r="Z41" s="5"/>
      <c r="AB41" s="12">
        <v>21</v>
      </c>
      <c r="AC41" s="12">
        <v>1</v>
      </c>
      <c r="AD41" s="24">
        <v>2</v>
      </c>
      <c r="AE41" s="23">
        <v>54200000</v>
      </c>
      <c r="AF41" s="23">
        <f t="shared" si="8"/>
        <v>45324.041811846691</v>
      </c>
      <c r="AG41" s="23">
        <f t="shared" si="4"/>
        <v>4.6563286315160006</v>
      </c>
      <c r="AH41" s="24"/>
      <c r="AI41" s="5"/>
      <c r="AK41" s="12">
        <v>21</v>
      </c>
      <c r="AL41" s="12">
        <v>1</v>
      </c>
      <c r="AM41" s="24">
        <v>2</v>
      </c>
      <c r="AN41" s="23">
        <v>399000</v>
      </c>
      <c r="AO41" s="23">
        <f t="shared" si="9"/>
        <v>381.149498487502</v>
      </c>
      <c r="AP41" s="23">
        <f t="shared" si="5"/>
        <v>2.5810953526663187</v>
      </c>
      <c r="AQ41" s="24"/>
      <c r="AR41" s="5"/>
    </row>
    <row r="42" spans="1:44" x14ac:dyDescent="0.35">
      <c r="A42" s="12">
        <v>21</v>
      </c>
      <c r="B42" s="12">
        <v>1</v>
      </c>
      <c r="C42" s="24">
        <v>3</v>
      </c>
      <c r="D42" s="23">
        <v>93300000</v>
      </c>
      <c r="E42" s="23">
        <f t="shared" si="0"/>
        <v>86322.282189668476</v>
      </c>
      <c r="F42" s="23">
        <f t="shared" si="1"/>
        <v>4.9361229137100446</v>
      </c>
      <c r="G42" s="24"/>
      <c r="H42" s="5"/>
      <c r="J42" s="12">
        <v>21</v>
      </c>
      <c r="K42" s="12">
        <v>1</v>
      </c>
      <c r="L42" s="24">
        <v>3</v>
      </c>
      <c r="M42" s="23">
        <v>93300000</v>
      </c>
      <c r="N42" s="23">
        <f t="shared" si="2"/>
        <v>1651327.4336283186</v>
      </c>
      <c r="O42" s="23">
        <f t="shared" si="3"/>
        <v>6.2178331959270619</v>
      </c>
      <c r="P42" s="24"/>
      <c r="Q42" s="5"/>
      <c r="S42" s="12">
        <v>21</v>
      </c>
      <c r="T42" s="12">
        <v>1</v>
      </c>
      <c r="U42" s="24">
        <v>3</v>
      </c>
      <c r="V42" s="23">
        <v>28800000</v>
      </c>
      <c r="W42" s="23">
        <f t="shared" si="7"/>
        <v>11755.102040816326</v>
      </c>
      <c r="X42" s="23">
        <f t="shared" si="6"/>
        <v>4.070226403394698</v>
      </c>
      <c r="Y42" s="24"/>
      <c r="Z42" s="5"/>
      <c r="AB42" s="12">
        <v>21</v>
      </c>
      <c r="AC42" s="12">
        <v>1</v>
      </c>
      <c r="AD42" s="24">
        <v>3</v>
      </c>
      <c r="AE42" s="23">
        <v>488000000</v>
      </c>
      <c r="AF42" s="23">
        <f t="shared" si="8"/>
        <v>408083.62369337981</v>
      </c>
      <c r="AG42" s="23">
        <f t="shared" si="4"/>
        <v>5.610749166980324</v>
      </c>
      <c r="AH42" s="24"/>
      <c r="AI42" s="5"/>
      <c r="AK42" s="12">
        <v>21</v>
      </c>
      <c r="AL42" s="12">
        <v>1</v>
      </c>
      <c r="AM42" s="24">
        <v>3</v>
      </c>
      <c r="AN42" s="23">
        <v>622000</v>
      </c>
      <c r="AO42" s="23">
        <f t="shared" si="9"/>
        <v>594.17290240407578</v>
      </c>
      <c r="AP42" s="23">
        <f t="shared" si="5"/>
        <v>2.7739128416703891</v>
      </c>
      <c r="AQ42" s="24"/>
      <c r="AR42" s="5"/>
    </row>
    <row r="43" spans="1:44" x14ac:dyDescent="0.35">
      <c r="A43" s="12">
        <v>21</v>
      </c>
      <c r="B43" s="12">
        <v>2</v>
      </c>
      <c r="C43" s="24">
        <v>1</v>
      </c>
      <c r="D43" s="23">
        <v>197000000</v>
      </c>
      <c r="E43" s="23">
        <f t="shared" si="0"/>
        <v>182266.7694680031</v>
      </c>
      <c r="F43" s="23">
        <f t="shared" si="1"/>
        <v>5.2607074961251374</v>
      </c>
      <c r="G43" s="24">
        <f>_xlfn.STDEV.S(F40:F45)</f>
        <v>0.12590222956550107</v>
      </c>
      <c r="H43" s="16">
        <f>AVERAGE(F40:F45)</f>
        <v>5.0217457926060325</v>
      </c>
      <c r="J43" s="12">
        <v>21</v>
      </c>
      <c r="K43" s="12">
        <v>2</v>
      </c>
      <c r="L43" s="24">
        <v>1</v>
      </c>
      <c r="M43" s="23">
        <v>19700000</v>
      </c>
      <c r="N43" s="23">
        <f t="shared" si="2"/>
        <v>348672.5663716814</v>
      </c>
      <c r="O43" s="23">
        <f t="shared" si="3"/>
        <v>5.5424177783421547</v>
      </c>
      <c r="P43" s="24">
        <f>_xlfn.STDEV.S(O40:O45)</f>
        <v>0.45106978696936384</v>
      </c>
      <c r="Q43" s="16">
        <f>AVERAGE(O40:O45)</f>
        <v>5.9030755766336886</v>
      </c>
      <c r="S43" s="12">
        <v>21</v>
      </c>
      <c r="T43" s="12">
        <v>2</v>
      </c>
      <c r="U43" s="24">
        <v>1</v>
      </c>
      <c r="V43" s="23">
        <v>93300000</v>
      </c>
      <c r="W43" s="23">
        <f t="shared" si="7"/>
        <v>38081.632653061228</v>
      </c>
      <c r="X43" s="23">
        <f t="shared" si="6"/>
        <v>4.5807155593819679</v>
      </c>
      <c r="Y43" s="24">
        <f>_xlfn.STDEV.S(X40:X45)</f>
        <v>0.33083976186298786</v>
      </c>
      <c r="Z43" s="16">
        <f>AVERAGE(X40:X45)</f>
        <v>4.4940752622378026</v>
      </c>
      <c r="AB43" s="12">
        <v>21</v>
      </c>
      <c r="AC43" s="12">
        <v>2</v>
      </c>
      <c r="AD43" s="24">
        <v>1</v>
      </c>
      <c r="AE43" s="23">
        <v>58900000</v>
      </c>
      <c r="AF43" s="23">
        <f t="shared" si="8"/>
        <v>49254.35540069687</v>
      </c>
      <c r="AG43" s="23">
        <f t="shared" si="4"/>
        <v>4.692444639764715</v>
      </c>
      <c r="AH43" s="24">
        <f>_xlfn.STDEV.S(AG40:AG45)</f>
        <v>0.44236208923821468</v>
      </c>
      <c r="AI43" s="16">
        <f>AVERAGE(AG40:AG45)</f>
        <v>4.8029005493637795</v>
      </c>
      <c r="AK43" s="12">
        <v>21</v>
      </c>
      <c r="AL43" s="12">
        <v>2</v>
      </c>
      <c r="AM43" s="24">
        <v>1</v>
      </c>
      <c r="AN43" s="23">
        <v>1160000</v>
      </c>
      <c r="AO43" s="23">
        <f t="shared" si="9"/>
        <v>1108.1038051265723</v>
      </c>
      <c r="AP43" s="23">
        <f t="shared" si="5"/>
        <v>3.0445804462064889</v>
      </c>
      <c r="AQ43" s="24">
        <f>_xlfn.STDEV.S(AP40:AP45)</f>
        <v>0.43375245857993833</v>
      </c>
      <c r="AR43" s="16">
        <f>AVERAGE(AP40:AP45)</f>
        <v>3.0472363462916285</v>
      </c>
    </row>
    <row r="44" spans="1:44" x14ac:dyDescent="0.35">
      <c r="A44" s="12">
        <v>21</v>
      </c>
      <c r="B44" s="12">
        <v>2</v>
      </c>
      <c r="C44" s="24">
        <v>2</v>
      </c>
      <c r="D44" s="23">
        <v>93300000</v>
      </c>
      <c r="E44" s="23">
        <f t="shared" si="0"/>
        <v>86322.282189668476</v>
      </c>
      <c r="F44" s="23">
        <f t="shared" si="1"/>
        <v>4.9361229137100446</v>
      </c>
      <c r="G44" s="24"/>
      <c r="H44" s="5"/>
      <c r="J44" s="12">
        <v>21</v>
      </c>
      <c r="K44" s="12">
        <v>2</v>
      </c>
      <c r="L44" s="24">
        <v>2</v>
      </c>
      <c r="M44" s="23">
        <v>15000000</v>
      </c>
      <c r="N44" s="23">
        <f t="shared" si="2"/>
        <v>265486.72566371679</v>
      </c>
      <c r="O44" s="23">
        <f t="shared" si="3"/>
        <v>5.4240428112362427</v>
      </c>
      <c r="P44" s="24"/>
      <c r="Q44" s="5"/>
      <c r="S44" s="12">
        <v>21</v>
      </c>
      <c r="T44" s="12">
        <v>2</v>
      </c>
      <c r="U44" s="24">
        <v>2</v>
      </c>
      <c r="V44" s="23">
        <v>275000000</v>
      </c>
      <c r="W44" s="23">
        <f t="shared" si="7"/>
        <v>112244.89795918367</v>
      </c>
      <c r="X44" s="23">
        <f t="shared" si="6"/>
        <v>5.0501666094657303</v>
      </c>
      <c r="Y44" s="24"/>
      <c r="Z44" s="5"/>
      <c r="AB44" s="12">
        <v>21</v>
      </c>
      <c r="AC44" s="12">
        <v>2</v>
      </c>
      <c r="AD44" s="24">
        <v>2</v>
      </c>
      <c r="AE44" s="23">
        <v>22800000</v>
      </c>
      <c r="AF44" s="23">
        <f t="shared" si="8"/>
        <v>19066.202090592335</v>
      </c>
      <c r="AG44" s="23">
        <f t="shared" si="4"/>
        <v>4.2802641919780671</v>
      </c>
      <c r="AH44" s="24"/>
      <c r="AI44" s="5"/>
      <c r="AK44" s="12">
        <v>21</v>
      </c>
      <c r="AL44" s="12">
        <v>2</v>
      </c>
      <c r="AM44" s="24">
        <v>2</v>
      </c>
      <c r="AN44" s="23">
        <v>7420000</v>
      </c>
      <c r="AO44" s="23">
        <f t="shared" si="9"/>
        <v>7088.043305206178</v>
      </c>
      <c r="AP44" s="23">
        <f t="shared" si="5"/>
        <v>3.8505263622585977</v>
      </c>
      <c r="AQ44" s="24"/>
      <c r="AR44" s="5"/>
    </row>
    <row r="45" spans="1:44" x14ac:dyDescent="0.35">
      <c r="A45" s="12">
        <v>21</v>
      </c>
      <c r="B45" s="2">
        <v>2</v>
      </c>
      <c r="C45" s="3">
        <v>3</v>
      </c>
      <c r="D45" s="23">
        <v>116000000</v>
      </c>
      <c r="E45" s="13">
        <f t="shared" si="0"/>
        <v>107324.59521973786</v>
      </c>
      <c r="F45" s="13">
        <f t="shared" si="1"/>
        <v>5.0306992591904631</v>
      </c>
      <c r="G45" s="3"/>
      <c r="H45" s="4"/>
      <c r="J45" s="12">
        <v>21</v>
      </c>
      <c r="K45" s="2">
        <v>2</v>
      </c>
      <c r="L45" s="3">
        <v>3</v>
      </c>
      <c r="M45" s="23">
        <v>19700000</v>
      </c>
      <c r="N45" s="13">
        <f t="shared" si="2"/>
        <v>348672.5663716814</v>
      </c>
      <c r="O45" s="13">
        <f t="shared" si="3"/>
        <v>5.5424177783421547</v>
      </c>
      <c r="P45" s="3"/>
      <c r="Q45" s="4"/>
      <c r="S45" s="12">
        <v>21</v>
      </c>
      <c r="T45" s="2">
        <v>2</v>
      </c>
      <c r="U45" s="3">
        <v>3</v>
      </c>
      <c r="V45" s="23">
        <v>54200000</v>
      </c>
      <c r="W45" s="23">
        <f t="shared" si="7"/>
        <v>22122.448979591838</v>
      </c>
      <c r="X45" s="13">
        <f t="shared" si="6"/>
        <v>4.344833202173854</v>
      </c>
      <c r="Y45" s="3"/>
      <c r="Z45" s="4"/>
      <c r="AB45" s="12">
        <v>21</v>
      </c>
      <c r="AC45" s="2">
        <v>2</v>
      </c>
      <c r="AD45" s="3">
        <v>3</v>
      </c>
      <c r="AE45" s="23">
        <v>91800000</v>
      </c>
      <c r="AF45" s="23">
        <f t="shared" si="8"/>
        <v>76766.550522648089</v>
      </c>
      <c r="AG45" s="13">
        <f t="shared" si="4"/>
        <v>4.8851720261788563</v>
      </c>
      <c r="AH45" s="3"/>
      <c r="AI45" s="4"/>
      <c r="AK45" s="12">
        <v>21</v>
      </c>
      <c r="AL45" s="2">
        <v>2</v>
      </c>
      <c r="AM45" s="3">
        <v>3</v>
      </c>
      <c r="AN45" s="23">
        <v>1160000</v>
      </c>
      <c r="AO45" s="23">
        <f t="shared" si="9"/>
        <v>1108.1038051265723</v>
      </c>
      <c r="AP45" s="13">
        <f t="shared" si="5"/>
        <v>3.0445804462064889</v>
      </c>
      <c r="AQ45" s="3"/>
      <c r="AR45" s="4"/>
    </row>
    <row r="46" spans="1:44" x14ac:dyDescent="0.35">
      <c r="A46" s="12">
        <v>28</v>
      </c>
      <c r="B46" s="9">
        <v>1</v>
      </c>
      <c r="C46" s="10">
        <v>1</v>
      </c>
      <c r="D46" s="23">
        <v>93300000</v>
      </c>
      <c r="E46" s="14">
        <f t="shared" si="0"/>
        <v>86322.282189668476</v>
      </c>
      <c r="F46" s="14">
        <f t="shared" si="1"/>
        <v>4.9361229137100446</v>
      </c>
      <c r="G46" s="10"/>
      <c r="H46" s="15" t="s">
        <v>17</v>
      </c>
      <c r="J46" s="12">
        <v>28</v>
      </c>
      <c r="K46" s="9">
        <v>1</v>
      </c>
      <c r="L46" s="10">
        <v>1</v>
      </c>
      <c r="M46" s="23">
        <v>130000000</v>
      </c>
      <c r="N46" s="14">
        <f t="shared" si="2"/>
        <v>2300884.9557522126</v>
      </c>
      <c r="O46" s="14">
        <f t="shared" si="3"/>
        <v>6.3618949044873983</v>
      </c>
      <c r="P46" s="10"/>
      <c r="Q46" s="15" t="s">
        <v>17</v>
      </c>
      <c r="S46" s="12">
        <v>28</v>
      </c>
      <c r="T46" s="9">
        <v>1</v>
      </c>
      <c r="U46" s="10">
        <v>1</v>
      </c>
      <c r="V46" s="23">
        <v>153000000</v>
      </c>
      <c r="W46" s="23">
        <f t="shared" si="7"/>
        <v>62448.979591836738</v>
      </c>
      <c r="X46" s="14">
        <f t="shared" si="6"/>
        <v>4.7955253464530667</v>
      </c>
      <c r="Y46" s="10"/>
      <c r="Z46" s="15" t="s">
        <v>17</v>
      </c>
      <c r="AB46" s="12">
        <v>28</v>
      </c>
      <c r="AC46" s="9">
        <v>1</v>
      </c>
      <c r="AD46" s="10">
        <v>1</v>
      </c>
      <c r="AE46" s="23">
        <v>116000000</v>
      </c>
      <c r="AF46" s="23">
        <f t="shared" si="8"/>
        <v>97003.484320557502</v>
      </c>
      <c r="AG46" s="14">
        <f t="shared" si="4"/>
        <v>4.9867873342045321</v>
      </c>
      <c r="AH46" s="10"/>
      <c r="AI46" s="15" t="s">
        <v>17</v>
      </c>
      <c r="AK46" s="12">
        <v>28</v>
      </c>
      <c r="AL46" s="9">
        <v>1</v>
      </c>
      <c r="AM46" s="10">
        <v>1</v>
      </c>
      <c r="AN46" s="23">
        <v>3170000</v>
      </c>
      <c r="AO46" s="23">
        <f t="shared" si="9"/>
        <v>3028.1802260786503</v>
      </c>
      <c r="AP46" s="14">
        <f t="shared" si="5"/>
        <v>3.481181719197322</v>
      </c>
      <c r="AQ46" s="10"/>
      <c r="AR46" s="15" t="s">
        <v>17</v>
      </c>
    </row>
    <row r="47" spans="1:44" x14ac:dyDescent="0.35">
      <c r="A47" s="12">
        <v>28</v>
      </c>
      <c r="B47" s="12">
        <v>1</v>
      </c>
      <c r="C47" s="24">
        <v>2</v>
      </c>
      <c r="D47" s="23">
        <v>93300000</v>
      </c>
      <c r="E47" s="13">
        <f t="shared" si="0"/>
        <v>86322.282189668476</v>
      </c>
      <c r="F47" s="13">
        <f t="shared" si="1"/>
        <v>4.9361229137100446</v>
      </c>
      <c r="G47" s="24"/>
      <c r="H47" s="5"/>
      <c r="J47" s="12">
        <v>28</v>
      </c>
      <c r="K47" s="12">
        <v>1</v>
      </c>
      <c r="L47" s="24">
        <v>2</v>
      </c>
      <c r="M47" s="23">
        <v>150000000</v>
      </c>
      <c r="N47" s="13">
        <f t="shared" si="2"/>
        <v>2654867.2566371681</v>
      </c>
      <c r="O47" s="13">
        <f t="shared" si="3"/>
        <v>6.4240428112362427</v>
      </c>
      <c r="P47" s="24"/>
      <c r="Q47" s="5"/>
      <c r="S47" s="12">
        <v>28</v>
      </c>
      <c r="T47" s="12">
        <v>1</v>
      </c>
      <c r="U47" s="24">
        <v>2</v>
      </c>
      <c r="V47" s="23">
        <v>39900000</v>
      </c>
      <c r="W47" s="23">
        <f t="shared" si="7"/>
        <v>16285.714285714286</v>
      </c>
      <c r="X47" s="13">
        <f t="shared" si="6"/>
        <v>4.2118068113222158</v>
      </c>
      <c r="Y47" s="24"/>
      <c r="Z47" s="5"/>
      <c r="AB47" s="12">
        <v>28</v>
      </c>
      <c r="AC47" s="12">
        <v>1</v>
      </c>
      <c r="AD47" s="24">
        <v>2</v>
      </c>
      <c r="AE47" s="23">
        <v>39900000</v>
      </c>
      <c r="AF47" s="23">
        <f t="shared" si="8"/>
        <v>33365.853658536587</v>
      </c>
      <c r="AG47" s="13">
        <f t="shared" si="4"/>
        <v>4.5233022406643624</v>
      </c>
      <c r="AH47" s="24"/>
      <c r="AI47" s="5"/>
      <c r="AK47" s="12">
        <v>28</v>
      </c>
      <c r="AL47" s="12">
        <v>1</v>
      </c>
      <c r="AM47" s="24">
        <v>2</v>
      </c>
      <c r="AN47" s="23">
        <v>4280000</v>
      </c>
      <c r="AO47" s="23">
        <f t="shared" si="9"/>
        <v>4088.5209361566631</v>
      </c>
      <c r="AP47" s="13">
        <f t="shared" si="5"/>
        <v>3.6115662259927426</v>
      </c>
      <c r="AQ47" s="24"/>
      <c r="AR47" s="5"/>
    </row>
    <row r="48" spans="1:44" x14ac:dyDescent="0.35">
      <c r="A48" s="12">
        <v>28</v>
      </c>
      <c r="B48" s="12">
        <v>1</v>
      </c>
      <c r="C48" s="24">
        <v>3</v>
      </c>
      <c r="D48" s="23">
        <v>74200000</v>
      </c>
      <c r="E48" s="13">
        <f t="shared" si="0"/>
        <v>68650.732459521983</v>
      </c>
      <c r="F48" s="13">
        <f t="shared" si="1"/>
        <v>4.8366451752425723</v>
      </c>
      <c r="G48" s="24">
        <f>_xlfn.STDEV.S(F46:F51)</f>
        <v>0.53993264238482952</v>
      </c>
      <c r="H48" s="16">
        <f>AVERAGE(F46:F51)</f>
        <v>4.9736407210346476</v>
      </c>
      <c r="J48" s="12">
        <v>28</v>
      </c>
      <c r="K48" s="12">
        <v>1</v>
      </c>
      <c r="L48" s="24">
        <v>3</v>
      </c>
      <c r="M48" s="23">
        <v>4250000000</v>
      </c>
      <c r="N48" s="13">
        <f t="shared" si="2"/>
        <v>75221238.938053101</v>
      </c>
      <c r="O48" s="13">
        <f t="shared" si="3"/>
        <v>7.8763404822308729</v>
      </c>
      <c r="P48" s="24">
        <f>_xlfn.STDEV.S(O46:O51)</f>
        <v>0.6167150888985844</v>
      </c>
      <c r="Q48" s="16">
        <f>AVERAGE(O46:O51)</f>
        <v>6.6667057714363311</v>
      </c>
      <c r="S48" s="12">
        <v>28</v>
      </c>
      <c r="T48" s="12">
        <v>1</v>
      </c>
      <c r="U48" s="24">
        <v>3</v>
      </c>
      <c r="V48" s="23">
        <v>150000000</v>
      </c>
      <c r="W48" s="23">
        <f t="shared" si="7"/>
        <v>61224.489795918365</v>
      </c>
      <c r="X48" s="13">
        <f t="shared" si="6"/>
        <v>4.7869251746911488</v>
      </c>
      <c r="Y48" s="24">
        <f>_xlfn.STDEV.S(X46:X51)</f>
        <v>0.23112459935582572</v>
      </c>
      <c r="Z48" s="16">
        <f>AVERAGE(X46:X51)</f>
        <v>4.5662259566453978</v>
      </c>
      <c r="AB48" s="12">
        <v>28</v>
      </c>
      <c r="AC48" s="12">
        <v>1</v>
      </c>
      <c r="AD48" s="24">
        <v>3</v>
      </c>
      <c r="AE48" s="23">
        <v>150000000</v>
      </c>
      <c r="AF48" s="23">
        <f t="shared" si="8"/>
        <v>125435.54006968642</v>
      </c>
      <c r="AG48" s="13">
        <f t="shared" si="4"/>
        <v>5.0984206040332953</v>
      </c>
      <c r="AH48" s="24">
        <f>_xlfn.STDEV.S(AG46:AG51)</f>
        <v>0.23210157002388984</v>
      </c>
      <c r="AI48" s="16">
        <f>AVERAGE(AG46:AG51)</f>
        <v>4.8819310685707187</v>
      </c>
      <c r="AK48" s="12">
        <v>28</v>
      </c>
      <c r="AL48" s="12">
        <v>1</v>
      </c>
      <c r="AM48" s="24">
        <v>3</v>
      </c>
      <c r="AN48" s="23">
        <v>5890000</v>
      </c>
      <c r="AO48" s="23">
        <f t="shared" si="9"/>
        <v>5626.492596720268</v>
      </c>
      <c r="AP48" s="13">
        <f t="shared" si="5"/>
        <v>3.7502377517666723</v>
      </c>
      <c r="AQ48" s="24">
        <f>_xlfn.STDEV.S(AP46:AP51)</f>
        <v>0.19180894819490235</v>
      </c>
      <c r="AR48" s="16">
        <f>AVERAGE(AP46:AP51)</f>
        <v>3.7245868603093939</v>
      </c>
    </row>
    <row r="49" spans="1:44" x14ac:dyDescent="0.35">
      <c r="A49" s="12">
        <v>28</v>
      </c>
      <c r="B49" s="12">
        <v>2</v>
      </c>
      <c r="C49" s="24">
        <v>1</v>
      </c>
      <c r="D49" s="23">
        <v>19700000</v>
      </c>
      <c r="E49" s="13">
        <f t="shared" si="0"/>
        <v>18226.676946800311</v>
      </c>
      <c r="F49" s="13">
        <f t="shared" si="1"/>
        <v>4.2607074961251374</v>
      </c>
      <c r="G49" s="24"/>
      <c r="H49" s="5"/>
      <c r="J49" s="12">
        <v>28</v>
      </c>
      <c r="K49" s="12">
        <v>2</v>
      </c>
      <c r="L49" s="24">
        <v>1</v>
      </c>
      <c r="M49" s="23">
        <v>196000000</v>
      </c>
      <c r="N49" s="13">
        <f t="shared" si="2"/>
        <v>3469026.5486725662</v>
      </c>
      <c r="O49" s="13">
        <f t="shared" si="3"/>
        <v>6.5402076235370377</v>
      </c>
      <c r="P49" s="24"/>
      <c r="Q49" s="5"/>
      <c r="S49" s="12">
        <v>28</v>
      </c>
      <c r="T49" s="12">
        <v>2</v>
      </c>
      <c r="U49" s="24">
        <v>1</v>
      </c>
      <c r="V49" s="23">
        <v>107300000</v>
      </c>
      <c r="W49" s="23">
        <f t="shared" si="7"/>
        <v>43795.918367346938</v>
      </c>
      <c r="X49" s="13">
        <f t="shared" si="6"/>
        <v>4.6414336376014189</v>
      </c>
      <c r="Y49" s="24"/>
      <c r="Z49" s="5"/>
      <c r="AB49" s="12">
        <v>28</v>
      </c>
      <c r="AC49" s="12">
        <v>2</v>
      </c>
      <c r="AD49" s="24">
        <v>1</v>
      </c>
      <c r="AE49" s="23">
        <v>93300000</v>
      </c>
      <c r="AF49" s="23">
        <f t="shared" si="8"/>
        <v>78020.905923344952</v>
      </c>
      <c r="AG49" s="13">
        <f t="shared" si="4"/>
        <v>4.8922109887241136</v>
      </c>
      <c r="AH49" s="24"/>
      <c r="AI49" s="5"/>
      <c r="AK49" s="12">
        <v>28</v>
      </c>
      <c r="AL49" s="12">
        <v>2</v>
      </c>
      <c r="AM49" s="24">
        <v>1</v>
      </c>
      <c r="AN49" s="23">
        <v>9330000</v>
      </c>
      <c r="AO49" s="23">
        <f t="shared" si="9"/>
        <v>8912.5935360611365</v>
      </c>
      <c r="AP49" s="13">
        <f t="shared" si="5"/>
        <v>3.9500041007260704</v>
      </c>
      <c r="AQ49" s="24"/>
      <c r="AR49" s="5"/>
    </row>
    <row r="50" spans="1:44" x14ac:dyDescent="0.35">
      <c r="A50" s="12">
        <v>28</v>
      </c>
      <c r="B50" s="12">
        <v>2</v>
      </c>
      <c r="C50" s="24">
        <v>2</v>
      </c>
      <c r="D50" s="23">
        <v>93300000</v>
      </c>
      <c r="E50" s="13">
        <f t="shared" si="0"/>
        <v>86322.282189668476</v>
      </c>
      <c r="F50" s="13">
        <f t="shared" si="1"/>
        <v>4.9361229137100446</v>
      </c>
      <c r="G50" s="24"/>
      <c r="H50" s="5"/>
      <c r="J50" s="12">
        <v>28</v>
      </c>
      <c r="K50" s="12">
        <v>2</v>
      </c>
      <c r="L50" s="24">
        <v>2</v>
      </c>
      <c r="M50" s="23">
        <v>79200000</v>
      </c>
      <c r="N50" s="13">
        <f t="shared" si="2"/>
        <v>1401769.9115044249</v>
      </c>
      <c r="O50" s="13">
        <f t="shared" si="3"/>
        <v>6.1466767337700547</v>
      </c>
      <c r="P50" s="24"/>
      <c r="Q50" s="5"/>
      <c r="S50" s="12">
        <v>28</v>
      </c>
      <c r="T50" s="12">
        <v>2</v>
      </c>
      <c r="U50" s="24">
        <v>2</v>
      </c>
      <c r="V50" s="23">
        <v>58900000</v>
      </c>
      <c r="W50" s="23">
        <f t="shared" si="7"/>
        <v>24040.816326530614</v>
      </c>
      <c r="X50" s="13">
        <f t="shared" si="6"/>
        <v>4.3809492104225694</v>
      </c>
      <c r="Y50" s="24"/>
      <c r="Z50" s="5"/>
      <c r="AB50" s="12">
        <v>28</v>
      </c>
      <c r="AC50" s="12">
        <v>2</v>
      </c>
      <c r="AD50" s="24">
        <v>2</v>
      </c>
      <c r="AE50" s="23">
        <v>58900000</v>
      </c>
      <c r="AF50" s="23">
        <f t="shared" si="8"/>
        <v>49254.35540069687</v>
      </c>
      <c r="AG50" s="13">
        <f t="shared" si="4"/>
        <v>4.692444639764715</v>
      </c>
      <c r="AH50" s="24"/>
      <c r="AI50" s="5"/>
      <c r="AK50" s="12">
        <v>28</v>
      </c>
      <c r="AL50" s="12">
        <v>2</v>
      </c>
      <c r="AM50" s="24">
        <v>2</v>
      </c>
      <c r="AN50" s="23">
        <v>9180000</v>
      </c>
      <c r="AO50" s="23">
        <f t="shared" si="9"/>
        <v>8769.3042509154602</v>
      </c>
      <c r="AP50" s="13">
        <f t="shared" si="5"/>
        <v>3.9429651381808131</v>
      </c>
      <c r="AQ50" s="24"/>
      <c r="AR50" s="5"/>
    </row>
    <row r="51" spans="1:44" x14ac:dyDescent="0.35">
      <c r="A51" s="2">
        <v>28</v>
      </c>
      <c r="B51" s="2">
        <v>2</v>
      </c>
      <c r="C51" s="3">
        <v>3</v>
      </c>
      <c r="D51" s="13">
        <v>933000000</v>
      </c>
      <c r="E51" s="13">
        <f t="shared" si="0"/>
        <v>863222.82189668471</v>
      </c>
      <c r="F51" s="13">
        <f t="shared" si="1"/>
        <v>5.9361229137100446</v>
      </c>
      <c r="G51" s="3"/>
      <c r="H51" s="4"/>
      <c r="J51" s="2">
        <v>28</v>
      </c>
      <c r="K51" s="2">
        <v>2</v>
      </c>
      <c r="L51" s="3">
        <v>3</v>
      </c>
      <c r="M51" s="13">
        <v>253000000</v>
      </c>
      <c r="N51" s="13">
        <f t="shared" si="2"/>
        <v>4477876.1061946899</v>
      </c>
      <c r="O51" s="13">
        <f t="shared" si="3"/>
        <v>6.6510720733563797</v>
      </c>
      <c r="P51" s="3"/>
      <c r="Q51" s="4"/>
      <c r="S51" s="2">
        <v>28</v>
      </c>
      <c r="T51" s="2">
        <v>2</v>
      </c>
      <c r="U51" s="3">
        <v>3</v>
      </c>
      <c r="V51" s="13">
        <v>93300000</v>
      </c>
      <c r="W51" s="13">
        <f t="shared" si="7"/>
        <v>38081.632653061228</v>
      </c>
      <c r="X51" s="13">
        <f t="shared" si="6"/>
        <v>4.5807155593819679</v>
      </c>
      <c r="Y51" s="3"/>
      <c r="Z51" s="4"/>
      <c r="AB51" s="2">
        <v>28</v>
      </c>
      <c r="AC51" s="2">
        <v>2</v>
      </c>
      <c r="AD51" s="3">
        <v>3</v>
      </c>
      <c r="AE51" s="13">
        <v>150000000</v>
      </c>
      <c r="AF51" s="13">
        <f t="shared" si="8"/>
        <v>125435.54006968642</v>
      </c>
      <c r="AG51" s="13">
        <f t="shared" si="4"/>
        <v>5.0984206040332953</v>
      </c>
      <c r="AH51" s="3"/>
      <c r="AI51" s="4"/>
      <c r="AK51" s="2">
        <v>28</v>
      </c>
      <c r="AL51" s="2">
        <v>2</v>
      </c>
      <c r="AM51" s="3">
        <v>3</v>
      </c>
      <c r="AN51" s="13">
        <v>4280000</v>
      </c>
      <c r="AO51" s="13">
        <f t="shared" si="9"/>
        <v>4088.5209361566631</v>
      </c>
      <c r="AP51" s="13">
        <f t="shared" si="5"/>
        <v>3.6115662259927426</v>
      </c>
      <c r="AQ51" s="3"/>
      <c r="AR51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C1" zoomScale="71" workbookViewId="0">
      <selection activeCell="C3" sqref="C3:G3"/>
    </sheetView>
  </sheetViews>
  <sheetFormatPr defaultRowHeight="14.5" x14ac:dyDescent="0.35"/>
  <sheetData>
    <row r="1" spans="1:8" x14ac:dyDescent="0.35">
      <c r="C1" t="s">
        <v>29</v>
      </c>
    </row>
    <row r="2" spans="1:8" x14ac:dyDescent="0.35">
      <c r="B2" s="7" t="s">
        <v>2</v>
      </c>
      <c r="C2" t="s">
        <v>6</v>
      </c>
      <c r="D2" s="6">
        <f>AVERAGE(D4:D9)</f>
        <v>1978.3333333333333</v>
      </c>
      <c r="G2" s="8"/>
    </row>
    <row r="3" spans="1:8" x14ac:dyDescent="0.35">
      <c r="A3" t="s">
        <v>0</v>
      </c>
      <c r="B3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12</v>
      </c>
    </row>
    <row r="4" spans="1:8" x14ac:dyDescent="0.35">
      <c r="A4">
        <v>0</v>
      </c>
      <c r="B4" s="9">
        <v>1</v>
      </c>
      <c r="C4" s="9">
        <v>1</v>
      </c>
      <c r="D4" s="11">
        <v>1960</v>
      </c>
      <c r="E4" s="11">
        <f t="shared" ref="E4:E33" si="0">D4/D$2</f>
        <v>0.99073294018534119</v>
      </c>
      <c r="F4" s="11">
        <f t="shared" ref="F4:F33" si="1">LOG10(E4)</f>
        <v>-4.0433972144715375E-3</v>
      </c>
      <c r="G4" s="10"/>
      <c r="H4" s="28" t="s">
        <v>13</v>
      </c>
    </row>
    <row r="5" spans="1:8" x14ac:dyDescent="0.35">
      <c r="A5">
        <v>0</v>
      </c>
      <c r="B5" s="12">
        <v>1</v>
      </c>
      <c r="C5" s="12">
        <v>2</v>
      </c>
      <c r="D5" s="23">
        <v>2750</v>
      </c>
      <c r="E5" s="11">
        <f t="shared" si="0"/>
        <v>1.3900589721988206</v>
      </c>
      <c r="F5" s="23">
        <f t="shared" si="1"/>
        <v>0.14303322525931506</v>
      </c>
      <c r="G5" s="24"/>
      <c r="H5" s="16"/>
    </row>
    <row r="6" spans="1:8" x14ac:dyDescent="0.35">
      <c r="A6">
        <v>0</v>
      </c>
      <c r="B6" s="12">
        <v>1</v>
      </c>
      <c r="C6" s="12">
        <v>3</v>
      </c>
      <c r="D6" s="23">
        <v>2630</v>
      </c>
      <c r="E6" s="11">
        <f t="shared" si="0"/>
        <v>1.3294018534119629</v>
      </c>
      <c r="F6" s="23">
        <f t="shared" si="1"/>
        <v>0.12365627991881029</v>
      </c>
      <c r="G6" s="24"/>
      <c r="H6" s="16"/>
    </row>
    <row r="7" spans="1:8" x14ac:dyDescent="0.35">
      <c r="A7">
        <v>0</v>
      </c>
      <c r="B7" s="12">
        <v>2</v>
      </c>
      <c r="C7" s="12">
        <v>1</v>
      </c>
      <c r="D7" s="23">
        <v>1500</v>
      </c>
      <c r="E7" s="11">
        <f t="shared" si="0"/>
        <v>0.75821398483572033</v>
      </c>
      <c r="F7" s="23">
        <f t="shared" si="1"/>
        <v>-0.12020820951526633</v>
      </c>
      <c r="G7" s="24"/>
      <c r="H7" s="16">
        <f>AVERAGE(F4:F9)</f>
        <v>-1.9217558179369362E-2</v>
      </c>
    </row>
    <row r="8" spans="1:8" x14ac:dyDescent="0.35">
      <c r="A8">
        <v>0</v>
      </c>
      <c r="B8" s="12">
        <v>2</v>
      </c>
      <c r="C8" s="12">
        <v>2</v>
      </c>
      <c r="D8" s="23">
        <v>1150</v>
      </c>
      <c r="E8" s="11">
        <f t="shared" si="0"/>
        <v>0.5812973883740522</v>
      </c>
      <c r="F8" s="23">
        <f t="shared" si="1"/>
        <v>-0.23560162821733593</v>
      </c>
      <c r="G8" s="24"/>
      <c r="H8" s="16"/>
    </row>
    <row r="9" spans="1:8" x14ac:dyDescent="0.35">
      <c r="A9">
        <v>0</v>
      </c>
      <c r="B9" s="2">
        <v>2</v>
      </c>
      <c r="C9" s="2">
        <v>3</v>
      </c>
      <c r="D9" s="23">
        <v>1880</v>
      </c>
      <c r="E9" s="11">
        <f t="shared" si="0"/>
        <v>0.95029486099410276</v>
      </c>
      <c r="F9" s="13">
        <f t="shared" si="1"/>
        <v>-2.214161930726774E-2</v>
      </c>
      <c r="G9" s="3"/>
      <c r="H9" s="4"/>
    </row>
    <row r="10" spans="1:8" x14ac:dyDescent="0.35">
      <c r="A10">
        <v>7</v>
      </c>
      <c r="B10" s="9">
        <v>1</v>
      </c>
      <c r="C10" s="9">
        <v>1</v>
      </c>
      <c r="D10" s="23">
        <v>1300</v>
      </c>
      <c r="E10" s="14">
        <f t="shared" si="0"/>
        <v>0.65711878685762426</v>
      </c>
      <c r="F10" s="14">
        <f t="shared" si="1"/>
        <v>-0.18235611626411083</v>
      </c>
      <c r="G10" s="10"/>
      <c r="H10" s="15" t="s">
        <v>14</v>
      </c>
    </row>
    <row r="11" spans="1:8" x14ac:dyDescent="0.35">
      <c r="A11">
        <v>7</v>
      </c>
      <c r="B11" s="12">
        <v>1</v>
      </c>
      <c r="C11" s="12">
        <v>2</v>
      </c>
      <c r="D11" s="23">
        <v>792</v>
      </c>
      <c r="E11" s="14">
        <f t="shared" si="0"/>
        <v>0.40033698399326034</v>
      </c>
      <c r="F11" s="13">
        <f t="shared" si="1"/>
        <v>-0.39757428698145408</v>
      </c>
      <c r="G11" s="24"/>
      <c r="H11" s="5"/>
    </row>
    <row r="12" spans="1:8" x14ac:dyDescent="0.35">
      <c r="A12">
        <v>7</v>
      </c>
      <c r="B12" s="12">
        <v>1</v>
      </c>
      <c r="C12" s="12">
        <v>3</v>
      </c>
      <c r="D12" s="23">
        <v>933</v>
      </c>
      <c r="E12" s="14">
        <f t="shared" si="0"/>
        <v>0.47160909856781802</v>
      </c>
      <c r="F12" s="13">
        <f t="shared" si="1"/>
        <v>-0.32641782482444764</v>
      </c>
      <c r="G12" s="24"/>
      <c r="H12" s="5"/>
    </row>
    <row r="13" spans="1:8" x14ac:dyDescent="0.35">
      <c r="A13">
        <v>7</v>
      </c>
      <c r="B13" s="12">
        <v>2</v>
      </c>
      <c r="C13" s="12">
        <v>1</v>
      </c>
      <c r="D13" s="23">
        <v>589</v>
      </c>
      <c r="E13" s="14">
        <f t="shared" si="0"/>
        <v>0.29772535804549283</v>
      </c>
      <c r="F13" s="13">
        <f t="shared" si="1"/>
        <v>-0.52618417378384597</v>
      </c>
      <c r="G13" s="24"/>
      <c r="H13" s="16">
        <f>AVERAGE(F10:F15)</f>
        <v>-0.40559320635483836</v>
      </c>
    </row>
    <row r="14" spans="1:8" x14ac:dyDescent="0.35">
      <c r="A14">
        <v>7</v>
      </c>
      <c r="B14" s="12">
        <v>2</v>
      </c>
      <c r="C14" s="12">
        <v>2</v>
      </c>
      <c r="D14" s="23">
        <v>792</v>
      </c>
      <c r="E14" s="14">
        <f t="shared" si="0"/>
        <v>0.40033698399326034</v>
      </c>
      <c r="F14" s="13">
        <f t="shared" si="1"/>
        <v>-0.39757428698145408</v>
      </c>
      <c r="G14" s="24"/>
      <c r="H14" s="5"/>
    </row>
    <row r="15" spans="1:8" x14ac:dyDescent="0.35">
      <c r="A15">
        <v>7</v>
      </c>
      <c r="B15" s="2">
        <v>2</v>
      </c>
      <c r="C15" s="2">
        <v>3</v>
      </c>
      <c r="D15" s="23">
        <v>493</v>
      </c>
      <c r="E15" s="14">
        <f t="shared" si="0"/>
        <v>0.24919966301600674</v>
      </c>
      <c r="F15" s="13">
        <f t="shared" si="1"/>
        <v>-0.60345254929371761</v>
      </c>
      <c r="G15" s="3"/>
      <c r="H15" s="4"/>
    </row>
    <row r="16" spans="1:8" x14ac:dyDescent="0.35">
      <c r="A16">
        <v>14</v>
      </c>
      <c r="B16" s="9">
        <v>1</v>
      </c>
      <c r="C16" s="9">
        <v>1</v>
      </c>
      <c r="D16" s="23">
        <v>1010</v>
      </c>
      <c r="E16" s="14">
        <f t="shared" si="0"/>
        <v>0.51053074978938506</v>
      </c>
      <c r="F16" s="14">
        <f t="shared" si="1"/>
        <v>-0.29197809478830494</v>
      </c>
      <c r="G16" s="10"/>
      <c r="H16" s="15" t="s">
        <v>15</v>
      </c>
    </row>
    <row r="17" spans="1:8" x14ac:dyDescent="0.35">
      <c r="A17">
        <v>14</v>
      </c>
      <c r="B17" s="12">
        <v>1</v>
      </c>
      <c r="C17" s="12">
        <v>2</v>
      </c>
      <c r="D17" s="23">
        <v>1090</v>
      </c>
      <c r="E17" s="14">
        <f t="shared" si="0"/>
        <v>0.55096882898062349</v>
      </c>
      <c r="F17" s="13">
        <f t="shared" si="1"/>
        <v>-0.25887297063032388</v>
      </c>
      <c r="G17" s="24"/>
      <c r="H17" s="5"/>
    </row>
    <row r="18" spans="1:8" x14ac:dyDescent="0.35">
      <c r="A18">
        <v>14</v>
      </c>
      <c r="B18" s="12">
        <v>1</v>
      </c>
      <c r="C18" s="12">
        <v>3</v>
      </c>
      <c r="D18" s="23">
        <v>1160</v>
      </c>
      <c r="E18" s="14">
        <f t="shared" si="0"/>
        <v>0.58635214827295701</v>
      </c>
      <c r="F18" s="13">
        <f t="shared" si="1"/>
        <v>-0.23184147934402913</v>
      </c>
      <c r="G18" s="24"/>
      <c r="H18" s="5"/>
    </row>
    <row r="19" spans="1:8" x14ac:dyDescent="0.35">
      <c r="A19">
        <v>14</v>
      </c>
      <c r="B19" s="12">
        <v>2</v>
      </c>
      <c r="C19" s="12">
        <v>1</v>
      </c>
      <c r="D19" s="23">
        <v>622</v>
      </c>
      <c r="E19" s="14">
        <f t="shared" si="0"/>
        <v>0.31440606571187868</v>
      </c>
      <c r="F19" s="13">
        <f t="shared" si="1"/>
        <v>-0.50250908388012894</v>
      </c>
      <c r="G19" s="24"/>
      <c r="H19" s="16">
        <f>AVERAGE(F16:F21)</f>
        <v>-0.3895949960350798</v>
      </c>
    </row>
    <row r="20" spans="1:8" x14ac:dyDescent="0.35">
      <c r="A20">
        <v>14</v>
      </c>
      <c r="B20" s="12">
        <v>2</v>
      </c>
      <c r="C20" s="12">
        <v>2</v>
      </c>
      <c r="D20" s="23">
        <v>589</v>
      </c>
      <c r="E20" s="14">
        <f t="shared" si="0"/>
        <v>0.29772535804549283</v>
      </c>
      <c r="F20" s="13">
        <f t="shared" si="1"/>
        <v>-0.52618417378384597</v>
      </c>
      <c r="G20" s="24"/>
      <c r="H20" s="5"/>
    </row>
    <row r="21" spans="1:8" x14ac:dyDescent="0.35">
      <c r="A21">
        <v>14</v>
      </c>
      <c r="B21" s="2">
        <v>2</v>
      </c>
      <c r="C21" s="2">
        <v>3</v>
      </c>
      <c r="D21" s="23">
        <v>589</v>
      </c>
      <c r="E21" s="14">
        <f t="shared" si="0"/>
        <v>0.29772535804549283</v>
      </c>
      <c r="F21" s="13">
        <f t="shared" si="1"/>
        <v>-0.52618417378384597</v>
      </c>
      <c r="G21" s="3"/>
      <c r="H21" s="4"/>
    </row>
    <row r="22" spans="1:8" x14ac:dyDescent="0.35">
      <c r="A22">
        <v>21</v>
      </c>
      <c r="B22" s="9">
        <v>1</v>
      </c>
      <c r="C22" s="9">
        <v>1</v>
      </c>
      <c r="D22" s="23">
        <v>1090</v>
      </c>
      <c r="E22" s="11">
        <f t="shared" si="0"/>
        <v>0.55096882898062349</v>
      </c>
      <c r="F22" s="11">
        <f t="shared" si="1"/>
        <v>-0.25887297063032388</v>
      </c>
      <c r="G22" s="10"/>
      <c r="H22" s="15" t="s">
        <v>16</v>
      </c>
    </row>
    <row r="23" spans="1:8" x14ac:dyDescent="0.35">
      <c r="A23">
        <v>21</v>
      </c>
      <c r="B23" s="12">
        <v>1</v>
      </c>
      <c r="C23" s="12">
        <v>2</v>
      </c>
      <c r="D23" s="23">
        <v>622</v>
      </c>
      <c r="E23" s="23">
        <f t="shared" si="0"/>
        <v>0.31440606571187868</v>
      </c>
      <c r="F23" s="23">
        <f t="shared" si="1"/>
        <v>-0.50250908388012894</v>
      </c>
      <c r="G23" s="24"/>
      <c r="H23" s="5"/>
    </row>
    <row r="24" spans="1:8" x14ac:dyDescent="0.35">
      <c r="A24">
        <v>21</v>
      </c>
      <c r="B24" s="12">
        <v>1</v>
      </c>
      <c r="C24" s="12">
        <v>3</v>
      </c>
      <c r="D24" s="23">
        <v>742</v>
      </c>
      <c r="E24" s="23">
        <f t="shared" si="0"/>
        <v>0.37506318449873632</v>
      </c>
      <c r="F24" s="23">
        <f t="shared" si="1"/>
        <v>-0.42589556329192052</v>
      </c>
      <c r="G24" s="24"/>
      <c r="H24" s="5"/>
    </row>
    <row r="25" spans="1:8" x14ac:dyDescent="0.35">
      <c r="A25">
        <v>21</v>
      </c>
      <c r="B25" s="12">
        <v>2</v>
      </c>
      <c r="C25" s="12">
        <v>1</v>
      </c>
      <c r="D25" s="23">
        <v>622</v>
      </c>
      <c r="E25" s="23">
        <f t="shared" si="0"/>
        <v>0.31440606571187868</v>
      </c>
      <c r="F25" s="23">
        <f t="shared" si="1"/>
        <v>-0.50250908388012894</v>
      </c>
      <c r="G25" s="24"/>
      <c r="H25" s="16">
        <f>AVERAGE(F22:F27)</f>
        <v>-0.42309373620344121</v>
      </c>
    </row>
    <row r="26" spans="1:8" x14ac:dyDescent="0.35">
      <c r="A26">
        <v>21</v>
      </c>
      <c r="B26" s="12">
        <v>2</v>
      </c>
      <c r="C26" s="12">
        <v>2</v>
      </c>
      <c r="D26" s="23">
        <v>700</v>
      </c>
      <c r="E26" s="23">
        <f t="shared" si="0"/>
        <v>0.35383319292333615</v>
      </c>
      <c r="F26" s="23">
        <f t="shared" si="1"/>
        <v>-0.45120142855669076</v>
      </c>
      <c r="G26" s="24"/>
      <c r="H26" s="5"/>
    </row>
    <row r="27" spans="1:8" x14ac:dyDescent="0.35">
      <c r="A27">
        <v>21</v>
      </c>
      <c r="B27" s="2">
        <v>2</v>
      </c>
      <c r="C27" s="2">
        <v>3</v>
      </c>
      <c r="D27" s="23">
        <v>792</v>
      </c>
      <c r="E27" s="13">
        <f t="shared" si="0"/>
        <v>0.40033698399326034</v>
      </c>
      <c r="F27" s="13">
        <f t="shared" si="1"/>
        <v>-0.39757428698145408</v>
      </c>
      <c r="G27" s="3"/>
      <c r="H27" s="4"/>
    </row>
    <row r="28" spans="1:8" x14ac:dyDescent="0.35">
      <c r="A28">
        <v>28</v>
      </c>
      <c r="B28" s="9">
        <v>1</v>
      </c>
      <c r="C28" s="9">
        <v>1</v>
      </c>
      <c r="D28" s="23">
        <v>589</v>
      </c>
      <c r="E28" s="14">
        <f t="shared" si="0"/>
        <v>0.29772535804549283</v>
      </c>
      <c r="F28" s="14">
        <f t="shared" si="1"/>
        <v>-0.52618417378384597</v>
      </c>
      <c r="G28" s="10"/>
      <c r="H28" s="15" t="s">
        <v>17</v>
      </c>
    </row>
    <row r="29" spans="1:8" x14ac:dyDescent="0.35">
      <c r="A29">
        <v>28</v>
      </c>
      <c r="B29" s="12">
        <v>1</v>
      </c>
      <c r="C29" s="12">
        <v>2</v>
      </c>
      <c r="D29" s="23">
        <v>388</v>
      </c>
      <c r="E29" s="13">
        <f t="shared" si="0"/>
        <v>0.19612468407750633</v>
      </c>
      <c r="F29" s="13">
        <f t="shared" si="1"/>
        <v>-0.70746774297674031</v>
      </c>
      <c r="G29" s="24"/>
      <c r="H29" s="5"/>
    </row>
    <row r="30" spans="1:8" x14ac:dyDescent="0.35">
      <c r="A30">
        <v>28</v>
      </c>
      <c r="B30" s="12">
        <v>1</v>
      </c>
      <c r="C30" s="12">
        <v>3</v>
      </c>
      <c r="D30" s="23">
        <v>324</v>
      </c>
      <c r="E30" s="13">
        <f t="shared" si="0"/>
        <v>0.16377422072451558</v>
      </c>
      <c r="F30" s="13">
        <f t="shared" si="1"/>
        <v>-0.78575445836433544</v>
      </c>
      <c r="G30" s="24"/>
      <c r="H30" s="16">
        <f>AVERAGE(F28:F33)</f>
        <v>-0.66382409481241267</v>
      </c>
    </row>
    <row r="31" spans="1:8" x14ac:dyDescent="0.35">
      <c r="A31">
        <v>28</v>
      </c>
      <c r="B31" s="12">
        <v>2</v>
      </c>
      <c r="C31" s="12">
        <v>1</v>
      </c>
      <c r="D31" s="23">
        <v>589</v>
      </c>
      <c r="E31" s="13">
        <f t="shared" si="0"/>
        <v>0.29772535804549283</v>
      </c>
      <c r="F31" s="13">
        <f t="shared" si="1"/>
        <v>-0.52618417378384597</v>
      </c>
      <c r="G31" s="24"/>
      <c r="H31" s="5"/>
    </row>
    <row r="32" spans="1:8" x14ac:dyDescent="0.35">
      <c r="A32">
        <v>28</v>
      </c>
      <c r="B32" s="12">
        <v>2</v>
      </c>
      <c r="C32" s="12">
        <v>2</v>
      </c>
      <c r="D32" s="23">
        <v>493</v>
      </c>
      <c r="E32" s="13">
        <f t="shared" si="0"/>
        <v>0.24919966301600674</v>
      </c>
      <c r="F32" s="13">
        <f t="shared" si="1"/>
        <v>-0.60345254929371761</v>
      </c>
      <c r="G32" s="24"/>
      <c r="H32" s="5"/>
    </row>
    <row r="33" spans="1:8" x14ac:dyDescent="0.35">
      <c r="A33">
        <v>28</v>
      </c>
      <c r="B33" s="2">
        <v>2</v>
      </c>
      <c r="C33" s="2">
        <v>3</v>
      </c>
      <c r="D33" s="13">
        <v>290</v>
      </c>
      <c r="E33" s="13">
        <f t="shared" si="0"/>
        <v>0.14658803706823925</v>
      </c>
      <c r="F33" s="13">
        <f t="shared" si="1"/>
        <v>-0.8339014706719915</v>
      </c>
      <c r="G33" s="3"/>
      <c r="H33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8" workbookViewId="0"/>
  </sheetViews>
  <sheetFormatPr defaultRowHeight="14.5" x14ac:dyDescent="0.35"/>
  <cols>
    <col min="6" max="6" width="11.54296875" customWidth="1"/>
    <col min="8" max="8" width="12.81640625" customWidth="1"/>
  </cols>
  <sheetData>
    <row r="1" spans="1:8" x14ac:dyDescent="0.35">
      <c r="A1" t="s">
        <v>30</v>
      </c>
    </row>
    <row r="2" spans="1:8" x14ac:dyDescent="0.35">
      <c r="B2" s="7" t="s">
        <v>1</v>
      </c>
      <c r="C2" t="s">
        <v>6</v>
      </c>
      <c r="D2" s="6">
        <f>AVERAGE(D4:D9)</f>
        <v>167500</v>
      </c>
      <c r="G2" s="8"/>
    </row>
    <row r="3" spans="1:8" x14ac:dyDescent="0.35">
      <c r="A3" s="7" t="s">
        <v>0</v>
      </c>
      <c r="B3" s="7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12</v>
      </c>
    </row>
    <row r="4" spans="1:8" x14ac:dyDescent="0.35">
      <c r="A4">
        <v>0</v>
      </c>
      <c r="B4" s="9">
        <v>1</v>
      </c>
      <c r="C4" s="25">
        <v>1</v>
      </c>
      <c r="D4" s="14">
        <v>150000</v>
      </c>
      <c r="E4" s="14">
        <f t="shared" ref="E4:E33" si="0">D4/D$2</f>
        <v>0.89552238805970152</v>
      </c>
      <c r="F4" s="14">
        <f t="shared" ref="F4:F33" si="1">LOG10(E4)</f>
        <v>-4.7923552317182788E-2</v>
      </c>
      <c r="G4" s="26"/>
      <c r="H4" s="27" t="s">
        <v>13</v>
      </c>
    </row>
    <row r="5" spans="1:8" x14ac:dyDescent="0.35">
      <c r="A5">
        <v>0</v>
      </c>
      <c r="B5" s="12">
        <v>1</v>
      </c>
      <c r="C5" s="9">
        <v>2</v>
      </c>
      <c r="D5" s="11">
        <v>150000</v>
      </c>
      <c r="E5" s="11">
        <f t="shared" si="0"/>
        <v>0.89552238805970152</v>
      </c>
      <c r="F5" s="11">
        <f t="shared" si="1"/>
        <v>-4.7923552317182788E-2</v>
      </c>
      <c r="G5" s="10"/>
      <c r="H5" s="22"/>
    </row>
    <row r="6" spans="1:8" x14ac:dyDescent="0.35">
      <c r="A6">
        <v>0</v>
      </c>
      <c r="B6" s="12">
        <v>1</v>
      </c>
      <c r="C6" s="12">
        <v>3</v>
      </c>
      <c r="D6" s="23">
        <v>150000</v>
      </c>
      <c r="E6" s="11">
        <f t="shared" si="0"/>
        <v>0.89552238805970152</v>
      </c>
      <c r="F6" s="23">
        <f t="shared" si="1"/>
        <v>-4.7923552317182788E-2</v>
      </c>
      <c r="G6" s="24"/>
      <c r="H6" s="16"/>
    </row>
    <row r="7" spans="1:8" x14ac:dyDescent="0.35">
      <c r="A7">
        <v>0</v>
      </c>
      <c r="B7" s="12">
        <v>2</v>
      </c>
      <c r="C7" s="12">
        <v>1</v>
      </c>
      <c r="D7" s="23">
        <v>162000</v>
      </c>
      <c r="E7" s="11">
        <f t="shared" si="0"/>
        <v>0.96716417910447761</v>
      </c>
      <c r="F7" s="23">
        <f t="shared" si="1"/>
        <v>-1.4499796830233102E-2</v>
      </c>
      <c r="G7" s="24"/>
      <c r="H7" s="16">
        <f>AVERAGE(F4:F9)</f>
        <v>-3.2629631682400961E-3</v>
      </c>
    </row>
    <row r="8" spans="1:8" x14ac:dyDescent="0.35">
      <c r="A8">
        <v>0</v>
      </c>
      <c r="B8" s="12">
        <v>2</v>
      </c>
      <c r="C8" s="12">
        <v>2</v>
      </c>
      <c r="D8" s="23">
        <v>196000</v>
      </c>
      <c r="E8" s="11">
        <f t="shared" si="0"/>
        <v>1.1701492537313434</v>
      </c>
      <c r="F8" s="23">
        <f t="shared" si="1"/>
        <v>6.8241259983612038E-2</v>
      </c>
      <c r="G8" s="24"/>
      <c r="H8" s="16"/>
    </row>
    <row r="9" spans="1:8" x14ac:dyDescent="0.35">
      <c r="A9">
        <v>0</v>
      </c>
      <c r="B9" s="2">
        <v>2</v>
      </c>
      <c r="C9" s="2">
        <v>3</v>
      </c>
      <c r="D9" s="23">
        <v>197000</v>
      </c>
      <c r="E9" s="11">
        <f t="shared" si="0"/>
        <v>1.1761194029850746</v>
      </c>
      <c r="F9" s="13">
        <f t="shared" si="1"/>
        <v>7.0451414788728864E-2</v>
      </c>
      <c r="G9" s="3"/>
      <c r="H9" s="4"/>
    </row>
    <row r="10" spans="1:8" x14ac:dyDescent="0.35">
      <c r="A10">
        <v>7</v>
      </c>
      <c r="B10" s="9">
        <v>1</v>
      </c>
      <c r="C10" s="9">
        <v>1</v>
      </c>
      <c r="D10" s="23">
        <v>32900</v>
      </c>
      <c r="E10" s="14">
        <f t="shared" si="0"/>
        <v>0.19641791044776119</v>
      </c>
      <c r="F10" s="14">
        <f t="shared" si="1"/>
        <v>-0.70681891342288972</v>
      </c>
      <c r="G10" s="10"/>
      <c r="H10" s="15" t="s">
        <v>14</v>
      </c>
    </row>
    <row r="11" spans="1:8" x14ac:dyDescent="0.35">
      <c r="A11">
        <v>7</v>
      </c>
      <c r="B11" s="12">
        <v>1</v>
      </c>
      <c r="C11" s="12">
        <v>2</v>
      </c>
      <c r="D11" s="23">
        <v>19300</v>
      </c>
      <c r="E11" s="14">
        <f t="shared" si="0"/>
        <v>0.11522388059701492</v>
      </c>
      <c r="F11" s="13">
        <f t="shared" si="1"/>
        <v>-0.93845750236509029</v>
      </c>
      <c r="G11" s="24"/>
      <c r="H11" s="5"/>
    </row>
    <row r="12" spans="1:8" x14ac:dyDescent="0.35">
      <c r="A12">
        <v>7</v>
      </c>
      <c r="B12" s="12">
        <v>1</v>
      </c>
      <c r="C12" s="12">
        <v>3</v>
      </c>
      <c r="D12" s="23">
        <v>58900</v>
      </c>
      <c r="E12" s="14">
        <f t="shared" si="0"/>
        <v>0.35164179104477611</v>
      </c>
      <c r="F12" s="13">
        <f t="shared" si="1"/>
        <v>-0.45389951658576244</v>
      </c>
      <c r="G12" s="24"/>
      <c r="H12" s="5"/>
    </row>
    <row r="13" spans="1:8" x14ac:dyDescent="0.35">
      <c r="A13">
        <v>7</v>
      </c>
      <c r="B13" s="12">
        <v>2</v>
      </c>
      <c r="C13" s="12">
        <v>1</v>
      </c>
      <c r="D13" s="23">
        <v>58900</v>
      </c>
      <c r="E13" s="14">
        <f t="shared" si="0"/>
        <v>0.35164179104477611</v>
      </c>
      <c r="F13" s="13">
        <f t="shared" si="1"/>
        <v>-0.45389951658576244</v>
      </c>
      <c r="G13" s="24"/>
      <c r="H13" s="16">
        <f>AVERAGE(F10:F15)</f>
        <v>-0.60541330179231967</v>
      </c>
    </row>
    <row r="14" spans="1:8" x14ac:dyDescent="0.35">
      <c r="A14">
        <v>7</v>
      </c>
      <c r="B14" s="12">
        <v>2</v>
      </c>
      <c r="C14" s="12">
        <v>2</v>
      </c>
      <c r="D14" s="23">
        <v>49300</v>
      </c>
      <c r="E14" s="14">
        <f t="shared" si="0"/>
        <v>0.2943283582089552</v>
      </c>
      <c r="F14" s="13">
        <f t="shared" si="1"/>
        <v>-0.53116789209563409</v>
      </c>
      <c r="G14" s="24"/>
      <c r="H14" s="5"/>
    </row>
    <row r="15" spans="1:8" x14ac:dyDescent="0.35">
      <c r="A15">
        <v>7</v>
      </c>
      <c r="B15" s="2">
        <v>2</v>
      </c>
      <c r="C15" s="2">
        <v>3</v>
      </c>
      <c r="D15" s="23">
        <v>47400</v>
      </c>
      <c r="E15" s="14">
        <f t="shared" si="0"/>
        <v>0.28298507462686567</v>
      </c>
      <c r="F15" s="13">
        <f t="shared" si="1"/>
        <v>-0.54823646969877893</v>
      </c>
      <c r="G15" s="3"/>
      <c r="H15" s="4"/>
    </row>
    <row r="16" spans="1:8" x14ac:dyDescent="0.35">
      <c r="A16">
        <v>14</v>
      </c>
      <c r="B16" s="9">
        <v>1</v>
      </c>
      <c r="C16" s="9">
        <v>1</v>
      </c>
      <c r="D16" s="23">
        <v>7300</v>
      </c>
      <c r="E16" s="14">
        <f t="shared" si="0"/>
        <v>4.3582089552238808E-2</v>
      </c>
      <c r="F16" s="14">
        <f t="shared" si="1"/>
        <v>-1.360691951252408</v>
      </c>
      <c r="G16" s="10"/>
      <c r="H16" s="15" t="s">
        <v>15</v>
      </c>
    </row>
    <row r="17" spans="1:8" x14ac:dyDescent="0.35">
      <c r="A17">
        <v>14</v>
      </c>
      <c r="B17" s="12">
        <v>1</v>
      </c>
      <c r="C17" s="12">
        <v>2</v>
      </c>
      <c r="D17" s="23">
        <v>19300</v>
      </c>
      <c r="E17" s="14">
        <f t="shared" si="0"/>
        <v>0.11522388059701492</v>
      </c>
      <c r="F17" s="13">
        <f t="shared" si="1"/>
        <v>-0.93845750236509029</v>
      </c>
      <c r="G17" s="24"/>
      <c r="H17" s="5"/>
    </row>
    <row r="18" spans="1:8" x14ac:dyDescent="0.35">
      <c r="A18">
        <v>14</v>
      </c>
      <c r="B18" s="12">
        <v>1</v>
      </c>
      <c r="C18" s="12">
        <v>3</v>
      </c>
      <c r="D18" s="23">
        <v>19300</v>
      </c>
      <c r="E18" s="14">
        <f t="shared" si="0"/>
        <v>0.11522388059701492</v>
      </c>
      <c r="F18" s="13">
        <f t="shared" si="1"/>
        <v>-0.93845750236509029</v>
      </c>
      <c r="G18" s="24"/>
      <c r="H18" s="5"/>
    </row>
    <row r="19" spans="1:8" x14ac:dyDescent="0.35">
      <c r="A19">
        <v>14</v>
      </c>
      <c r="B19" s="12">
        <v>2</v>
      </c>
      <c r="C19" s="12">
        <v>1</v>
      </c>
      <c r="D19" s="23">
        <v>24900</v>
      </c>
      <c r="E19" s="14">
        <f t="shared" si="0"/>
        <v>0.14865671641791045</v>
      </c>
      <c r="F19" s="13">
        <f t="shared" si="1"/>
        <v>-0.82781546427712771</v>
      </c>
      <c r="G19" s="24"/>
      <c r="H19" s="16">
        <f>AVERAGE(F16:F21)</f>
        <v>-0.94459652812353789</v>
      </c>
    </row>
    <row r="20" spans="1:8" x14ac:dyDescent="0.35">
      <c r="A20">
        <v>14</v>
      </c>
      <c r="B20" s="12">
        <v>2</v>
      </c>
      <c r="C20" s="12">
        <v>2</v>
      </c>
      <c r="D20" s="23">
        <v>25500</v>
      </c>
      <c r="E20" s="14">
        <f t="shared" si="0"/>
        <v>0.15223880597014924</v>
      </c>
      <c r="F20" s="13">
        <f t="shared" si="1"/>
        <v>-0.81747463093890893</v>
      </c>
      <c r="G20" s="24"/>
      <c r="H20" s="5"/>
    </row>
    <row r="21" spans="1:8" x14ac:dyDescent="0.35">
      <c r="A21">
        <v>14</v>
      </c>
      <c r="B21" s="2">
        <v>2</v>
      </c>
      <c r="C21" s="2">
        <v>3</v>
      </c>
      <c r="D21" s="23">
        <v>27500</v>
      </c>
      <c r="E21" s="14">
        <f t="shared" si="0"/>
        <v>0.16417910447761194</v>
      </c>
      <c r="F21" s="13">
        <f t="shared" si="1"/>
        <v>-0.78468211754260142</v>
      </c>
      <c r="G21" s="3"/>
      <c r="H21" s="4"/>
    </row>
    <row r="22" spans="1:8" x14ac:dyDescent="0.35">
      <c r="A22">
        <v>21</v>
      </c>
      <c r="B22" s="9">
        <v>1</v>
      </c>
      <c r="C22" s="9">
        <v>1</v>
      </c>
      <c r="D22" s="23">
        <v>1710</v>
      </c>
      <c r="E22" s="11">
        <f t="shared" si="0"/>
        <v>1.0208955223880597E-2</v>
      </c>
      <c r="F22" s="11">
        <f t="shared" si="1"/>
        <v>-1.9910187009807103</v>
      </c>
      <c r="G22" s="10"/>
      <c r="H22" s="15" t="s">
        <v>16</v>
      </c>
    </row>
    <row r="23" spans="1:8" x14ac:dyDescent="0.35">
      <c r="A23">
        <v>21</v>
      </c>
      <c r="B23" s="12">
        <v>1</v>
      </c>
      <c r="C23" s="12">
        <v>2</v>
      </c>
      <c r="D23" s="23">
        <v>1710</v>
      </c>
      <c r="E23" s="23">
        <f t="shared" si="0"/>
        <v>1.0208955223880597E-2</v>
      </c>
      <c r="F23" s="23">
        <f t="shared" si="1"/>
        <v>-1.9910187009807103</v>
      </c>
      <c r="G23" s="24"/>
      <c r="H23" s="5"/>
    </row>
    <row r="24" spans="1:8" x14ac:dyDescent="0.35">
      <c r="A24">
        <v>21</v>
      </c>
      <c r="B24" s="12">
        <v>1</v>
      </c>
      <c r="C24" s="12">
        <v>3</v>
      </c>
      <c r="D24" s="23">
        <v>589</v>
      </c>
      <c r="E24" s="23">
        <f t="shared" si="0"/>
        <v>3.516417910447761E-3</v>
      </c>
      <c r="F24" s="23">
        <f t="shared" si="1"/>
        <v>-2.4538995165857624</v>
      </c>
      <c r="G24" s="24"/>
      <c r="H24" s="5"/>
    </row>
    <row r="25" spans="1:8" x14ac:dyDescent="0.35">
      <c r="A25">
        <v>21</v>
      </c>
      <c r="B25" s="12">
        <v>2</v>
      </c>
      <c r="C25" s="12">
        <v>1</v>
      </c>
      <c r="D25" s="23">
        <v>2280</v>
      </c>
      <c r="E25" s="23">
        <f t="shared" si="0"/>
        <v>1.3611940298507463E-2</v>
      </c>
      <c r="F25" s="23">
        <f t="shared" si="1"/>
        <v>-1.8660799643724102</v>
      </c>
      <c r="G25" s="24"/>
      <c r="H25" s="16">
        <f>AVERAGE(F22:F27)</f>
        <v>-2.0509914329737611</v>
      </c>
    </row>
    <row r="26" spans="1:8" x14ac:dyDescent="0.35">
      <c r="A26">
        <v>21</v>
      </c>
      <c r="B26" s="12">
        <v>2</v>
      </c>
      <c r="C26" s="12">
        <v>2</v>
      </c>
      <c r="D26" s="23">
        <v>933</v>
      </c>
      <c r="E26" s="23">
        <f t="shared" si="0"/>
        <v>5.5701492537313432E-3</v>
      </c>
      <c r="F26" s="23">
        <f t="shared" si="1"/>
        <v>-2.2541331676263643</v>
      </c>
      <c r="G26" s="24"/>
      <c r="H26" s="5"/>
    </row>
    <row r="27" spans="1:8" x14ac:dyDescent="0.35">
      <c r="A27">
        <v>21</v>
      </c>
      <c r="B27" s="2">
        <v>2</v>
      </c>
      <c r="C27" s="2">
        <v>3</v>
      </c>
      <c r="D27" s="23">
        <v>2980</v>
      </c>
      <c r="E27" s="13">
        <f t="shared" si="0"/>
        <v>1.7791044776119404E-2</v>
      </c>
      <c r="F27" s="13">
        <f t="shared" si="1"/>
        <v>-1.7497985472966089</v>
      </c>
      <c r="G27" s="3"/>
      <c r="H27" s="4"/>
    </row>
    <row r="28" spans="1:8" x14ac:dyDescent="0.35">
      <c r="A28">
        <v>28</v>
      </c>
      <c r="B28" s="9">
        <v>1</v>
      </c>
      <c r="C28" s="9">
        <v>1</v>
      </c>
      <c r="D28" s="23">
        <v>133</v>
      </c>
      <c r="E28" s="14">
        <f t="shared" si="0"/>
        <v>7.940298507462687E-4</v>
      </c>
      <c r="F28" s="14">
        <f t="shared" si="1"/>
        <v>-3.1001631704057782</v>
      </c>
      <c r="G28" s="10"/>
      <c r="H28" s="15" t="s">
        <v>17</v>
      </c>
    </row>
    <row r="29" spans="1:8" x14ac:dyDescent="0.35">
      <c r="A29">
        <v>28</v>
      </c>
      <c r="B29" s="12">
        <v>1</v>
      </c>
      <c r="C29" s="12">
        <v>2</v>
      </c>
      <c r="D29" s="23">
        <v>388</v>
      </c>
      <c r="E29" s="13">
        <f t="shared" si="0"/>
        <v>2.3164179104477613E-3</v>
      </c>
      <c r="F29" s="13">
        <f t="shared" si="1"/>
        <v>-2.6351830857786567</v>
      </c>
      <c r="G29" s="24"/>
      <c r="H29" s="5"/>
    </row>
    <row r="30" spans="1:8" x14ac:dyDescent="0.35">
      <c r="A30">
        <v>28</v>
      </c>
      <c r="B30" s="12">
        <v>1</v>
      </c>
      <c r="C30" s="12">
        <v>3</v>
      </c>
      <c r="D30" s="23">
        <v>116</v>
      </c>
      <c r="E30" s="13">
        <f t="shared" si="0"/>
        <v>6.925373134328358E-4</v>
      </c>
      <c r="F30" s="13">
        <f t="shared" si="1"/>
        <v>-3.1595568221459458</v>
      </c>
      <c r="G30" s="24"/>
      <c r="H30" s="16">
        <f>AVERAGE(F28:F33)</f>
        <v>-3.0427001144049814</v>
      </c>
    </row>
    <row r="31" spans="1:8" x14ac:dyDescent="0.35">
      <c r="A31">
        <v>28</v>
      </c>
      <c r="B31" s="12">
        <v>2</v>
      </c>
      <c r="C31" s="12">
        <v>1</v>
      </c>
      <c r="D31" s="23">
        <v>43</v>
      </c>
      <c r="E31" s="13">
        <f t="shared" si="0"/>
        <v>2.5671641791044777E-4</v>
      </c>
      <c r="F31" s="13">
        <f t="shared" si="1"/>
        <v>-3.5905463557932773</v>
      </c>
      <c r="G31" s="24"/>
      <c r="H31" s="5"/>
    </row>
    <row r="32" spans="1:8" x14ac:dyDescent="0.35">
      <c r="A32">
        <v>28</v>
      </c>
      <c r="B32" s="12">
        <v>2</v>
      </c>
      <c r="C32" s="12">
        <v>2</v>
      </c>
      <c r="D32" s="23">
        <v>253</v>
      </c>
      <c r="E32" s="13">
        <f t="shared" si="0"/>
        <v>1.5104477611940299E-3</v>
      </c>
      <c r="F32" s="13">
        <f t="shared" si="1"/>
        <v>-2.820894290197046</v>
      </c>
      <c r="G32" s="24"/>
      <c r="H32" s="5"/>
    </row>
    <row r="33" spans="1:8" x14ac:dyDescent="0.35">
      <c r="A33">
        <v>28</v>
      </c>
      <c r="B33" s="2">
        <v>2</v>
      </c>
      <c r="C33" s="2">
        <v>3</v>
      </c>
      <c r="D33" s="13">
        <v>188</v>
      </c>
      <c r="E33" s="13">
        <f t="shared" si="0"/>
        <v>1.1223880597014924E-3</v>
      </c>
      <c r="F33" s="13">
        <f t="shared" si="1"/>
        <v>-2.9498569621091844</v>
      </c>
      <c r="G33" s="3"/>
      <c r="H33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A3" sqref="A3:H3"/>
    </sheetView>
  </sheetViews>
  <sheetFormatPr defaultRowHeight="14.5" x14ac:dyDescent="0.35"/>
  <cols>
    <col min="6" max="6" width="9" bestFit="1" customWidth="1"/>
    <col min="8" max="8" width="9" bestFit="1" customWidth="1"/>
  </cols>
  <sheetData>
    <row r="1" spans="1:8" x14ac:dyDescent="0.35">
      <c r="A1" t="s">
        <v>31</v>
      </c>
    </row>
    <row r="2" spans="1:8" x14ac:dyDescent="0.35">
      <c r="B2" s="7" t="s">
        <v>5</v>
      </c>
      <c r="C2" t="s">
        <v>6</v>
      </c>
      <c r="D2" s="6">
        <f>AVERAGE(D4:D9)</f>
        <v>3255</v>
      </c>
      <c r="G2" s="8"/>
    </row>
    <row r="3" spans="1:8" x14ac:dyDescent="0.35">
      <c r="A3" s="7" t="s">
        <v>0</v>
      </c>
      <c r="B3" s="7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12</v>
      </c>
      <c r="H3" s="7"/>
    </row>
    <row r="4" spans="1:8" x14ac:dyDescent="0.35">
      <c r="A4" s="9">
        <v>0</v>
      </c>
      <c r="B4" s="9">
        <v>1</v>
      </c>
      <c r="C4" s="10">
        <v>1</v>
      </c>
      <c r="D4" s="11">
        <v>2530</v>
      </c>
      <c r="E4" s="11">
        <f t="shared" ref="E4:E33" si="0">D4/D$2</f>
        <v>0.77726574500768053</v>
      </c>
      <c r="F4" s="11">
        <f t="shared" ref="F4:F22" si="1">LOG10(E4)</f>
        <v>-0.10943047172839281</v>
      </c>
      <c r="G4" s="10"/>
      <c r="H4" s="28" t="s">
        <v>13</v>
      </c>
    </row>
    <row r="5" spans="1:8" x14ac:dyDescent="0.35">
      <c r="A5" s="12">
        <v>0</v>
      </c>
      <c r="B5" s="12">
        <v>1</v>
      </c>
      <c r="C5" s="24">
        <v>2</v>
      </c>
      <c r="D5" s="23">
        <v>2980</v>
      </c>
      <c r="E5" s="11">
        <f t="shared" si="0"/>
        <v>0.91551459293394777</v>
      </c>
      <c r="F5" s="23">
        <f t="shared" si="1"/>
        <v>-3.8334728827955522E-2</v>
      </c>
      <c r="G5" s="24"/>
      <c r="H5" s="16"/>
    </row>
    <row r="6" spans="1:8" x14ac:dyDescent="0.35">
      <c r="A6" s="12">
        <v>0</v>
      </c>
      <c r="B6" s="12">
        <v>1</v>
      </c>
      <c r="C6" s="24">
        <v>3</v>
      </c>
      <c r="D6" s="23">
        <v>4740</v>
      </c>
      <c r="E6" s="11">
        <f t="shared" si="0"/>
        <v>1.4562211981566819</v>
      </c>
      <c r="F6" s="23">
        <f t="shared" si="1"/>
        <v>0.16322734876987427</v>
      </c>
      <c r="G6" s="24"/>
      <c r="H6" s="16"/>
    </row>
    <row r="7" spans="1:8" x14ac:dyDescent="0.35">
      <c r="A7" s="12">
        <v>0</v>
      </c>
      <c r="B7" s="12">
        <v>2</v>
      </c>
      <c r="C7" s="24">
        <v>1</v>
      </c>
      <c r="D7" s="23">
        <v>1330</v>
      </c>
      <c r="E7" s="11">
        <f t="shared" si="0"/>
        <v>0.40860215053763443</v>
      </c>
      <c r="F7" s="23">
        <f t="shared" si="1"/>
        <v>-0.38869935193712496</v>
      </c>
      <c r="G7" s="24"/>
      <c r="H7" s="16">
        <f>AVERAGE(F4:F9)</f>
        <v>-5.6832108198847181E-2</v>
      </c>
    </row>
    <row r="8" spans="1:8" x14ac:dyDescent="0.35">
      <c r="A8" s="12">
        <v>0</v>
      </c>
      <c r="B8" s="12">
        <v>2</v>
      </c>
      <c r="C8" s="24">
        <v>2</v>
      </c>
      <c r="D8" s="23">
        <v>1880</v>
      </c>
      <c r="E8" s="11">
        <f t="shared" si="0"/>
        <v>0.57757296466973884</v>
      </c>
      <c r="F8" s="23">
        <f t="shared" si="1"/>
        <v>-0.23839314364053091</v>
      </c>
      <c r="G8" s="24"/>
      <c r="H8" s="16"/>
    </row>
    <row r="9" spans="1:8" x14ac:dyDescent="0.35">
      <c r="A9" s="12">
        <v>0</v>
      </c>
      <c r="B9" s="2">
        <v>2</v>
      </c>
      <c r="C9" s="3">
        <v>3</v>
      </c>
      <c r="D9" s="23">
        <v>6070</v>
      </c>
      <c r="E9" s="11">
        <f t="shared" si="0"/>
        <v>1.8648233486943164</v>
      </c>
      <c r="F9" s="13">
        <f t="shared" si="1"/>
        <v>0.27063769817104683</v>
      </c>
      <c r="G9" s="3"/>
      <c r="H9" s="4"/>
    </row>
    <row r="10" spans="1:8" x14ac:dyDescent="0.35">
      <c r="A10" s="12">
        <v>7</v>
      </c>
      <c r="B10" s="9">
        <v>1</v>
      </c>
      <c r="C10" s="10">
        <v>1</v>
      </c>
      <c r="D10" s="23">
        <v>110</v>
      </c>
      <c r="E10" s="14">
        <f t="shared" si="0"/>
        <v>3.3794162826420893E-2</v>
      </c>
      <c r="F10" s="14">
        <f t="shared" si="1"/>
        <v>-1.4711583077459858</v>
      </c>
      <c r="G10" s="10"/>
      <c r="H10" s="15" t="s">
        <v>14</v>
      </c>
    </row>
    <row r="11" spans="1:8" x14ac:dyDescent="0.35">
      <c r="A11" s="12">
        <v>7</v>
      </c>
      <c r="B11" s="12">
        <v>1</v>
      </c>
      <c r="C11" s="24">
        <v>2</v>
      </c>
      <c r="D11" s="23">
        <v>320</v>
      </c>
      <c r="E11" s="14">
        <f t="shared" si="0"/>
        <v>9.8310291858678955E-2</v>
      </c>
      <c r="F11" s="13">
        <f t="shared" si="1"/>
        <v>-1.0074010145843049</v>
      </c>
      <c r="G11" s="24"/>
      <c r="H11" s="5"/>
    </row>
    <row r="12" spans="1:8" x14ac:dyDescent="0.35">
      <c r="A12" s="12">
        <v>7</v>
      </c>
      <c r="B12" s="12">
        <v>1</v>
      </c>
      <c r="C12" s="24">
        <v>3</v>
      </c>
      <c r="D12" s="23">
        <v>0</v>
      </c>
      <c r="E12" s="14">
        <f t="shared" si="0"/>
        <v>0</v>
      </c>
      <c r="F12" s="13"/>
      <c r="G12" s="24"/>
      <c r="H12" s="5"/>
    </row>
    <row r="13" spans="1:8" x14ac:dyDescent="0.35">
      <c r="A13" s="12">
        <v>7</v>
      </c>
      <c r="B13" s="12">
        <v>2</v>
      </c>
      <c r="C13" s="24">
        <v>1</v>
      </c>
      <c r="D13" s="23">
        <v>110</v>
      </c>
      <c r="E13" s="14">
        <f t="shared" si="0"/>
        <v>3.3794162826420893E-2</v>
      </c>
      <c r="F13" s="13">
        <f t="shared" si="1"/>
        <v>-1.4711583077459858</v>
      </c>
      <c r="G13" s="24"/>
      <c r="H13" s="16">
        <f>AVERAGE(F10:F15)</f>
        <v>-1.3958368842574296</v>
      </c>
    </row>
    <row r="14" spans="1:8" x14ac:dyDescent="0.35">
      <c r="A14" s="12">
        <v>7</v>
      </c>
      <c r="B14" s="12">
        <v>2</v>
      </c>
      <c r="C14" s="24">
        <v>2</v>
      </c>
      <c r="D14" s="23">
        <v>110</v>
      </c>
      <c r="E14" s="14">
        <f t="shared" si="0"/>
        <v>3.3794162826420893E-2</v>
      </c>
      <c r="F14" s="13">
        <f t="shared" si="1"/>
        <v>-1.4711583077459858</v>
      </c>
      <c r="G14" s="24"/>
      <c r="H14" s="5"/>
    </row>
    <row r="15" spans="1:8" x14ac:dyDescent="0.35">
      <c r="A15" s="12">
        <v>7</v>
      </c>
      <c r="B15" s="2">
        <v>2</v>
      </c>
      <c r="C15" s="3">
        <v>3</v>
      </c>
      <c r="D15" s="23">
        <v>90</v>
      </c>
      <c r="E15" s="14">
        <f t="shared" si="0"/>
        <v>2.7649769585253458E-2</v>
      </c>
      <c r="F15" s="13">
        <f t="shared" si="1"/>
        <v>-1.5583084834648859</v>
      </c>
      <c r="G15" s="3"/>
      <c r="H15" s="4"/>
    </row>
    <row r="16" spans="1:8" x14ac:dyDescent="0.35">
      <c r="A16" s="12">
        <v>14</v>
      </c>
      <c r="B16" s="9">
        <v>1</v>
      </c>
      <c r="C16" s="10">
        <v>1</v>
      </c>
      <c r="D16" s="23">
        <v>11</v>
      </c>
      <c r="E16" s="14">
        <f t="shared" si="0"/>
        <v>3.3794162826420891E-3</v>
      </c>
      <c r="F16" s="14">
        <f t="shared" si="1"/>
        <v>-2.4711583077459855</v>
      </c>
      <c r="G16" s="10"/>
      <c r="H16" s="15" t="s">
        <v>15</v>
      </c>
    </row>
    <row r="17" spans="1:8" x14ac:dyDescent="0.35">
      <c r="A17" s="12">
        <v>14</v>
      </c>
      <c r="B17" s="12">
        <v>1</v>
      </c>
      <c r="C17" s="24">
        <v>2</v>
      </c>
      <c r="D17" s="23">
        <v>9</v>
      </c>
      <c r="E17" s="14">
        <f t="shared" si="0"/>
        <v>2.7649769585253456E-3</v>
      </c>
      <c r="F17" s="13">
        <f t="shared" si="1"/>
        <v>-2.5583084834648857</v>
      </c>
      <c r="G17" s="24"/>
      <c r="H17" s="5"/>
    </row>
    <row r="18" spans="1:8" x14ac:dyDescent="0.35">
      <c r="A18" s="12">
        <v>14</v>
      </c>
      <c r="B18" s="12">
        <v>1</v>
      </c>
      <c r="C18" s="24">
        <v>3</v>
      </c>
      <c r="D18" s="23">
        <v>0</v>
      </c>
      <c r="E18" s="14">
        <f t="shared" si="0"/>
        <v>0</v>
      </c>
      <c r="F18" s="13"/>
      <c r="G18" s="24"/>
      <c r="H18" s="5"/>
    </row>
    <row r="19" spans="1:8" x14ac:dyDescent="0.35">
      <c r="A19" s="12">
        <v>14</v>
      </c>
      <c r="B19" s="12">
        <v>2</v>
      </c>
      <c r="C19" s="24">
        <v>1</v>
      </c>
      <c r="D19" s="23">
        <v>11</v>
      </c>
      <c r="E19" s="14">
        <f t="shared" si="0"/>
        <v>3.3794162826420891E-3</v>
      </c>
      <c r="F19" s="13">
        <f t="shared" si="1"/>
        <v>-2.4711583077459855</v>
      </c>
      <c r="G19" s="24"/>
      <c r="H19" s="16">
        <f>AVERAGE(F16:F21)</f>
        <v>-2.4929458516757106</v>
      </c>
    </row>
    <row r="20" spans="1:8" x14ac:dyDescent="0.35">
      <c r="A20" s="12">
        <v>14</v>
      </c>
      <c r="B20" s="12">
        <v>2</v>
      </c>
      <c r="C20" s="24">
        <v>2</v>
      </c>
      <c r="D20" s="23">
        <v>11</v>
      </c>
      <c r="E20" s="14">
        <f t="shared" si="0"/>
        <v>3.3794162826420891E-3</v>
      </c>
      <c r="F20" s="13">
        <f t="shared" si="1"/>
        <v>-2.4711583077459855</v>
      </c>
      <c r="G20" s="24"/>
      <c r="H20" s="5"/>
    </row>
    <row r="21" spans="1:8" x14ac:dyDescent="0.35">
      <c r="A21" s="12">
        <v>14</v>
      </c>
      <c r="B21" s="2">
        <v>2</v>
      </c>
      <c r="C21" s="3">
        <v>3</v>
      </c>
      <c r="D21" s="23">
        <v>0</v>
      </c>
      <c r="E21" s="14">
        <f t="shared" si="0"/>
        <v>0</v>
      </c>
      <c r="F21" s="13"/>
      <c r="G21" s="3"/>
      <c r="H21" s="4"/>
    </row>
    <row r="22" spans="1:8" x14ac:dyDescent="0.35">
      <c r="A22" s="12">
        <v>21</v>
      </c>
      <c r="B22" s="9">
        <v>1</v>
      </c>
      <c r="C22" s="10">
        <v>1</v>
      </c>
      <c r="D22" s="23">
        <v>11</v>
      </c>
      <c r="E22" s="11">
        <f t="shared" si="0"/>
        <v>3.3794162826420891E-3</v>
      </c>
      <c r="F22" s="11">
        <f t="shared" si="1"/>
        <v>-2.4711583077459855</v>
      </c>
      <c r="G22" s="10"/>
      <c r="H22" s="15" t="s">
        <v>16</v>
      </c>
    </row>
    <row r="23" spans="1:8" x14ac:dyDescent="0.35">
      <c r="A23" s="12">
        <v>21</v>
      </c>
      <c r="B23" s="12">
        <v>1</v>
      </c>
      <c r="C23" s="24">
        <v>2</v>
      </c>
      <c r="D23" s="23">
        <v>0</v>
      </c>
      <c r="E23" s="23">
        <f t="shared" si="0"/>
        <v>0</v>
      </c>
      <c r="F23" s="23"/>
      <c r="G23" s="24"/>
      <c r="H23" s="5"/>
    </row>
    <row r="24" spans="1:8" x14ac:dyDescent="0.35">
      <c r="A24" s="12">
        <v>21</v>
      </c>
      <c r="B24" s="12">
        <v>1</v>
      </c>
      <c r="C24" s="24">
        <v>3</v>
      </c>
      <c r="D24" s="23">
        <v>0</v>
      </c>
      <c r="E24" s="23">
        <f t="shared" si="0"/>
        <v>0</v>
      </c>
      <c r="F24" s="23"/>
      <c r="G24" s="24"/>
      <c r="H24" s="5"/>
    </row>
    <row r="25" spans="1:8" x14ac:dyDescent="0.35">
      <c r="A25" s="12">
        <v>21</v>
      </c>
      <c r="B25" s="12">
        <v>2</v>
      </c>
      <c r="C25" s="24">
        <v>1</v>
      </c>
      <c r="D25" s="23">
        <v>0</v>
      </c>
      <c r="E25" s="23">
        <f t="shared" si="0"/>
        <v>0</v>
      </c>
      <c r="F25" s="23"/>
      <c r="G25" s="24"/>
      <c r="H25" s="16">
        <f>AVERAGE(F22:F27)</f>
        <v>-2.4711583077459855</v>
      </c>
    </row>
    <row r="26" spans="1:8" x14ac:dyDescent="0.35">
      <c r="A26" s="12">
        <v>21</v>
      </c>
      <c r="B26" s="12">
        <v>2</v>
      </c>
      <c r="C26" s="24">
        <v>2</v>
      </c>
      <c r="D26" s="23">
        <v>0</v>
      </c>
      <c r="E26" s="23">
        <f t="shared" si="0"/>
        <v>0</v>
      </c>
      <c r="F26" s="23"/>
      <c r="G26" s="24"/>
      <c r="H26" s="5"/>
    </row>
    <row r="27" spans="1:8" x14ac:dyDescent="0.35">
      <c r="A27" s="12">
        <v>21</v>
      </c>
      <c r="B27" s="2">
        <v>2</v>
      </c>
      <c r="C27" s="3">
        <v>3</v>
      </c>
      <c r="D27" s="23">
        <v>0</v>
      </c>
      <c r="E27" s="13">
        <f t="shared" si="0"/>
        <v>0</v>
      </c>
      <c r="F27" s="13"/>
      <c r="G27" s="3"/>
      <c r="H27" s="4"/>
    </row>
    <row r="28" spans="1:8" x14ac:dyDescent="0.35">
      <c r="A28" s="12">
        <v>28</v>
      </c>
      <c r="B28" s="9">
        <v>1</v>
      </c>
      <c r="C28" s="10">
        <v>1</v>
      </c>
      <c r="D28" s="23">
        <v>0</v>
      </c>
      <c r="E28" s="14">
        <f t="shared" si="0"/>
        <v>0</v>
      </c>
      <c r="F28" s="24"/>
      <c r="G28" s="10"/>
      <c r="H28" s="15" t="s">
        <v>17</v>
      </c>
    </row>
    <row r="29" spans="1:8" x14ac:dyDescent="0.35">
      <c r="A29" s="12">
        <v>28</v>
      </c>
      <c r="B29" s="12">
        <v>1</v>
      </c>
      <c r="C29" s="24">
        <v>2</v>
      </c>
      <c r="D29" s="23">
        <v>0</v>
      </c>
      <c r="E29" s="13">
        <f t="shared" si="0"/>
        <v>0</v>
      </c>
      <c r="F29" s="24"/>
      <c r="G29" s="24"/>
      <c r="H29" s="5"/>
    </row>
    <row r="30" spans="1:8" x14ac:dyDescent="0.35">
      <c r="A30" s="12">
        <v>28</v>
      </c>
      <c r="B30" s="12">
        <v>1</v>
      </c>
      <c r="C30" s="24">
        <v>3</v>
      </c>
      <c r="D30" s="23">
        <v>0</v>
      </c>
      <c r="E30" s="13">
        <f t="shared" si="0"/>
        <v>0</v>
      </c>
      <c r="F30" s="24"/>
      <c r="G30" s="24"/>
      <c r="H30" s="16" t="e">
        <f>AVERAGE(F28:F33)</f>
        <v>#DIV/0!</v>
      </c>
    </row>
    <row r="31" spans="1:8" x14ac:dyDescent="0.35">
      <c r="A31" s="12">
        <v>28</v>
      </c>
      <c r="B31" s="12">
        <v>2</v>
      </c>
      <c r="C31" s="24">
        <v>1</v>
      </c>
      <c r="D31" s="23">
        <v>0</v>
      </c>
      <c r="E31" s="13">
        <f t="shared" si="0"/>
        <v>0</v>
      </c>
      <c r="F31" s="24"/>
      <c r="G31" s="24"/>
      <c r="H31" s="5"/>
    </row>
    <row r="32" spans="1:8" x14ac:dyDescent="0.35">
      <c r="A32" s="12">
        <v>28</v>
      </c>
      <c r="B32" s="12">
        <v>2</v>
      </c>
      <c r="C32" s="24">
        <v>2</v>
      </c>
      <c r="D32" s="23">
        <v>0</v>
      </c>
      <c r="E32" s="13">
        <f t="shared" si="0"/>
        <v>0</v>
      </c>
      <c r="F32" s="24"/>
      <c r="G32" s="24"/>
      <c r="H32" s="5"/>
    </row>
    <row r="33" spans="1:8" x14ac:dyDescent="0.35">
      <c r="A33" s="2">
        <v>28</v>
      </c>
      <c r="B33" s="2">
        <v>2</v>
      </c>
      <c r="C33" s="3">
        <v>3</v>
      </c>
      <c r="D33" s="13">
        <v>0</v>
      </c>
      <c r="E33" s="13">
        <f t="shared" si="0"/>
        <v>0</v>
      </c>
      <c r="F33" s="3"/>
      <c r="G33" s="3"/>
      <c r="H33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A3" sqref="A3:G3"/>
    </sheetView>
  </sheetViews>
  <sheetFormatPr defaultRowHeight="14.5" x14ac:dyDescent="0.35"/>
  <sheetData>
    <row r="1" spans="1:8" x14ac:dyDescent="0.35">
      <c r="A1" t="s">
        <v>32</v>
      </c>
    </row>
    <row r="2" spans="1:8" x14ac:dyDescent="0.35">
      <c r="B2" s="7" t="s">
        <v>18</v>
      </c>
      <c r="C2" t="s">
        <v>6</v>
      </c>
      <c r="D2" s="6">
        <f>AVERAGE(D4:D9)</f>
        <v>4835</v>
      </c>
      <c r="G2" s="8"/>
    </row>
    <row r="3" spans="1:8" x14ac:dyDescent="0.35">
      <c r="A3" s="7" t="s">
        <v>0</v>
      </c>
      <c r="B3" s="7" t="s">
        <v>7</v>
      </c>
      <c r="C3" s="7" t="s">
        <v>8</v>
      </c>
      <c r="D3" s="7" t="s">
        <v>9</v>
      </c>
      <c r="E3" s="29" t="s">
        <v>10</v>
      </c>
      <c r="F3" s="30" t="s">
        <v>11</v>
      </c>
      <c r="G3" s="7" t="s">
        <v>12</v>
      </c>
    </row>
    <row r="4" spans="1:8" x14ac:dyDescent="0.35">
      <c r="A4" s="9">
        <v>0</v>
      </c>
      <c r="B4" s="9">
        <v>1</v>
      </c>
      <c r="C4" s="10">
        <v>1</v>
      </c>
      <c r="D4" s="11">
        <v>5300</v>
      </c>
      <c r="E4" s="11">
        <f>D4/D$2</f>
        <v>1.0961737331954498</v>
      </c>
      <c r="F4" s="11">
        <f>LOG10(E4)</f>
        <v>3.9879391181768531E-2</v>
      </c>
      <c r="G4" s="10"/>
      <c r="H4" s="28" t="s">
        <v>13</v>
      </c>
    </row>
    <row r="5" spans="1:8" x14ac:dyDescent="0.35">
      <c r="A5" s="12">
        <v>0</v>
      </c>
      <c r="B5" s="12">
        <v>1</v>
      </c>
      <c r="C5" s="24">
        <v>2</v>
      </c>
      <c r="D5" s="23">
        <v>2630</v>
      </c>
      <c r="E5" s="11">
        <f t="shared" ref="E5:E33" si="0">D5/D$2</f>
        <v>0.54395036194415713</v>
      </c>
      <c r="F5" s="23">
        <f t="shared" ref="F5:F33" si="1">LOG10(E5)</f>
        <v>-0.26444072992926265</v>
      </c>
      <c r="G5" s="24"/>
      <c r="H5" s="16"/>
    </row>
    <row r="6" spans="1:8" x14ac:dyDescent="0.35">
      <c r="A6" s="12">
        <v>0</v>
      </c>
      <c r="B6" s="12">
        <v>1</v>
      </c>
      <c r="C6" s="24">
        <v>3</v>
      </c>
      <c r="D6" s="23">
        <v>5890</v>
      </c>
      <c r="E6" s="11">
        <f t="shared" si="0"/>
        <v>1.2182006204756981</v>
      </c>
      <c r="F6" s="23">
        <f t="shared" si="1"/>
        <v>8.5718816368081194E-2</v>
      </c>
      <c r="G6" s="24"/>
      <c r="H6" s="16"/>
    </row>
    <row r="7" spans="1:8" x14ac:dyDescent="0.35">
      <c r="A7" s="12">
        <v>0</v>
      </c>
      <c r="B7" s="12">
        <v>2</v>
      </c>
      <c r="C7" s="24">
        <v>1</v>
      </c>
      <c r="D7" s="23">
        <v>7020</v>
      </c>
      <c r="E7" s="11">
        <f t="shared" si="0"/>
        <v>1.451913133402275</v>
      </c>
      <c r="F7" s="23">
        <f t="shared" si="1"/>
        <v>0.16194063371078479</v>
      </c>
      <c r="G7" s="24"/>
      <c r="H7" s="16">
        <f>AVERAGE(F4:F9)</f>
        <v>-2.8727144189669925E-2</v>
      </c>
    </row>
    <row r="8" spans="1:8" x14ac:dyDescent="0.35">
      <c r="A8" s="12">
        <v>0</v>
      </c>
      <c r="B8" s="12">
        <v>2</v>
      </c>
      <c r="C8" s="24">
        <v>2</v>
      </c>
      <c r="D8" s="23">
        <v>2750</v>
      </c>
      <c r="E8" s="11">
        <f t="shared" si="0"/>
        <v>0.56876938986556358</v>
      </c>
      <c r="F8" s="23">
        <f t="shared" si="1"/>
        <v>-0.24506378458875785</v>
      </c>
      <c r="G8" s="24"/>
      <c r="H8" s="16"/>
    </row>
    <row r="9" spans="1:8" x14ac:dyDescent="0.35">
      <c r="A9" s="12">
        <v>0</v>
      </c>
      <c r="B9" s="2">
        <v>2</v>
      </c>
      <c r="C9" s="3">
        <v>3</v>
      </c>
      <c r="D9" s="23">
        <v>5420</v>
      </c>
      <c r="E9" s="11">
        <f t="shared" si="0"/>
        <v>1.1209927611168562</v>
      </c>
      <c r="F9" s="23">
        <f t="shared" si="1"/>
        <v>4.9602808119366425E-2</v>
      </c>
      <c r="G9" s="3"/>
      <c r="H9" s="4"/>
    </row>
    <row r="10" spans="1:8" x14ac:dyDescent="0.35">
      <c r="A10" s="12">
        <v>7</v>
      </c>
      <c r="B10" s="9">
        <v>1</v>
      </c>
      <c r="C10" s="10">
        <v>1</v>
      </c>
      <c r="D10" s="23">
        <v>4740</v>
      </c>
      <c r="E10" s="11">
        <f t="shared" si="0"/>
        <v>0.98035160289555323</v>
      </c>
      <c r="F10" s="23">
        <f t="shared" si="1"/>
        <v>-8.6181367449354295E-3</v>
      </c>
      <c r="G10" s="10"/>
      <c r="H10" s="15" t="s">
        <v>14</v>
      </c>
    </row>
    <row r="11" spans="1:8" x14ac:dyDescent="0.35">
      <c r="A11" s="12">
        <v>7</v>
      </c>
      <c r="B11" s="12">
        <v>1</v>
      </c>
      <c r="C11" s="24">
        <v>2</v>
      </c>
      <c r="D11" s="23">
        <v>2750</v>
      </c>
      <c r="E11" s="11">
        <f t="shared" si="0"/>
        <v>0.56876938986556358</v>
      </c>
      <c r="F11" s="23">
        <f t="shared" si="1"/>
        <v>-0.24506378458875785</v>
      </c>
      <c r="G11" s="24"/>
      <c r="H11" s="5"/>
    </row>
    <row r="12" spans="1:8" x14ac:dyDescent="0.35">
      <c r="A12" s="12">
        <v>7</v>
      </c>
      <c r="B12" s="12">
        <v>1</v>
      </c>
      <c r="C12" s="24">
        <v>3</v>
      </c>
      <c r="D12" s="23">
        <v>3340</v>
      </c>
      <c r="E12" s="11">
        <f t="shared" si="0"/>
        <v>0.69079627714581182</v>
      </c>
      <c r="F12" s="23">
        <f t="shared" si="1"/>
        <v>-0.16065001160745598</v>
      </c>
      <c r="G12" s="24"/>
      <c r="H12" s="5"/>
    </row>
    <row r="13" spans="1:8" x14ac:dyDescent="0.35">
      <c r="A13" s="12">
        <v>7</v>
      </c>
      <c r="B13" s="12">
        <v>2</v>
      </c>
      <c r="C13" s="24">
        <v>1</v>
      </c>
      <c r="D13" s="23">
        <v>1690</v>
      </c>
      <c r="E13" s="11">
        <f t="shared" si="0"/>
        <v>0.34953464322647365</v>
      </c>
      <c r="F13" s="23">
        <f t="shared" si="1"/>
        <v>-0.45650977380534691</v>
      </c>
      <c r="G13" s="24"/>
      <c r="H13" s="16">
        <f>AVERAGE(F10:F15)</f>
        <v>-0.23642561330962231</v>
      </c>
    </row>
    <row r="14" spans="1:8" x14ac:dyDescent="0.35">
      <c r="A14" s="12">
        <v>7</v>
      </c>
      <c r="B14" s="12">
        <v>2</v>
      </c>
      <c r="C14" s="24">
        <v>2</v>
      </c>
      <c r="D14" s="23">
        <v>1660</v>
      </c>
      <c r="E14" s="11">
        <f t="shared" si="0"/>
        <v>0.34332988624612204</v>
      </c>
      <c r="F14" s="23">
        <f t="shared" si="1"/>
        <v>-0.46428839037896535</v>
      </c>
      <c r="G14" s="24"/>
      <c r="H14" s="5"/>
    </row>
    <row r="15" spans="1:8" x14ac:dyDescent="0.35">
      <c r="A15" s="12">
        <v>7</v>
      </c>
      <c r="B15" s="2">
        <v>2</v>
      </c>
      <c r="C15" s="3">
        <v>3</v>
      </c>
      <c r="D15" s="23">
        <v>3990</v>
      </c>
      <c r="E15" s="11">
        <f t="shared" si="0"/>
        <v>0.82523267838676317</v>
      </c>
      <c r="F15" s="23">
        <f t="shared" si="1"/>
        <v>-8.3423582732272253E-2</v>
      </c>
      <c r="G15" s="3"/>
      <c r="H15" s="4"/>
    </row>
    <row r="16" spans="1:8" x14ac:dyDescent="0.35">
      <c r="A16" s="12">
        <v>14</v>
      </c>
      <c r="B16" s="9">
        <v>1</v>
      </c>
      <c r="C16" s="10">
        <v>1</v>
      </c>
      <c r="D16" s="23">
        <v>4930</v>
      </c>
      <c r="E16" s="11">
        <f t="shared" si="0"/>
        <v>1.0196483971044468</v>
      </c>
      <c r="F16" s="23">
        <f t="shared" si="1"/>
        <v>8.4504408582095486E-3</v>
      </c>
      <c r="G16" s="10"/>
      <c r="H16" s="15" t="s">
        <v>15</v>
      </c>
    </row>
    <row r="17" spans="1:8" x14ac:dyDescent="0.35">
      <c r="A17" s="12">
        <v>14</v>
      </c>
      <c r="B17" s="12">
        <v>1</v>
      </c>
      <c r="C17" s="24">
        <v>2</v>
      </c>
      <c r="D17" s="23">
        <v>1470</v>
      </c>
      <c r="E17" s="11">
        <f t="shared" si="0"/>
        <v>0.30403309203722856</v>
      </c>
      <c r="F17" s="23">
        <f t="shared" si="1"/>
        <v>-0.5170791436708444</v>
      </c>
      <c r="G17" s="24"/>
      <c r="H17" s="5"/>
    </row>
    <row r="18" spans="1:8" x14ac:dyDescent="0.35">
      <c r="A18" s="12">
        <v>14</v>
      </c>
      <c r="B18" s="12">
        <v>1</v>
      </c>
      <c r="C18" s="24">
        <v>3</v>
      </c>
      <c r="D18" s="23">
        <v>1220</v>
      </c>
      <c r="E18" s="11">
        <f t="shared" si="0"/>
        <v>0.25232678386763185</v>
      </c>
      <c r="F18" s="23">
        <f t="shared" si="1"/>
        <v>-0.59803664774427223</v>
      </c>
      <c r="G18" s="24"/>
      <c r="H18" s="5"/>
    </row>
    <row r="19" spans="1:8" x14ac:dyDescent="0.35">
      <c r="A19" s="12">
        <v>14</v>
      </c>
      <c r="B19" s="12">
        <v>2</v>
      </c>
      <c r="C19" s="24">
        <v>1</v>
      </c>
      <c r="D19" s="23">
        <v>2880</v>
      </c>
      <c r="E19" s="11">
        <f t="shared" si="0"/>
        <v>0.59565667011375389</v>
      </c>
      <c r="F19" s="23">
        <f t="shared" si="1"/>
        <v>-0.22500399065978963</v>
      </c>
      <c r="G19" s="24"/>
      <c r="H19" s="16">
        <f>AVERAGE(F16:F21)</f>
        <v>-0.334070100468777</v>
      </c>
    </row>
    <row r="20" spans="1:8" x14ac:dyDescent="0.35">
      <c r="A20" s="12">
        <v>14</v>
      </c>
      <c r="B20" s="12">
        <v>2</v>
      </c>
      <c r="C20" s="24">
        <v>2</v>
      </c>
      <c r="D20" s="23">
        <v>3880</v>
      </c>
      <c r="E20" s="11">
        <f t="shared" si="0"/>
        <v>0.8024819027921406</v>
      </c>
      <c r="F20" s="23">
        <f t="shared" si="1"/>
        <v>-9.5564752824813262E-2</v>
      </c>
      <c r="G20" s="24"/>
      <c r="H20" s="5"/>
    </row>
    <row r="21" spans="1:8" x14ac:dyDescent="0.35">
      <c r="A21" s="12">
        <v>14</v>
      </c>
      <c r="B21" s="2">
        <v>2</v>
      </c>
      <c r="C21" s="3">
        <v>3</v>
      </c>
      <c r="D21" s="23">
        <v>1280</v>
      </c>
      <c r="E21" s="11">
        <f t="shared" si="0"/>
        <v>0.26473629782833508</v>
      </c>
      <c r="F21" s="23">
        <f t="shared" si="1"/>
        <v>-0.57718650877115207</v>
      </c>
      <c r="G21" s="3"/>
      <c r="H21" s="4"/>
    </row>
    <row r="22" spans="1:8" x14ac:dyDescent="0.35">
      <c r="A22" s="12">
        <v>21</v>
      </c>
      <c r="B22" s="9">
        <v>1</v>
      </c>
      <c r="C22" s="10">
        <v>1</v>
      </c>
      <c r="D22" s="23">
        <v>1300</v>
      </c>
      <c r="E22" s="11">
        <f t="shared" si="0"/>
        <v>0.26887280248190282</v>
      </c>
      <c r="F22" s="23">
        <f t="shared" si="1"/>
        <v>-0.57045312611218368</v>
      </c>
      <c r="G22" s="10"/>
      <c r="H22" s="15" t="s">
        <v>16</v>
      </c>
    </row>
    <row r="23" spans="1:8" x14ac:dyDescent="0.35">
      <c r="A23" s="12">
        <v>21</v>
      </c>
      <c r="B23" s="12">
        <v>1</v>
      </c>
      <c r="C23" s="24">
        <v>2</v>
      </c>
      <c r="D23" s="23">
        <v>1250</v>
      </c>
      <c r="E23" s="11">
        <f t="shared" si="0"/>
        <v>0.25853154084798347</v>
      </c>
      <c r="F23" s="23">
        <f t="shared" si="1"/>
        <v>-0.58748646541096405</v>
      </c>
      <c r="G23" s="24"/>
      <c r="H23" s="5"/>
    </row>
    <row r="24" spans="1:8" x14ac:dyDescent="0.35">
      <c r="A24" s="12">
        <v>21</v>
      </c>
      <c r="B24" s="12">
        <v>1</v>
      </c>
      <c r="C24" s="24">
        <v>3</v>
      </c>
      <c r="D24" s="23">
        <v>3980</v>
      </c>
      <c r="E24" s="11">
        <f t="shared" si="0"/>
        <v>0.8231644260599793</v>
      </c>
      <c r="F24" s="23">
        <f t="shared" si="1"/>
        <v>-8.4513406345332637E-2</v>
      </c>
      <c r="G24" s="24"/>
      <c r="H24" s="5"/>
    </row>
    <row r="25" spans="1:8" x14ac:dyDescent="0.35">
      <c r="A25" s="12">
        <v>21</v>
      </c>
      <c r="B25" s="12">
        <v>2</v>
      </c>
      <c r="C25" s="24">
        <v>1</v>
      </c>
      <c r="D25" s="23">
        <v>1500</v>
      </c>
      <c r="E25" s="11">
        <f t="shared" si="0"/>
        <v>0.31023784901758017</v>
      </c>
      <c r="F25" s="23">
        <f t="shared" si="1"/>
        <v>-0.50830521936333917</v>
      </c>
      <c r="G25" s="24"/>
      <c r="H25" s="16">
        <f>AVERAGE(F22:F27)</f>
        <v>-0.40287067556404937</v>
      </c>
    </row>
    <row r="26" spans="1:8" x14ac:dyDescent="0.35">
      <c r="A26" s="12">
        <v>21</v>
      </c>
      <c r="B26" s="12">
        <v>2</v>
      </c>
      <c r="C26" s="24">
        <v>2</v>
      </c>
      <c r="D26" s="23">
        <v>2210</v>
      </c>
      <c r="E26" s="11">
        <f t="shared" si="0"/>
        <v>0.45708376421923474</v>
      </c>
      <c r="F26" s="23">
        <f t="shared" si="1"/>
        <v>-0.3400042047339098</v>
      </c>
      <c r="G26" s="24"/>
      <c r="H26" s="5"/>
    </row>
    <row r="27" spans="1:8" x14ac:dyDescent="0.35">
      <c r="A27" s="12">
        <v>21</v>
      </c>
      <c r="B27" s="2">
        <v>2</v>
      </c>
      <c r="C27" s="3">
        <v>3</v>
      </c>
      <c r="D27" s="23">
        <v>2280</v>
      </c>
      <c r="E27" s="11">
        <f t="shared" si="0"/>
        <v>0.47156153050672184</v>
      </c>
      <c r="F27" s="23">
        <f t="shared" si="1"/>
        <v>-0.32646163141856666</v>
      </c>
      <c r="G27" s="3"/>
      <c r="H27" s="4"/>
    </row>
    <row r="28" spans="1:8" x14ac:dyDescent="0.35">
      <c r="A28" s="12">
        <v>28</v>
      </c>
      <c r="B28" s="9">
        <v>1</v>
      </c>
      <c r="C28" s="10">
        <v>1</v>
      </c>
      <c r="D28" s="23">
        <v>1300</v>
      </c>
      <c r="E28" s="11">
        <f t="shared" si="0"/>
        <v>0.26887280248190282</v>
      </c>
      <c r="F28" s="23">
        <f t="shared" si="1"/>
        <v>-0.57045312611218368</v>
      </c>
      <c r="G28" s="10"/>
      <c r="H28" s="15" t="s">
        <v>17</v>
      </c>
    </row>
    <row r="29" spans="1:8" x14ac:dyDescent="0.35">
      <c r="A29" s="12">
        <v>28</v>
      </c>
      <c r="B29" s="12">
        <v>1</v>
      </c>
      <c r="C29" s="24">
        <v>2</v>
      </c>
      <c r="D29" s="23">
        <v>1500</v>
      </c>
      <c r="E29" s="11">
        <f t="shared" si="0"/>
        <v>0.31023784901758017</v>
      </c>
      <c r="F29" s="23">
        <f t="shared" si="1"/>
        <v>-0.50830521936333917</v>
      </c>
      <c r="G29" s="24"/>
      <c r="H29" s="5"/>
    </row>
    <row r="30" spans="1:8" x14ac:dyDescent="0.35">
      <c r="A30" s="12">
        <v>28</v>
      </c>
      <c r="B30" s="12">
        <v>1</v>
      </c>
      <c r="C30" s="24">
        <v>3</v>
      </c>
      <c r="D30" s="23">
        <v>933</v>
      </c>
      <c r="E30" s="11">
        <f t="shared" si="0"/>
        <v>0.19296794208893486</v>
      </c>
      <c r="F30" s="23">
        <f t="shared" si="1"/>
        <v>-0.71451483467252053</v>
      </c>
      <c r="G30" s="24"/>
      <c r="H30" s="16">
        <f>AVERAGE(F28:F33)</f>
        <v>-0.49958453820661552</v>
      </c>
    </row>
    <row r="31" spans="1:8" x14ac:dyDescent="0.35">
      <c r="A31" s="12">
        <v>28</v>
      </c>
      <c r="B31" s="12">
        <v>2</v>
      </c>
      <c r="C31" s="24">
        <v>1</v>
      </c>
      <c r="D31" s="23">
        <v>1970</v>
      </c>
      <c r="E31" s="11">
        <f t="shared" si="0"/>
        <v>0.40744570837642191</v>
      </c>
      <c r="F31" s="23">
        <f t="shared" si="1"/>
        <v>-0.38993025225742756</v>
      </c>
      <c r="G31" s="24"/>
      <c r="H31" s="5"/>
    </row>
    <row r="32" spans="1:8" x14ac:dyDescent="0.35">
      <c r="A32" s="12">
        <v>28</v>
      </c>
      <c r="B32" s="12">
        <v>2</v>
      </c>
      <c r="C32" s="24">
        <v>2</v>
      </c>
      <c r="D32" s="23">
        <v>2390</v>
      </c>
      <c r="E32" s="11">
        <f t="shared" si="0"/>
        <v>0.49431230610134436</v>
      </c>
      <c r="F32" s="23">
        <f t="shared" si="1"/>
        <v>-0.30599857747088283</v>
      </c>
      <c r="G32" s="24"/>
      <c r="H32" s="5"/>
    </row>
    <row r="33" spans="1:8" x14ac:dyDescent="0.35">
      <c r="A33" s="2">
        <v>28</v>
      </c>
      <c r="B33" s="2">
        <v>2</v>
      </c>
      <c r="C33" s="3">
        <v>3</v>
      </c>
      <c r="D33" s="13">
        <v>1500</v>
      </c>
      <c r="E33" s="14">
        <f t="shared" si="0"/>
        <v>0.31023784901758017</v>
      </c>
      <c r="F33" s="13">
        <f t="shared" si="1"/>
        <v>-0.50830521936333917</v>
      </c>
      <c r="G33" s="3"/>
      <c r="H33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Serratia liquefaciens</vt:lpstr>
      <vt:lpstr>Trichococcus pasteurii</vt:lpstr>
      <vt:lpstr>Staphylococcus equorum</vt:lpstr>
      <vt:lpstr>Acinetobacter johnsonii</vt:lpstr>
      <vt:lpstr>Bacillus simplex</vt:lpstr>
      <vt:lpstr>Sphingomonas yunnanensis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marye</dc:creator>
  <cp:lastModifiedBy>Petra Schwendner</cp:lastModifiedBy>
  <dcterms:created xsi:type="dcterms:W3CDTF">2020-09-03T19:07:43Z</dcterms:created>
  <dcterms:modified xsi:type="dcterms:W3CDTF">2020-09-04T18:30:50Z</dcterms:modified>
</cp:coreProperties>
</file>