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Scientific reports 5-05-2020\3-09-2020\"/>
    </mc:Choice>
  </mc:AlternateContent>
  <bookViews>
    <workbookView xWindow="0" yWindow="0" windowWidth="23040" windowHeight="8616" tabRatio="500"/>
  </bookViews>
  <sheets>
    <sheet name="Sheet1" sheetId="1" r:id="rId1"/>
    <sheet name="Hoja1" sheetId="2" r:id="rId2"/>
  </sheets>
  <calcPr calcId="162913"/>
</workbook>
</file>

<file path=xl/calcChain.xml><?xml version="1.0" encoding="utf-8"?>
<calcChain xmlns="http://schemas.openxmlformats.org/spreadsheetml/2006/main">
  <c r="K398" i="1" l="1"/>
  <c r="L210" i="1"/>
  <c r="L181" i="1"/>
  <c r="L42" i="1"/>
  <c r="L16" i="1"/>
  <c r="L18" i="1"/>
  <c r="L19" i="1"/>
  <c r="K20" i="1"/>
  <c r="L40" i="1"/>
  <c r="L43" i="1"/>
  <c r="K44" i="1"/>
  <c r="L51" i="1"/>
  <c r="L53" i="1"/>
  <c r="L75" i="1"/>
  <c r="L76" i="1"/>
  <c r="L78" i="1"/>
  <c r="L79" i="1"/>
  <c r="K80" i="1"/>
  <c r="L95" i="1"/>
  <c r="L97" i="1"/>
  <c r="L98" i="1"/>
  <c r="K99" i="1"/>
  <c r="L112" i="1"/>
  <c r="L114" i="1"/>
  <c r="L115" i="1"/>
  <c r="K116" i="1"/>
  <c r="K126" i="1"/>
  <c r="L131" i="1"/>
  <c r="L133" i="1"/>
  <c r="L134" i="1"/>
  <c r="K135" i="1"/>
  <c r="L141" i="1"/>
  <c r="L143" i="1"/>
  <c r="L144" i="1"/>
  <c r="L145" i="1"/>
  <c r="K146" i="1"/>
  <c r="L159" i="1"/>
  <c r="L161" i="1"/>
  <c r="K162" i="1"/>
  <c r="L178" i="1"/>
  <c r="L180" i="1"/>
  <c r="L195" i="1"/>
  <c r="L207" i="1"/>
  <c r="L209" i="1"/>
  <c r="K211" i="1"/>
  <c r="L235" i="1"/>
  <c r="L237" i="1"/>
  <c r="L238" i="1"/>
  <c r="K239" i="1"/>
  <c r="L250" i="1"/>
  <c r="L252" i="1"/>
  <c r="L253" i="1"/>
  <c r="K254" i="1"/>
  <c r="L267" i="1"/>
  <c r="L269" i="1"/>
  <c r="L270" i="1"/>
  <c r="K271" i="1"/>
  <c r="L290" i="1"/>
  <c r="L292" i="1"/>
  <c r="L293" i="1"/>
  <c r="K294" i="1"/>
  <c r="L301" i="1"/>
  <c r="L303" i="1"/>
  <c r="L304" i="1"/>
  <c r="K305" i="1"/>
  <c r="L327" i="1"/>
  <c r="L329" i="1"/>
  <c r="L330" i="1"/>
  <c r="K331" i="1"/>
  <c r="L345" i="1"/>
  <c r="L347" i="1"/>
  <c r="L348" i="1"/>
  <c r="K349" i="1"/>
  <c r="L361" i="1"/>
  <c r="L363" i="1"/>
  <c r="L364" i="1"/>
  <c r="K365" i="1"/>
  <c r="L377" i="1"/>
  <c r="L379" i="1"/>
  <c r="L380" i="1"/>
  <c r="K381" i="1"/>
  <c r="L415" i="1"/>
  <c r="L416" i="1"/>
  <c r="K417" i="1"/>
  <c r="L422" i="1"/>
  <c r="L424" i="1"/>
  <c r="L425" i="1"/>
  <c r="K426" i="1"/>
  <c r="L436" i="1"/>
  <c r="L439" i="1"/>
</calcChain>
</file>

<file path=xl/sharedStrings.xml><?xml version="1.0" encoding="utf-8"?>
<sst xmlns="http://schemas.openxmlformats.org/spreadsheetml/2006/main" count="1127" uniqueCount="499">
  <si>
    <t>L.luteus LG</t>
  </si>
  <si>
    <t>Marker*</t>
  </si>
  <si>
    <t>Lan chromosome</t>
  </si>
  <si>
    <t>Lan start</t>
  </si>
  <si>
    <t>Lan stop</t>
  </si>
  <si>
    <t>3194_89</t>
  </si>
  <si>
    <t>chr6</t>
  </si>
  <si>
    <t>Summary LG1</t>
  </si>
  <si>
    <t>Percent</t>
  </si>
  <si>
    <t>19168_41</t>
  </si>
  <si>
    <t>scaffold</t>
  </si>
  <si>
    <t># Markers with hit</t>
  </si>
  <si>
    <t>22717_45</t>
  </si>
  <si>
    <t>chr11</t>
  </si>
  <si>
    <t># L.a chromsomes with matches</t>
  </si>
  <si>
    <t>15130_31</t>
  </si>
  <si>
    <t># Scaffold matches</t>
  </si>
  <si>
    <t>15439_71</t>
  </si>
  <si>
    <t>chr3</t>
  </si>
  <si>
    <t>Chromosome with largest matches</t>
  </si>
  <si>
    <t>10503_31</t>
  </si>
  <si>
    <t xml:space="preserve">Number of markers with largest matches </t>
  </si>
  <si>
    <t>25530_63</t>
  </si>
  <si>
    <t>Largest number of contiguous matches</t>
  </si>
  <si>
    <t>22971_53</t>
  </si>
  <si>
    <t>Largest syntenic block in bp</t>
  </si>
  <si>
    <t>5600_119</t>
  </si>
  <si>
    <t>19992_45</t>
  </si>
  <si>
    <t>chr17</t>
  </si>
  <si>
    <t>27131_45</t>
  </si>
  <si>
    <t>chr4</t>
  </si>
  <si>
    <t>16423_69</t>
  </si>
  <si>
    <t>chr18</t>
  </si>
  <si>
    <t>23430_39</t>
  </si>
  <si>
    <t>20138_149</t>
  </si>
  <si>
    <t>chr12</t>
  </si>
  <si>
    <t>17934_58</t>
  </si>
  <si>
    <t>chr1</t>
  </si>
  <si>
    <t>11148_38</t>
  </si>
  <si>
    <t>23234_70</t>
  </si>
  <si>
    <t>27032_56</t>
  </si>
  <si>
    <t>chr9</t>
  </si>
  <si>
    <t>3826_97</t>
  </si>
  <si>
    <t>12930_88</t>
  </si>
  <si>
    <t>sca176321</t>
  </si>
  <si>
    <t>16798_90</t>
  </si>
  <si>
    <t>L2itg35008</t>
  </si>
  <si>
    <t>ctg07817</t>
  </si>
  <si>
    <t>16744_80</t>
  </si>
  <si>
    <t>Summary LG2</t>
  </si>
  <si>
    <t>7013_58</t>
  </si>
  <si>
    <t>chr8</t>
  </si>
  <si>
    <t>21071_126</t>
  </si>
  <si>
    <t>chr20</t>
  </si>
  <si>
    <t>24045_30</t>
  </si>
  <si>
    <t>23948_59</t>
  </si>
  <si>
    <t>23263_58</t>
  </si>
  <si>
    <t>12836_91</t>
  </si>
  <si>
    <t>16640_74</t>
  </si>
  <si>
    <t>15378_36</t>
  </si>
  <si>
    <t>23866_43</t>
  </si>
  <si>
    <t>20423_25</t>
  </si>
  <si>
    <t>chr7</t>
  </si>
  <si>
    <t>19592_41</t>
  </si>
  <si>
    <t>Summary LG3</t>
  </si>
  <si>
    <t>8676_27</t>
  </si>
  <si>
    <t>17195_85</t>
  </si>
  <si>
    <t>16262_25</t>
  </si>
  <si>
    <t>chr14</t>
  </si>
  <si>
    <t>4869_35</t>
  </si>
  <si>
    <t>6068_63</t>
  </si>
  <si>
    <t>10435_57</t>
  </si>
  <si>
    <t>chr2</t>
  </si>
  <si>
    <t>18985_126</t>
  </si>
  <si>
    <t>chr15</t>
  </si>
  <si>
    <t>NA</t>
  </si>
  <si>
    <t>16225_116</t>
  </si>
  <si>
    <t>7835_128</t>
  </si>
  <si>
    <t>15941_102</t>
  </si>
  <si>
    <t>16550_21</t>
  </si>
  <si>
    <t>chr16</t>
  </si>
  <si>
    <t>24285_29</t>
  </si>
  <si>
    <t>chr19</t>
  </si>
  <si>
    <t>23850_20</t>
  </si>
  <si>
    <t>25641_86</t>
  </si>
  <si>
    <t>24327_28</t>
  </si>
  <si>
    <t>12829_86</t>
  </si>
  <si>
    <t>5601_73</t>
  </si>
  <si>
    <t>19568_34</t>
  </si>
  <si>
    <t>743_30</t>
  </si>
  <si>
    <t>9476_25</t>
  </si>
  <si>
    <t>16482_35</t>
  </si>
  <si>
    <t>5615_29</t>
  </si>
  <si>
    <t>13012_40</t>
  </si>
  <si>
    <t>16986_56</t>
  </si>
  <si>
    <t>sca27011</t>
  </si>
  <si>
    <t>Summary LG4</t>
  </si>
  <si>
    <t>9382_98</t>
  </si>
  <si>
    <t>14012_56</t>
  </si>
  <si>
    <t>24838_44</t>
  </si>
  <si>
    <t>24776_309</t>
  </si>
  <si>
    <t>chr10</t>
  </si>
  <si>
    <t>chr6, chr4</t>
  </si>
  <si>
    <t>11639_61</t>
  </si>
  <si>
    <t>12509_62</t>
  </si>
  <si>
    <t>sca409063</t>
  </si>
  <si>
    <t>15350_38</t>
  </si>
  <si>
    <t>24457_300</t>
  </si>
  <si>
    <t>27046_93</t>
  </si>
  <si>
    <t>21756_36</t>
  </si>
  <si>
    <t>20959_22</t>
  </si>
  <si>
    <t>11514_84</t>
  </si>
  <si>
    <t>10097_44</t>
  </si>
  <si>
    <t>17371_24</t>
  </si>
  <si>
    <t>16464_84</t>
  </si>
  <si>
    <t>23136_43</t>
  </si>
  <si>
    <t>8206_133</t>
  </si>
  <si>
    <t>sca307294</t>
  </si>
  <si>
    <t>Summary LG5</t>
  </si>
  <si>
    <t>12178_23</t>
  </si>
  <si>
    <t>19588_23</t>
  </si>
  <si>
    <t>8841_53</t>
  </si>
  <si>
    <t>20332_62</t>
  </si>
  <si>
    <t>C70288332</t>
  </si>
  <si>
    <t>25750_88</t>
  </si>
  <si>
    <t>26872_32</t>
  </si>
  <si>
    <t>18819_148</t>
  </si>
  <si>
    <t>8933_158</t>
  </si>
  <si>
    <t>26615_31</t>
  </si>
  <si>
    <t>24196_46</t>
  </si>
  <si>
    <t>chr13</t>
  </si>
  <si>
    <t>25612_73</t>
  </si>
  <si>
    <t>13334_65</t>
  </si>
  <si>
    <t>3868_54</t>
  </si>
  <si>
    <t>25409_82</t>
  </si>
  <si>
    <t>sca166246</t>
  </si>
  <si>
    <t>17552_28</t>
  </si>
  <si>
    <t>Summary LG6</t>
  </si>
  <si>
    <t>21929_40</t>
  </si>
  <si>
    <t>13380_57</t>
  </si>
  <si>
    <t>24168_75</t>
  </si>
  <si>
    <t>14090_59</t>
  </si>
  <si>
    <t>chr14,chr17</t>
  </si>
  <si>
    <t>24953_147</t>
  </si>
  <si>
    <t>sca187896</t>
  </si>
  <si>
    <t>3910_33</t>
  </si>
  <si>
    <t>17864_21</t>
  </si>
  <si>
    <t>16290_27</t>
  </si>
  <si>
    <t>14511_43</t>
  </si>
  <si>
    <t>Summary LG7</t>
  </si>
  <si>
    <t>2598_54</t>
  </si>
  <si>
    <t>25680_55</t>
  </si>
  <si>
    <t>SNP_Golscvd1</t>
  </si>
  <si>
    <t>L2ctg122111</t>
  </si>
  <si>
    <t>20712_21</t>
  </si>
  <si>
    <t>11636_43</t>
  </si>
  <si>
    <t>7408_78</t>
  </si>
  <si>
    <t>sca18578</t>
  </si>
  <si>
    <t>sca209247</t>
  </si>
  <si>
    <t>Summary LG8</t>
  </si>
  <si>
    <t>22284_23</t>
  </si>
  <si>
    <t>2363_47</t>
  </si>
  <si>
    <t>20900_85</t>
  </si>
  <si>
    <t>ctg20328</t>
  </si>
  <si>
    <t>12285_87</t>
  </si>
  <si>
    <t>ctg02274</t>
  </si>
  <si>
    <t>L2ctg02595</t>
  </si>
  <si>
    <t>122_62</t>
  </si>
  <si>
    <t>9539_75</t>
  </si>
  <si>
    <t>18947_78</t>
  </si>
  <si>
    <t>Summary LG9</t>
  </si>
  <si>
    <t>12262_28</t>
  </si>
  <si>
    <t>27091_37</t>
  </si>
  <si>
    <t>17246_24</t>
  </si>
  <si>
    <t>20746_53</t>
  </si>
  <si>
    <t>24226_30</t>
  </si>
  <si>
    <t>18572_58</t>
  </si>
  <si>
    <t>17781_77</t>
  </si>
  <si>
    <t>Number of contiguous matches in correct order</t>
  </si>
  <si>
    <t>25298_26</t>
  </si>
  <si>
    <t>19151_124</t>
  </si>
  <si>
    <t>21299_88</t>
  </si>
  <si>
    <t>21514_59</t>
  </si>
  <si>
    <t>23711_72</t>
  </si>
  <si>
    <t>26729_43</t>
  </si>
  <si>
    <t>12102_23</t>
  </si>
  <si>
    <t>23104_36</t>
  </si>
  <si>
    <t>24397_107</t>
  </si>
  <si>
    <t>24852_112</t>
  </si>
  <si>
    <t>24748_97</t>
  </si>
  <si>
    <t>Summary LG10</t>
  </si>
  <si>
    <t>14809_40</t>
  </si>
  <si>
    <t>14998_110</t>
  </si>
  <si>
    <t>24180_43</t>
  </si>
  <si>
    <t>8126_86</t>
  </si>
  <si>
    <t>1966_78</t>
  </si>
  <si>
    <t>21033_61</t>
  </si>
  <si>
    <t>21798_26</t>
  </si>
  <si>
    <t>18272_54</t>
  </si>
  <si>
    <t>23236_73</t>
  </si>
  <si>
    <t>14318_82</t>
  </si>
  <si>
    <t>sca225267</t>
  </si>
  <si>
    <t>23830_37</t>
  </si>
  <si>
    <t>10623_50</t>
  </si>
  <si>
    <t>chr5</t>
  </si>
  <si>
    <t>sca13134</t>
  </si>
  <si>
    <t>13403_40</t>
  </si>
  <si>
    <t>sca315976</t>
  </si>
  <si>
    <t>3032_38</t>
  </si>
  <si>
    <t>sca90934</t>
  </si>
  <si>
    <t>Summary LG11</t>
  </si>
  <si>
    <t>12025_66</t>
  </si>
  <si>
    <t>10497_69</t>
  </si>
  <si>
    <t>sca172949</t>
  </si>
  <si>
    <t>1799_41</t>
  </si>
  <si>
    <t>16579_53</t>
  </si>
  <si>
    <t>20467_53</t>
  </si>
  <si>
    <t>22835_62</t>
  </si>
  <si>
    <t>21125_141</t>
  </si>
  <si>
    <t>27210_21</t>
  </si>
  <si>
    <t>20198_112</t>
  </si>
  <si>
    <t>23652_111</t>
  </si>
  <si>
    <t>sca223870</t>
  </si>
  <si>
    <t>15118_29</t>
  </si>
  <si>
    <t>16837_32</t>
  </si>
  <si>
    <t>17709_87</t>
  </si>
  <si>
    <t>sca54682</t>
  </si>
  <si>
    <t>2388_68</t>
  </si>
  <si>
    <t>9054_102</t>
  </si>
  <si>
    <t>Summary LG12</t>
  </si>
  <si>
    <t>2181_34</t>
  </si>
  <si>
    <t>6369_33</t>
  </si>
  <si>
    <t>6480_63</t>
  </si>
  <si>
    <t>19179_38</t>
  </si>
  <si>
    <t>22905_71</t>
  </si>
  <si>
    <t>sca6768</t>
  </si>
  <si>
    <t>5524_20</t>
  </si>
  <si>
    <t>25017_21</t>
  </si>
  <si>
    <t>27157_39</t>
  </si>
  <si>
    <t>20048_56</t>
  </si>
  <si>
    <t>L2ctg24410</t>
  </si>
  <si>
    <t>15628_51</t>
  </si>
  <si>
    <t>Summary LG13</t>
  </si>
  <si>
    <t>14024_36</t>
  </si>
  <si>
    <t>26411_81</t>
  </si>
  <si>
    <t>16490_139</t>
  </si>
  <si>
    <t>16568_207</t>
  </si>
  <si>
    <t>Chr11</t>
  </si>
  <si>
    <t>sca19952</t>
  </si>
  <si>
    <t>20207_82</t>
  </si>
  <si>
    <t>5150_53</t>
  </si>
  <si>
    <t>24311_74</t>
  </si>
  <si>
    <t>21885_76</t>
  </si>
  <si>
    <t>23921_40</t>
  </si>
  <si>
    <t>11931_39</t>
  </si>
  <si>
    <t>18968_65</t>
  </si>
  <si>
    <t>sca82470</t>
  </si>
  <si>
    <t>sca86797</t>
  </si>
  <si>
    <t>19004_43</t>
  </si>
  <si>
    <t>3188_61</t>
  </si>
  <si>
    <t>sca409616</t>
  </si>
  <si>
    <t>sca87230</t>
  </si>
  <si>
    <t>sca465956</t>
  </si>
  <si>
    <t>sca122810</t>
  </si>
  <si>
    <t>17446_93</t>
  </si>
  <si>
    <t>11909_28</t>
  </si>
  <si>
    <t>6834_61</t>
  </si>
  <si>
    <t>5010_83</t>
  </si>
  <si>
    <t>8561_39</t>
  </si>
  <si>
    <t>16002_139</t>
  </si>
  <si>
    <t>21551_95</t>
  </si>
  <si>
    <t>25221_30</t>
  </si>
  <si>
    <t>Summary LG14</t>
  </si>
  <si>
    <t>6115_49</t>
  </si>
  <si>
    <t>15401_49</t>
  </si>
  <si>
    <t>23128_67</t>
  </si>
  <si>
    <t>8187_56</t>
  </si>
  <si>
    <t>23047_58</t>
  </si>
  <si>
    <t>sca451189</t>
  </si>
  <si>
    <t>6227_112</t>
  </si>
  <si>
    <t>20753_94</t>
  </si>
  <si>
    <t>24100_49</t>
  </si>
  <si>
    <t>26915_45</t>
  </si>
  <si>
    <t>10543_33</t>
  </si>
  <si>
    <t>19384_94</t>
  </si>
  <si>
    <t>17087_39</t>
  </si>
  <si>
    <t>24400_62</t>
  </si>
  <si>
    <t>sca338863</t>
  </si>
  <si>
    <t>Summary LG15</t>
  </si>
  <si>
    <t>L2ctg38403</t>
  </si>
  <si>
    <t>11705_80</t>
  </si>
  <si>
    <t>25599_44</t>
  </si>
  <si>
    <t>21547_85</t>
  </si>
  <si>
    <t>4478_79</t>
  </si>
  <si>
    <t>15676_44</t>
  </si>
  <si>
    <t>14868_49</t>
  </si>
  <si>
    <t>21488_55</t>
  </si>
  <si>
    <t>22007_400</t>
  </si>
  <si>
    <t>23301_101</t>
  </si>
  <si>
    <t>15647_132</t>
  </si>
  <si>
    <t>16713_78</t>
  </si>
  <si>
    <t>19587_70</t>
  </si>
  <si>
    <t>5488_57</t>
  </si>
  <si>
    <t>18649_38</t>
  </si>
  <si>
    <t>C70113526</t>
  </si>
  <si>
    <t>20572_74</t>
  </si>
  <si>
    <t>Summary LG16</t>
  </si>
  <si>
    <t>25978_39</t>
  </si>
  <si>
    <t>6938_61</t>
  </si>
  <si>
    <t>17170_100</t>
  </si>
  <si>
    <t>19228_35</t>
  </si>
  <si>
    <t>25619_35</t>
  </si>
  <si>
    <t>16595_37</t>
  </si>
  <si>
    <t>22274_104</t>
  </si>
  <si>
    <t>16935_36</t>
  </si>
  <si>
    <t>12207_72</t>
  </si>
  <si>
    <t>11509_88</t>
  </si>
  <si>
    <t>20383_203</t>
  </si>
  <si>
    <t>13590_26</t>
  </si>
  <si>
    <t>4874_28</t>
  </si>
  <si>
    <t>18524_74</t>
  </si>
  <si>
    <t>18191_69</t>
  </si>
  <si>
    <t>16474_47</t>
  </si>
  <si>
    <t>21312_231</t>
  </si>
  <si>
    <t>12141_24</t>
  </si>
  <si>
    <t>26996_73</t>
  </si>
  <si>
    <t>22554_140</t>
  </si>
  <si>
    <t>sca67853</t>
  </si>
  <si>
    <t>7681_30</t>
  </si>
  <si>
    <t>22553_197</t>
  </si>
  <si>
    <t>Summary LG17</t>
  </si>
  <si>
    <t>L2ctg32729</t>
  </si>
  <si>
    <t>16872_58</t>
  </si>
  <si>
    <t>13360_157</t>
  </si>
  <si>
    <t>25468_117</t>
  </si>
  <si>
    <t>7552_91</t>
  </si>
  <si>
    <t>3273_76</t>
  </si>
  <si>
    <t>13463_67</t>
  </si>
  <si>
    <t>26497_42</t>
  </si>
  <si>
    <t>14327_264</t>
  </si>
  <si>
    <t>L2ctg37349</t>
  </si>
  <si>
    <t>sca439774</t>
  </si>
  <si>
    <t>Summary LG18</t>
  </si>
  <si>
    <t>22839_70</t>
  </si>
  <si>
    <t>19485_37</t>
  </si>
  <si>
    <t>20260_29</t>
  </si>
  <si>
    <t>11796_137</t>
  </si>
  <si>
    <t>22140_53</t>
  </si>
  <si>
    <t>21894_75</t>
  </si>
  <si>
    <t>19078_53</t>
  </si>
  <si>
    <t>16995_46</t>
  </si>
  <si>
    <t>23252_104</t>
  </si>
  <si>
    <t>20645_119</t>
  </si>
  <si>
    <t>18430_112</t>
  </si>
  <si>
    <t>5027_67</t>
  </si>
  <si>
    <t>8650_166</t>
  </si>
  <si>
    <t>18594_21</t>
  </si>
  <si>
    <t>25776_61</t>
  </si>
  <si>
    <t>21359_52</t>
  </si>
  <si>
    <t>24481_79</t>
  </si>
  <si>
    <t>25426_48</t>
  </si>
  <si>
    <t>26719_61</t>
  </si>
  <si>
    <t>26722_31</t>
  </si>
  <si>
    <t>13179_35</t>
  </si>
  <si>
    <t>10414_45</t>
  </si>
  <si>
    <t>23056_44</t>
  </si>
  <si>
    <t>22527_65</t>
  </si>
  <si>
    <t>C70145054</t>
  </si>
  <si>
    <t>sca259710</t>
  </si>
  <si>
    <t>Summary LG19</t>
  </si>
  <si>
    <t>23974_54</t>
  </si>
  <si>
    <t>sca191010</t>
  </si>
  <si>
    <t>19370_231</t>
  </si>
  <si>
    <t>27259_62</t>
  </si>
  <si>
    <t>18308_55</t>
  </si>
  <si>
    <t>3627_31</t>
  </si>
  <si>
    <t>15834_66</t>
  </si>
  <si>
    <t>24824_56</t>
  </si>
  <si>
    <t>27223_63</t>
  </si>
  <si>
    <t>16973_39</t>
  </si>
  <si>
    <t>16092_48</t>
  </si>
  <si>
    <t>18248_30</t>
  </si>
  <si>
    <t>19071_50</t>
  </si>
  <si>
    <t>15865_60</t>
  </si>
  <si>
    <t>3973_37</t>
  </si>
  <si>
    <t>16749_23</t>
  </si>
  <si>
    <t>24008_22</t>
  </si>
  <si>
    <t>9483_90</t>
  </si>
  <si>
    <t>Summary LG20</t>
  </si>
  <si>
    <t>24994_46</t>
  </si>
  <si>
    <t>24642_36</t>
  </si>
  <si>
    <t>17370_54</t>
  </si>
  <si>
    <t>24730_46</t>
  </si>
  <si>
    <t>25095_32</t>
  </si>
  <si>
    <t>10887_56</t>
  </si>
  <si>
    <t>16050_72</t>
  </si>
  <si>
    <t>20042_45</t>
  </si>
  <si>
    <t>19841_79</t>
  </si>
  <si>
    <t>12866_66</t>
  </si>
  <si>
    <t>17778_52</t>
  </si>
  <si>
    <t>22880_70</t>
  </si>
  <si>
    <t>22358_77</t>
  </si>
  <si>
    <t>7541_78</t>
  </si>
  <si>
    <t>145_62</t>
  </si>
  <si>
    <t>4313_102</t>
  </si>
  <si>
    <t>Summary LG21</t>
  </si>
  <si>
    <t>sca55715</t>
  </si>
  <si>
    <t>24823_332</t>
  </si>
  <si>
    <t>7811_85</t>
  </si>
  <si>
    <t>11555_29</t>
  </si>
  <si>
    <t>24316_57</t>
  </si>
  <si>
    <t>7434_60</t>
  </si>
  <si>
    <t>2259_212</t>
  </si>
  <si>
    <t>1704_68</t>
  </si>
  <si>
    <t>22500_51</t>
  </si>
  <si>
    <t>25073_72</t>
  </si>
  <si>
    <t>6532_22</t>
  </si>
  <si>
    <t>12354_32</t>
  </si>
  <si>
    <t>9014_23</t>
  </si>
  <si>
    <t>11710_77</t>
  </si>
  <si>
    <t>25930_129</t>
  </si>
  <si>
    <t>21675_128</t>
  </si>
  <si>
    <t>Summary LG22</t>
  </si>
  <si>
    <t>16615_21</t>
  </si>
  <si>
    <t>21902_209</t>
  </si>
  <si>
    <t>18221_33</t>
  </si>
  <si>
    <t>24848_57</t>
  </si>
  <si>
    <t>13994_52</t>
  </si>
  <si>
    <t>17039_94</t>
  </si>
  <si>
    <t>2775_120</t>
  </si>
  <si>
    <t>26066_113</t>
  </si>
  <si>
    <t>18870_37</t>
  </si>
  <si>
    <t>25293_72</t>
  </si>
  <si>
    <t>sca97583</t>
  </si>
  <si>
    <t>17450_24</t>
  </si>
  <si>
    <t>14226_91</t>
  </si>
  <si>
    <t>13304_27</t>
  </si>
  <si>
    <t>22269_38</t>
  </si>
  <si>
    <t>C70197088</t>
  </si>
  <si>
    <t>Summary LG23</t>
  </si>
  <si>
    <t>sca458506</t>
  </si>
  <si>
    <t>22363_31</t>
  </si>
  <si>
    <t>C70153142</t>
  </si>
  <si>
    <t>23860_69</t>
  </si>
  <si>
    <t>Chr10</t>
  </si>
  <si>
    <t>sca457015</t>
  </si>
  <si>
    <t>12164_58</t>
  </si>
  <si>
    <t>14941_75</t>
  </si>
  <si>
    <t>sca31611</t>
  </si>
  <si>
    <t>sca306940</t>
  </si>
  <si>
    <t>sca43802</t>
  </si>
  <si>
    <t>13204_107</t>
  </si>
  <si>
    <t>sca46508_36</t>
  </si>
  <si>
    <t>sca46508_107</t>
  </si>
  <si>
    <t>sca46508_103</t>
  </si>
  <si>
    <t>11384_43</t>
  </si>
  <si>
    <t>21844_228</t>
  </si>
  <si>
    <t>sca106540</t>
  </si>
  <si>
    <t>19294_42</t>
  </si>
  <si>
    <t>sca359780</t>
  </si>
  <si>
    <t>sca178790</t>
  </si>
  <si>
    <t>Summary LG24</t>
  </si>
  <si>
    <t>4970_20</t>
  </si>
  <si>
    <t>26139_107</t>
  </si>
  <si>
    <t>18454_99</t>
  </si>
  <si>
    <t>12423_63</t>
  </si>
  <si>
    <t>6572_58</t>
  </si>
  <si>
    <t>L2ctg33429</t>
  </si>
  <si>
    <t>17445_22</t>
  </si>
  <si>
    <t>11821_34</t>
  </si>
  <si>
    <t>10921_40</t>
  </si>
  <si>
    <t>Summary LG25</t>
  </si>
  <si>
    <t>14270_33</t>
  </si>
  <si>
    <t>25878_32</t>
  </si>
  <si>
    <t>L2ctg12951</t>
  </si>
  <si>
    <t>24958_54</t>
  </si>
  <si>
    <t>14216_44</t>
  </si>
  <si>
    <t>16385_26</t>
  </si>
  <si>
    <t>22566_153</t>
  </si>
  <si>
    <t>24659_39</t>
  </si>
  <si>
    <t>14586_65</t>
  </si>
  <si>
    <t>24777_74</t>
  </si>
  <si>
    <t>25571_44</t>
  </si>
  <si>
    <t>8183_56</t>
  </si>
  <si>
    <t>8654_80</t>
  </si>
  <si>
    <t>5549_52</t>
  </si>
  <si>
    <t>Summary LG26</t>
  </si>
  <si>
    <t>5132_47</t>
  </si>
  <si>
    <t>23423_36</t>
  </si>
  <si>
    <t>18114_55</t>
  </si>
  <si>
    <t>21897_48</t>
  </si>
  <si>
    <t>17330_21</t>
  </si>
  <si>
    <r>
      <t>*Markers are sorted according to</t>
    </r>
    <r>
      <rPr>
        <i/>
        <sz val="10"/>
        <rFont val="Arial"/>
        <family val="2"/>
      </rPr>
      <t xml:space="preserve"> L. luteus</t>
    </r>
    <r>
      <rPr>
        <sz val="10"/>
        <rFont val="Arial"/>
        <family val="2"/>
      </rPr>
      <t xml:space="preserve"> genetic linkage map</t>
    </r>
  </si>
  <si>
    <t xml:space="preserve">Author affiliations: </t>
  </si>
  <si>
    <t xml:space="preserve">*Corresponding author: Salvo-Garrido Haroldo; haroldo.salvo@cgna.cl  </t>
  </si>
  <si>
    <r>
      <rPr>
        <b/>
        <sz val="10"/>
        <rFont val="Arial"/>
        <family val="2"/>
      </rPr>
      <t>Supplementary Table S7.</t>
    </r>
    <r>
      <rPr>
        <sz val="10"/>
        <rFont val="Arial"/>
        <family val="2"/>
      </rPr>
      <t xml:space="preserve"> Comparative analysis of </t>
    </r>
    <r>
      <rPr>
        <i/>
        <sz val="10"/>
        <rFont val="Arial"/>
        <family val="2"/>
      </rPr>
      <t>L. luteus</t>
    </r>
    <r>
      <rPr>
        <sz val="10"/>
        <rFont val="Arial"/>
        <family val="2"/>
      </rPr>
      <t xml:space="preserve"> marker sequences with </t>
    </r>
    <r>
      <rPr>
        <i/>
        <sz val="10"/>
        <rFont val="Arial"/>
        <family val="2"/>
      </rPr>
      <t>L. angutifolius</t>
    </r>
    <r>
      <rPr>
        <sz val="10"/>
        <rFont val="Arial"/>
        <family val="2"/>
      </rPr>
      <t xml:space="preserve"> (Lan) reference genome. </t>
    </r>
  </si>
  <si>
    <t>1 CGNA (Agriaquaculture Nutritional Genomic Center), Las Heras 350, Temuco, Chile</t>
  </si>
  <si>
    <r>
      <t>Genetic and comparative mapping of</t>
    </r>
    <r>
      <rPr>
        <i/>
        <sz val="10"/>
        <rFont val="Arial"/>
        <family val="2"/>
      </rPr>
      <t xml:space="preserve"> Lupinus luteus </t>
    </r>
    <r>
      <rPr>
        <sz val="10"/>
        <rFont val="Arial"/>
        <family val="2"/>
      </rPr>
      <t>L. highlight syntenic regions with major orthologous genes controlling anthracnose resistance and flowering time</t>
    </r>
  </si>
  <si>
    <t>Nicole Lichtin1, Haroldo Salvo-Garrido1, Bradley Till1, Peter DS Caligari 1, Annally Rupayan1, Fernando Westermeyer1 and Marcos Olivos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</si>
</sst>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Fill="1"/>
    <xf numFmtId="0" fontId="1" fillId="0" borderId="0" xfId="0" applyFont="1" applyFill="1"/>
    <xf numFmtId="0" fontId="0" fillId="0" borderId="0" xfId="0" applyFont="1"/>
    <xf numFmtId="0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0"/>
  <sheetViews>
    <sheetView tabSelected="1" zoomScale="80" zoomScaleNormal="80" workbookViewId="0">
      <selection activeCell="N7" sqref="N7"/>
    </sheetView>
  </sheetViews>
  <sheetFormatPr baseColWidth="10" defaultColWidth="9.6640625" defaultRowHeight="13.2" x14ac:dyDescent="0.25"/>
  <cols>
    <col min="1" max="2" width="9.6640625" customWidth="1"/>
    <col min="3" max="3" width="21.109375" customWidth="1"/>
  </cols>
  <sheetData>
    <row r="1" spans="1:12" x14ac:dyDescent="0.25">
      <c r="A1" t="s">
        <v>497</v>
      </c>
    </row>
    <row r="2" spans="1:12" x14ac:dyDescent="0.25">
      <c r="A2" t="s">
        <v>498</v>
      </c>
    </row>
    <row r="3" spans="1:12" x14ac:dyDescent="0.25">
      <c r="A3" t="s">
        <v>493</v>
      </c>
    </row>
    <row r="4" spans="1:12" x14ac:dyDescent="0.25">
      <c r="A4" t="s">
        <v>496</v>
      </c>
    </row>
    <row r="5" spans="1:12" x14ac:dyDescent="0.25">
      <c r="A5" t="s">
        <v>494</v>
      </c>
    </row>
    <row r="8" spans="1:12" x14ac:dyDescent="0.25">
      <c r="A8" t="s">
        <v>495</v>
      </c>
    </row>
    <row r="10" spans="1:12" x14ac:dyDescent="0.25">
      <c r="A10" t="s">
        <v>492</v>
      </c>
    </row>
    <row r="12" spans="1:12" x14ac:dyDescent="0.25">
      <c r="A12" t="s">
        <v>0</v>
      </c>
      <c r="B12" t="s">
        <v>1</v>
      </c>
      <c r="C12" t="s">
        <v>2</v>
      </c>
      <c r="D12" t="s">
        <v>3</v>
      </c>
      <c r="E12" t="s">
        <v>4</v>
      </c>
    </row>
    <row r="13" spans="1:12" x14ac:dyDescent="0.25">
      <c r="A13">
        <v>1</v>
      </c>
      <c r="B13" t="s">
        <v>5</v>
      </c>
      <c r="C13" t="s">
        <v>6</v>
      </c>
      <c r="D13">
        <v>22765370</v>
      </c>
      <c r="E13">
        <v>22765228</v>
      </c>
      <c r="G13" t="s">
        <v>7</v>
      </c>
      <c r="L13" t="s">
        <v>8</v>
      </c>
    </row>
    <row r="14" spans="1:12" x14ac:dyDescent="0.25">
      <c r="A14">
        <v>1</v>
      </c>
      <c r="B14" t="s">
        <v>9</v>
      </c>
      <c r="C14" t="s">
        <v>10</v>
      </c>
      <c r="D14">
        <v>0</v>
      </c>
      <c r="E14">
        <v>150</v>
      </c>
      <c r="G14" t="s">
        <v>11</v>
      </c>
      <c r="K14">
        <v>24</v>
      </c>
    </row>
    <row r="15" spans="1:12" x14ac:dyDescent="0.25">
      <c r="A15">
        <v>1</v>
      </c>
      <c r="B15" t="s">
        <v>12</v>
      </c>
      <c r="C15" t="s">
        <v>13</v>
      </c>
      <c r="D15">
        <v>24313804</v>
      </c>
      <c r="E15">
        <v>24313943</v>
      </c>
      <c r="G15" t="s">
        <v>14</v>
      </c>
      <c r="K15">
        <v>9</v>
      </c>
    </row>
    <row r="16" spans="1:12" x14ac:dyDescent="0.25">
      <c r="A16">
        <v>1</v>
      </c>
      <c r="B16" t="s">
        <v>15</v>
      </c>
      <c r="C16" t="s">
        <v>10</v>
      </c>
      <c r="D16">
        <v>90000</v>
      </c>
      <c r="E16">
        <v>90150</v>
      </c>
      <c r="G16" t="s">
        <v>16</v>
      </c>
      <c r="K16">
        <v>6</v>
      </c>
      <c r="L16">
        <f>6/24*100</f>
        <v>25</v>
      </c>
    </row>
    <row r="17" spans="1:12" x14ac:dyDescent="0.25">
      <c r="A17">
        <v>1</v>
      </c>
      <c r="B17" t="s">
        <v>17</v>
      </c>
      <c r="C17" t="s">
        <v>18</v>
      </c>
      <c r="D17">
        <v>19954812</v>
      </c>
      <c r="E17">
        <v>19954664</v>
      </c>
      <c r="G17" t="s">
        <v>19</v>
      </c>
      <c r="K17" t="s">
        <v>6</v>
      </c>
    </row>
    <row r="18" spans="1:12" x14ac:dyDescent="0.25">
      <c r="A18">
        <v>1</v>
      </c>
      <c r="B18" t="s">
        <v>20</v>
      </c>
      <c r="C18" t="s">
        <v>6</v>
      </c>
      <c r="D18">
        <v>19673714</v>
      </c>
      <c r="E18">
        <v>19673863</v>
      </c>
      <c r="G18" t="s">
        <v>21</v>
      </c>
      <c r="K18">
        <v>9</v>
      </c>
      <c r="L18">
        <f>(K18/K14)*100</f>
        <v>37.5</v>
      </c>
    </row>
    <row r="19" spans="1:12" x14ac:dyDescent="0.25">
      <c r="A19">
        <v>1</v>
      </c>
      <c r="B19" t="s">
        <v>22</v>
      </c>
      <c r="C19" t="s">
        <v>10</v>
      </c>
      <c r="D19">
        <v>200000</v>
      </c>
      <c r="E19">
        <v>200150</v>
      </c>
      <c r="G19" t="s">
        <v>23</v>
      </c>
      <c r="K19">
        <v>5</v>
      </c>
      <c r="L19">
        <f>(K19/K14)*100</f>
        <v>20.833333333333336</v>
      </c>
    </row>
    <row r="20" spans="1:12" x14ac:dyDescent="0.25">
      <c r="A20">
        <v>1</v>
      </c>
      <c r="B20" t="s">
        <v>24</v>
      </c>
      <c r="C20" t="s">
        <v>10</v>
      </c>
      <c r="D20">
        <v>350875</v>
      </c>
      <c r="E20">
        <v>351025</v>
      </c>
      <c r="G20" t="s">
        <v>25</v>
      </c>
      <c r="K20">
        <f>D32-E36</f>
        <v>1690238</v>
      </c>
    </row>
    <row r="21" spans="1:12" x14ac:dyDescent="0.25">
      <c r="A21">
        <v>1</v>
      </c>
      <c r="B21" t="s">
        <v>26</v>
      </c>
      <c r="C21" t="s">
        <v>6</v>
      </c>
      <c r="D21">
        <v>17755016</v>
      </c>
      <c r="E21">
        <v>17754871</v>
      </c>
    </row>
    <row r="22" spans="1:12" x14ac:dyDescent="0.25">
      <c r="A22">
        <v>1</v>
      </c>
      <c r="B22" t="s">
        <v>27</v>
      </c>
      <c r="C22" t="s">
        <v>28</v>
      </c>
      <c r="D22">
        <v>9587086</v>
      </c>
      <c r="E22">
        <v>9587230</v>
      </c>
    </row>
    <row r="23" spans="1:12" x14ac:dyDescent="0.25">
      <c r="A23">
        <v>1</v>
      </c>
      <c r="B23" t="s">
        <v>29</v>
      </c>
      <c r="C23" t="s">
        <v>30</v>
      </c>
      <c r="D23">
        <v>2999420</v>
      </c>
      <c r="E23">
        <v>2999569</v>
      </c>
    </row>
    <row r="24" spans="1:12" x14ac:dyDescent="0.25">
      <c r="A24">
        <v>1</v>
      </c>
      <c r="B24" t="s">
        <v>31</v>
      </c>
      <c r="C24" t="s">
        <v>32</v>
      </c>
      <c r="D24">
        <v>5686196</v>
      </c>
      <c r="E24">
        <v>5686048</v>
      </c>
    </row>
    <row r="25" spans="1:12" x14ac:dyDescent="0.25">
      <c r="A25">
        <v>1</v>
      </c>
      <c r="B25" t="s">
        <v>33</v>
      </c>
      <c r="C25" t="s">
        <v>10</v>
      </c>
      <c r="D25">
        <v>701751</v>
      </c>
      <c r="E25">
        <v>701901</v>
      </c>
    </row>
    <row r="26" spans="1:12" x14ac:dyDescent="0.25">
      <c r="A26">
        <v>1</v>
      </c>
      <c r="B26" t="s">
        <v>34</v>
      </c>
      <c r="C26" t="s">
        <v>35</v>
      </c>
      <c r="D26">
        <v>3995555</v>
      </c>
      <c r="E26">
        <v>3995406</v>
      </c>
    </row>
    <row r="27" spans="1:12" x14ac:dyDescent="0.25">
      <c r="A27">
        <v>1</v>
      </c>
      <c r="B27" t="s">
        <v>36</v>
      </c>
      <c r="C27" t="s">
        <v>37</v>
      </c>
      <c r="D27">
        <v>20025984</v>
      </c>
      <c r="E27">
        <v>20025941</v>
      </c>
    </row>
    <row r="28" spans="1:12" x14ac:dyDescent="0.25">
      <c r="A28">
        <v>1</v>
      </c>
      <c r="B28" t="s">
        <v>38</v>
      </c>
      <c r="C28" t="s">
        <v>18</v>
      </c>
      <c r="D28">
        <v>22659544</v>
      </c>
      <c r="E28">
        <v>22659397</v>
      </c>
    </row>
    <row r="29" spans="1:12" x14ac:dyDescent="0.25">
      <c r="A29">
        <v>1</v>
      </c>
      <c r="B29" t="s">
        <v>39</v>
      </c>
      <c r="C29" t="s">
        <v>6</v>
      </c>
      <c r="D29">
        <v>8272749</v>
      </c>
      <c r="E29">
        <v>8272899</v>
      </c>
    </row>
    <row r="30" spans="1:12" x14ac:dyDescent="0.25">
      <c r="A30">
        <v>1</v>
      </c>
      <c r="B30" t="s">
        <v>40</v>
      </c>
      <c r="C30" t="s">
        <v>41</v>
      </c>
      <c r="D30">
        <v>15558520</v>
      </c>
      <c r="E30">
        <v>15558669</v>
      </c>
    </row>
    <row r="31" spans="1:12" x14ac:dyDescent="0.25">
      <c r="A31">
        <v>1</v>
      </c>
      <c r="B31" t="s">
        <v>42</v>
      </c>
      <c r="C31" t="s">
        <v>10</v>
      </c>
      <c r="D31">
        <v>1052627</v>
      </c>
      <c r="E31">
        <v>1052777</v>
      </c>
    </row>
    <row r="32" spans="1:12" x14ac:dyDescent="0.25">
      <c r="A32">
        <v>1</v>
      </c>
      <c r="B32" t="s">
        <v>43</v>
      </c>
      <c r="C32" t="s">
        <v>6</v>
      </c>
      <c r="D32">
        <v>1760061</v>
      </c>
      <c r="E32">
        <v>1759919</v>
      </c>
    </row>
    <row r="33" spans="1:12" x14ac:dyDescent="0.25">
      <c r="A33">
        <v>1</v>
      </c>
      <c r="B33" t="s">
        <v>44</v>
      </c>
      <c r="C33" t="s">
        <v>6</v>
      </c>
      <c r="D33">
        <v>434854</v>
      </c>
      <c r="E33">
        <v>435180</v>
      </c>
    </row>
    <row r="34" spans="1:12" x14ac:dyDescent="0.25">
      <c r="A34">
        <v>1</v>
      </c>
      <c r="B34" t="s">
        <v>45</v>
      </c>
      <c r="C34" t="s">
        <v>6</v>
      </c>
      <c r="D34">
        <v>364989</v>
      </c>
      <c r="E34">
        <v>364844</v>
      </c>
    </row>
    <row r="35" spans="1:12" x14ac:dyDescent="0.25">
      <c r="A35">
        <v>1</v>
      </c>
      <c r="B35" t="s">
        <v>46</v>
      </c>
      <c r="C35" t="s">
        <v>6</v>
      </c>
      <c r="D35">
        <v>379660</v>
      </c>
      <c r="E35">
        <v>378094</v>
      </c>
    </row>
    <row r="36" spans="1:12" x14ac:dyDescent="0.25">
      <c r="A36">
        <v>1</v>
      </c>
      <c r="B36" t="s">
        <v>47</v>
      </c>
      <c r="C36" t="s">
        <v>6</v>
      </c>
      <c r="D36">
        <v>70014</v>
      </c>
      <c r="E36">
        <v>69823</v>
      </c>
    </row>
    <row r="37" spans="1:12" x14ac:dyDescent="0.25">
      <c r="A37">
        <v>2</v>
      </c>
      <c r="B37" t="s">
        <v>48</v>
      </c>
      <c r="C37" t="s">
        <v>10</v>
      </c>
      <c r="D37">
        <v>1403503</v>
      </c>
      <c r="E37">
        <v>1403653</v>
      </c>
      <c r="G37" t="s">
        <v>49</v>
      </c>
      <c r="L37" t="s">
        <v>8</v>
      </c>
    </row>
    <row r="38" spans="1:12" x14ac:dyDescent="0.25">
      <c r="A38">
        <v>2</v>
      </c>
      <c r="B38" t="s">
        <v>50</v>
      </c>
      <c r="C38" t="s">
        <v>51</v>
      </c>
      <c r="D38">
        <v>14919929</v>
      </c>
      <c r="E38">
        <v>14920064</v>
      </c>
      <c r="G38" t="s">
        <v>11</v>
      </c>
      <c r="K38">
        <v>8</v>
      </c>
    </row>
    <row r="39" spans="1:12" x14ac:dyDescent="0.25">
      <c r="A39">
        <v>2</v>
      </c>
      <c r="B39" t="s">
        <v>52</v>
      </c>
      <c r="C39" t="s">
        <v>53</v>
      </c>
      <c r="D39">
        <v>14535904</v>
      </c>
      <c r="E39">
        <v>14535755</v>
      </c>
      <c r="G39" t="s">
        <v>14</v>
      </c>
      <c r="K39">
        <v>2</v>
      </c>
    </row>
    <row r="40" spans="1:12" x14ac:dyDescent="0.25">
      <c r="A40">
        <v>2</v>
      </c>
      <c r="B40" t="s">
        <v>54</v>
      </c>
      <c r="C40" t="s">
        <v>51</v>
      </c>
      <c r="D40">
        <v>21678876</v>
      </c>
      <c r="E40">
        <v>21678727</v>
      </c>
      <c r="G40" t="s">
        <v>16</v>
      </c>
      <c r="K40">
        <v>2</v>
      </c>
      <c r="L40">
        <f>2/8</f>
        <v>0.25</v>
      </c>
    </row>
    <row r="41" spans="1:12" x14ac:dyDescent="0.25">
      <c r="A41">
        <v>2</v>
      </c>
      <c r="B41" t="s">
        <v>55</v>
      </c>
      <c r="C41" t="s">
        <v>51</v>
      </c>
      <c r="D41">
        <v>21457056</v>
      </c>
      <c r="E41">
        <v>21456983</v>
      </c>
      <c r="G41" t="s">
        <v>19</v>
      </c>
      <c r="K41" t="s">
        <v>51</v>
      </c>
    </row>
    <row r="42" spans="1:12" x14ac:dyDescent="0.25">
      <c r="A42">
        <v>2</v>
      </c>
      <c r="B42" t="s">
        <v>56</v>
      </c>
      <c r="C42" t="s">
        <v>10</v>
      </c>
      <c r="D42">
        <v>1754379</v>
      </c>
      <c r="E42">
        <v>1754529</v>
      </c>
      <c r="G42" t="s">
        <v>21</v>
      </c>
      <c r="K42">
        <v>5</v>
      </c>
      <c r="L42">
        <f>(K42/K38)*100</f>
        <v>62.5</v>
      </c>
    </row>
    <row r="43" spans="1:12" x14ac:dyDescent="0.25">
      <c r="A43">
        <v>2</v>
      </c>
      <c r="B43" t="s">
        <v>57</v>
      </c>
      <c r="C43" t="s">
        <v>51</v>
      </c>
      <c r="D43">
        <v>22462069</v>
      </c>
      <c r="E43">
        <v>22462218</v>
      </c>
      <c r="G43" t="s">
        <v>23</v>
      </c>
      <c r="K43">
        <v>2</v>
      </c>
      <c r="L43">
        <f>(K43/K38)*100</f>
        <v>25</v>
      </c>
    </row>
    <row r="44" spans="1:12" x14ac:dyDescent="0.25">
      <c r="A44">
        <v>2</v>
      </c>
      <c r="B44" t="s">
        <v>58</v>
      </c>
      <c r="C44" t="s">
        <v>51</v>
      </c>
      <c r="D44">
        <v>23978399</v>
      </c>
      <c r="E44">
        <v>23978270</v>
      </c>
      <c r="G44" t="s">
        <v>25</v>
      </c>
      <c r="K44">
        <f>D44-E41</f>
        <v>2521416</v>
      </c>
    </row>
    <row r="45" spans="1:12" x14ac:dyDescent="0.25">
      <c r="A45">
        <v>3</v>
      </c>
      <c r="B45" t="s">
        <v>59</v>
      </c>
      <c r="C45" t="s">
        <v>37</v>
      </c>
      <c r="D45">
        <v>33401709</v>
      </c>
      <c r="E45">
        <v>33401853</v>
      </c>
    </row>
    <row r="46" spans="1:12" x14ac:dyDescent="0.25">
      <c r="A46">
        <v>3</v>
      </c>
      <c r="B46" t="s">
        <v>60</v>
      </c>
      <c r="C46" t="s">
        <v>6</v>
      </c>
      <c r="D46">
        <v>16868624</v>
      </c>
      <c r="E46">
        <v>16868764</v>
      </c>
    </row>
    <row r="47" spans="1:12" x14ac:dyDescent="0.25">
      <c r="A47">
        <v>3</v>
      </c>
      <c r="B47" t="s">
        <v>61</v>
      </c>
      <c r="C47" t="s">
        <v>62</v>
      </c>
      <c r="D47">
        <v>12689104</v>
      </c>
      <c r="E47">
        <v>12689252</v>
      </c>
    </row>
    <row r="48" spans="1:12" x14ac:dyDescent="0.25">
      <c r="A48">
        <v>3</v>
      </c>
      <c r="B48" t="s">
        <v>63</v>
      </c>
      <c r="C48" t="s">
        <v>10</v>
      </c>
      <c r="D48">
        <v>2105255</v>
      </c>
      <c r="E48">
        <v>2105405</v>
      </c>
      <c r="G48" t="s">
        <v>64</v>
      </c>
      <c r="L48" t="s">
        <v>8</v>
      </c>
    </row>
    <row r="49" spans="1:12" x14ac:dyDescent="0.25">
      <c r="A49">
        <v>3</v>
      </c>
      <c r="B49" t="s">
        <v>65</v>
      </c>
      <c r="C49" t="s">
        <v>10</v>
      </c>
      <c r="D49">
        <v>2456131</v>
      </c>
      <c r="E49">
        <v>2456281</v>
      </c>
      <c r="G49" t="s">
        <v>11</v>
      </c>
      <c r="K49">
        <v>28</v>
      </c>
    </row>
    <row r="50" spans="1:12" x14ac:dyDescent="0.25">
      <c r="A50">
        <v>3</v>
      </c>
      <c r="B50" t="s">
        <v>66</v>
      </c>
      <c r="C50" t="s">
        <v>10</v>
      </c>
      <c r="D50">
        <v>2807007</v>
      </c>
      <c r="E50">
        <v>2807157</v>
      </c>
      <c r="G50" t="s">
        <v>14</v>
      </c>
      <c r="K50">
        <v>12</v>
      </c>
    </row>
    <row r="51" spans="1:12" x14ac:dyDescent="0.25">
      <c r="A51">
        <v>3</v>
      </c>
      <c r="B51" t="s">
        <v>67</v>
      </c>
      <c r="C51" t="s">
        <v>68</v>
      </c>
      <c r="D51">
        <v>10247073</v>
      </c>
      <c r="E51">
        <v>10247198</v>
      </c>
      <c r="G51" t="s">
        <v>16</v>
      </c>
      <c r="K51">
        <v>8</v>
      </c>
      <c r="L51">
        <f>8/28</f>
        <v>0.2857142857142857</v>
      </c>
    </row>
    <row r="52" spans="1:12" x14ac:dyDescent="0.25">
      <c r="A52">
        <v>3</v>
      </c>
      <c r="B52" t="s">
        <v>69</v>
      </c>
      <c r="C52" t="s">
        <v>13</v>
      </c>
      <c r="D52">
        <v>30077357</v>
      </c>
      <c r="E52">
        <v>30077398</v>
      </c>
      <c r="G52" t="s">
        <v>19</v>
      </c>
      <c r="K52" t="s">
        <v>37</v>
      </c>
    </row>
    <row r="53" spans="1:12" x14ac:dyDescent="0.25">
      <c r="A53">
        <v>3</v>
      </c>
      <c r="B53" t="s">
        <v>70</v>
      </c>
      <c r="C53" t="s">
        <v>10</v>
      </c>
      <c r="D53">
        <v>3157882</v>
      </c>
      <c r="E53">
        <v>3158032</v>
      </c>
      <c r="G53" t="s">
        <v>21</v>
      </c>
      <c r="K53">
        <v>4</v>
      </c>
      <c r="L53">
        <f>(K53/K49)*100</f>
        <v>14.285714285714285</v>
      </c>
    </row>
    <row r="54" spans="1:12" x14ac:dyDescent="0.25">
      <c r="A54">
        <v>3</v>
      </c>
      <c r="B54" t="s">
        <v>71</v>
      </c>
      <c r="C54" t="s">
        <v>72</v>
      </c>
      <c r="D54">
        <v>4930403</v>
      </c>
      <c r="E54">
        <v>4930273</v>
      </c>
      <c r="G54" t="s">
        <v>23</v>
      </c>
      <c r="K54">
        <v>1</v>
      </c>
    </row>
    <row r="55" spans="1:12" x14ac:dyDescent="0.25">
      <c r="A55">
        <v>3</v>
      </c>
      <c r="B55" t="s">
        <v>73</v>
      </c>
      <c r="C55" t="s">
        <v>74</v>
      </c>
      <c r="D55">
        <v>4760876</v>
      </c>
      <c r="E55">
        <v>4761019</v>
      </c>
      <c r="G55" t="s">
        <v>25</v>
      </c>
      <c r="K55" t="s">
        <v>75</v>
      </c>
    </row>
    <row r="56" spans="1:12" x14ac:dyDescent="0.25">
      <c r="A56">
        <v>3</v>
      </c>
      <c r="B56" t="s">
        <v>76</v>
      </c>
      <c r="C56" t="s">
        <v>10</v>
      </c>
      <c r="D56">
        <v>3508758</v>
      </c>
      <c r="E56">
        <v>3508908</v>
      </c>
    </row>
    <row r="57" spans="1:12" x14ac:dyDescent="0.25">
      <c r="A57">
        <v>3</v>
      </c>
      <c r="B57" t="s">
        <v>77</v>
      </c>
      <c r="C57" t="s">
        <v>6</v>
      </c>
      <c r="D57">
        <v>15349545</v>
      </c>
      <c r="E57">
        <v>15349694</v>
      </c>
    </row>
    <row r="58" spans="1:12" x14ac:dyDescent="0.25">
      <c r="A58">
        <v>3</v>
      </c>
      <c r="B58" t="s">
        <v>78</v>
      </c>
      <c r="C58" t="s">
        <v>37</v>
      </c>
      <c r="D58">
        <v>27731918</v>
      </c>
      <c r="E58">
        <v>27732063</v>
      </c>
    </row>
    <row r="59" spans="1:12" x14ac:dyDescent="0.25">
      <c r="A59">
        <v>3</v>
      </c>
      <c r="B59" t="s">
        <v>79</v>
      </c>
      <c r="C59" t="s">
        <v>80</v>
      </c>
      <c r="D59">
        <v>6064985</v>
      </c>
      <c r="E59">
        <v>6065077</v>
      </c>
    </row>
    <row r="60" spans="1:12" x14ac:dyDescent="0.25">
      <c r="A60">
        <v>3</v>
      </c>
      <c r="B60" t="s">
        <v>81</v>
      </c>
      <c r="C60" t="s">
        <v>82</v>
      </c>
      <c r="D60">
        <v>8107744</v>
      </c>
      <c r="E60">
        <v>8107650</v>
      </c>
    </row>
    <row r="61" spans="1:12" x14ac:dyDescent="0.25">
      <c r="A61">
        <v>3</v>
      </c>
      <c r="B61" t="s">
        <v>83</v>
      </c>
      <c r="C61" t="s">
        <v>53</v>
      </c>
      <c r="D61">
        <v>11978590</v>
      </c>
      <c r="E61">
        <v>11978462</v>
      </c>
    </row>
    <row r="62" spans="1:12" x14ac:dyDescent="0.25">
      <c r="A62">
        <v>3</v>
      </c>
      <c r="B62" t="s">
        <v>84</v>
      </c>
      <c r="C62" t="s">
        <v>10</v>
      </c>
      <c r="D62">
        <v>3859634</v>
      </c>
      <c r="E62">
        <v>3859784</v>
      </c>
    </row>
    <row r="63" spans="1:12" x14ac:dyDescent="0.25">
      <c r="A63">
        <v>3</v>
      </c>
      <c r="B63" t="s">
        <v>85</v>
      </c>
      <c r="C63" t="s">
        <v>10</v>
      </c>
      <c r="D63">
        <v>4210510</v>
      </c>
      <c r="E63">
        <v>4210660</v>
      </c>
    </row>
    <row r="64" spans="1:12" x14ac:dyDescent="0.25">
      <c r="A64">
        <v>3</v>
      </c>
      <c r="B64" t="s">
        <v>86</v>
      </c>
      <c r="C64" t="s">
        <v>32</v>
      </c>
      <c r="D64">
        <v>4867555</v>
      </c>
      <c r="E64">
        <v>4867614</v>
      </c>
    </row>
    <row r="65" spans="1:12" x14ac:dyDescent="0.25">
      <c r="A65">
        <v>3</v>
      </c>
      <c r="B65" t="s">
        <v>87</v>
      </c>
      <c r="C65" t="s">
        <v>10</v>
      </c>
      <c r="D65">
        <v>4561386</v>
      </c>
      <c r="E65">
        <v>4561536</v>
      </c>
    </row>
    <row r="66" spans="1:12" x14ac:dyDescent="0.25">
      <c r="A66">
        <v>3</v>
      </c>
      <c r="B66" t="s">
        <v>88</v>
      </c>
      <c r="C66" t="s">
        <v>30</v>
      </c>
      <c r="D66">
        <v>20006466</v>
      </c>
      <c r="E66">
        <v>20006439</v>
      </c>
    </row>
    <row r="67" spans="1:12" x14ac:dyDescent="0.25">
      <c r="A67">
        <v>3</v>
      </c>
      <c r="B67" t="s">
        <v>89</v>
      </c>
      <c r="C67" t="s">
        <v>53</v>
      </c>
      <c r="D67">
        <v>19696395</v>
      </c>
      <c r="E67">
        <v>19696261</v>
      </c>
    </row>
    <row r="68" spans="1:12" x14ac:dyDescent="0.25">
      <c r="A68">
        <v>3</v>
      </c>
      <c r="B68" t="s">
        <v>90</v>
      </c>
      <c r="C68" t="s">
        <v>37</v>
      </c>
      <c r="D68">
        <v>8486656</v>
      </c>
      <c r="E68">
        <v>8486522</v>
      </c>
    </row>
    <row r="69" spans="1:12" x14ac:dyDescent="0.25">
      <c r="A69">
        <v>3</v>
      </c>
      <c r="B69" t="s">
        <v>91</v>
      </c>
      <c r="C69" t="s">
        <v>74</v>
      </c>
      <c r="D69">
        <v>3576963</v>
      </c>
      <c r="E69">
        <v>3576814</v>
      </c>
    </row>
    <row r="70" spans="1:12" x14ac:dyDescent="0.25">
      <c r="A70">
        <v>3</v>
      </c>
      <c r="B70" t="s">
        <v>92</v>
      </c>
      <c r="C70" t="s">
        <v>13</v>
      </c>
      <c r="D70">
        <v>20134119</v>
      </c>
      <c r="E70">
        <v>20133971</v>
      </c>
    </row>
    <row r="71" spans="1:12" x14ac:dyDescent="0.25">
      <c r="A71">
        <v>3</v>
      </c>
      <c r="B71" t="s">
        <v>93</v>
      </c>
      <c r="C71" t="s">
        <v>72</v>
      </c>
      <c r="D71">
        <v>12408922</v>
      </c>
      <c r="E71">
        <v>12409071</v>
      </c>
    </row>
    <row r="72" spans="1:12" x14ac:dyDescent="0.25">
      <c r="A72">
        <v>3</v>
      </c>
      <c r="B72" t="s">
        <v>94</v>
      </c>
      <c r="C72" t="s">
        <v>37</v>
      </c>
      <c r="D72">
        <v>21425074</v>
      </c>
      <c r="E72">
        <v>21424953</v>
      </c>
    </row>
    <row r="73" spans="1:12" x14ac:dyDescent="0.25">
      <c r="A73">
        <v>4</v>
      </c>
      <c r="B73" t="s">
        <v>95</v>
      </c>
      <c r="C73" t="s">
        <v>30</v>
      </c>
      <c r="D73">
        <v>10170599</v>
      </c>
      <c r="E73">
        <v>10172727</v>
      </c>
      <c r="G73" t="s">
        <v>96</v>
      </c>
      <c r="L73" t="s">
        <v>8</v>
      </c>
    </row>
    <row r="74" spans="1:12" x14ac:dyDescent="0.25">
      <c r="A74">
        <v>4</v>
      </c>
      <c r="B74" t="s">
        <v>97</v>
      </c>
      <c r="C74" t="s">
        <v>30</v>
      </c>
      <c r="D74">
        <v>9944651</v>
      </c>
      <c r="E74">
        <v>9944504</v>
      </c>
      <c r="G74" t="s">
        <v>11</v>
      </c>
      <c r="K74">
        <v>19</v>
      </c>
    </row>
    <row r="75" spans="1:12" x14ac:dyDescent="0.25">
      <c r="A75">
        <v>4</v>
      </c>
      <c r="B75" t="s">
        <v>98</v>
      </c>
      <c r="C75" t="s">
        <v>10</v>
      </c>
      <c r="D75">
        <v>4912262</v>
      </c>
      <c r="E75">
        <v>4912412</v>
      </c>
      <c r="G75" t="s">
        <v>14</v>
      </c>
      <c r="K75">
        <v>7</v>
      </c>
      <c r="L75">
        <f>(K75/K74)*100</f>
        <v>36.84210526315789</v>
      </c>
    </row>
    <row r="76" spans="1:12" x14ac:dyDescent="0.25">
      <c r="A76">
        <v>4</v>
      </c>
      <c r="B76" t="s">
        <v>99</v>
      </c>
      <c r="C76" t="s">
        <v>10</v>
      </c>
      <c r="D76">
        <v>5263138</v>
      </c>
      <c r="E76">
        <v>5263288</v>
      </c>
      <c r="G76" t="s">
        <v>16</v>
      </c>
      <c r="K76">
        <v>7</v>
      </c>
      <c r="L76">
        <f>(K76/K74)*100</f>
        <v>36.84210526315789</v>
      </c>
    </row>
    <row r="77" spans="1:12" x14ac:dyDescent="0.25">
      <c r="A77">
        <v>4</v>
      </c>
      <c r="B77" t="s">
        <v>100</v>
      </c>
      <c r="C77" t="s">
        <v>101</v>
      </c>
      <c r="D77">
        <v>13137063</v>
      </c>
      <c r="E77">
        <v>13136918</v>
      </c>
      <c r="G77" t="s">
        <v>19</v>
      </c>
      <c r="K77" t="s">
        <v>102</v>
      </c>
    </row>
    <row r="78" spans="1:12" x14ac:dyDescent="0.25">
      <c r="A78">
        <v>4</v>
      </c>
      <c r="B78" t="s">
        <v>103</v>
      </c>
      <c r="C78" t="s">
        <v>13</v>
      </c>
      <c r="D78">
        <v>8751068</v>
      </c>
      <c r="E78">
        <v>8751164</v>
      </c>
      <c r="G78" t="s">
        <v>21</v>
      </c>
      <c r="K78">
        <v>3</v>
      </c>
      <c r="L78">
        <f>(K78/19)*100</f>
        <v>15.789473684210526</v>
      </c>
    </row>
    <row r="79" spans="1:12" x14ac:dyDescent="0.25">
      <c r="A79">
        <v>4</v>
      </c>
      <c r="B79" t="s">
        <v>104</v>
      </c>
      <c r="C79" t="s">
        <v>10</v>
      </c>
      <c r="D79">
        <v>5614014</v>
      </c>
      <c r="E79">
        <v>5614164</v>
      </c>
      <c r="G79" t="s">
        <v>23</v>
      </c>
      <c r="K79">
        <v>2</v>
      </c>
      <c r="L79">
        <f>(K79/K74)*100</f>
        <v>10.526315789473683</v>
      </c>
    </row>
    <row r="80" spans="1:12" x14ac:dyDescent="0.25">
      <c r="A80">
        <v>4</v>
      </c>
      <c r="B80" t="s">
        <v>105</v>
      </c>
      <c r="C80" t="s">
        <v>30</v>
      </c>
      <c r="D80">
        <v>5374170</v>
      </c>
      <c r="E80">
        <v>5371555</v>
      </c>
      <c r="G80" t="s">
        <v>25</v>
      </c>
      <c r="K80">
        <f>E73-E74</f>
        <v>228223</v>
      </c>
    </row>
    <row r="81" spans="1:12" x14ac:dyDescent="0.25">
      <c r="A81">
        <v>4</v>
      </c>
      <c r="B81" t="s">
        <v>106</v>
      </c>
      <c r="C81" t="s">
        <v>10</v>
      </c>
      <c r="D81">
        <v>5964889</v>
      </c>
      <c r="E81">
        <v>5965039</v>
      </c>
    </row>
    <row r="82" spans="1:12" x14ac:dyDescent="0.25">
      <c r="A82">
        <v>4</v>
      </c>
      <c r="B82" t="s">
        <v>107</v>
      </c>
      <c r="C82" t="s">
        <v>6</v>
      </c>
      <c r="D82">
        <v>15349547</v>
      </c>
      <c r="E82">
        <v>15349694</v>
      </c>
    </row>
    <row r="83" spans="1:12" x14ac:dyDescent="0.25">
      <c r="A83">
        <v>4</v>
      </c>
      <c r="B83" t="s">
        <v>108</v>
      </c>
      <c r="C83" t="s">
        <v>10</v>
      </c>
      <c r="D83">
        <v>6315765</v>
      </c>
      <c r="E83">
        <v>6315915</v>
      </c>
    </row>
    <row r="84" spans="1:12" x14ac:dyDescent="0.25">
      <c r="A84">
        <v>4</v>
      </c>
      <c r="B84" t="s">
        <v>109</v>
      </c>
      <c r="C84" t="s">
        <v>68</v>
      </c>
      <c r="D84">
        <v>10148711</v>
      </c>
      <c r="E84">
        <v>10148854</v>
      </c>
    </row>
    <row r="85" spans="1:12" x14ac:dyDescent="0.25">
      <c r="A85">
        <v>4</v>
      </c>
      <c r="B85" t="s">
        <v>110</v>
      </c>
      <c r="C85" t="s">
        <v>6</v>
      </c>
      <c r="D85">
        <v>23004274</v>
      </c>
      <c r="E85">
        <v>23004421</v>
      </c>
    </row>
    <row r="86" spans="1:12" x14ac:dyDescent="0.25">
      <c r="A86">
        <v>4</v>
      </c>
      <c r="B86" t="s">
        <v>111</v>
      </c>
      <c r="C86" t="s">
        <v>10</v>
      </c>
      <c r="D86">
        <v>6666641</v>
      </c>
      <c r="E86">
        <v>6666791</v>
      </c>
    </row>
    <row r="87" spans="1:12" x14ac:dyDescent="0.25">
      <c r="A87">
        <v>4</v>
      </c>
      <c r="B87" t="s">
        <v>112</v>
      </c>
      <c r="C87" t="s">
        <v>10</v>
      </c>
      <c r="D87">
        <v>7017517</v>
      </c>
      <c r="E87">
        <v>7017667</v>
      </c>
    </row>
    <row r="88" spans="1:12" x14ac:dyDescent="0.25">
      <c r="A88">
        <v>4</v>
      </c>
      <c r="B88" t="s">
        <v>113</v>
      </c>
      <c r="C88" t="s">
        <v>41</v>
      </c>
      <c r="D88">
        <v>8347028</v>
      </c>
      <c r="E88">
        <v>8346879</v>
      </c>
    </row>
    <row r="89" spans="1:12" x14ac:dyDescent="0.25">
      <c r="A89">
        <v>4</v>
      </c>
      <c r="B89" t="s">
        <v>114</v>
      </c>
      <c r="C89" t="s">
        <v>80</v>
      </c>
      <c r="D89">
        <v>2572958</v>
      </c>
      <c r="E89">
        <v>2573101</v>
      </c>
    </row>
    <row r="90" spans="1:12" x14ac:dyDescent="0.25">
      <c r="A90">
        <v>4</v>
      </c>
      <c r="B90" t="s">
        <v>115</v>
      </c>
      <c r="C90" t="s">
        <v>6</v>
      </c>
      <c r="D90">
        <v>32934238</v>
      </c>
      <c r="E90">
        <v>32934097</v>
      </c>
    </row>
    <row r="91" spans="1:12" x14ac:dyDescent="0.25">
      <c r="A91">
        <v>4</v>
      </c>
      <c r="B91" t="s">
        <v>116</v>
      </c>
      <c r="C91" t="s">
        <v>41</v>
      </c>
      <c r="D91">
        <v>10016845</v>
      </c>
      <c r="E91">
        <v>10016994</v>
      </c>
    </row>
    <row r="92" spans="1:12" x14ac:dyDescent="0.25">
      <c r="A92">
        <v>5</v>
      </c>
      <c r="B92" s="1" t="s">
        <v>117</v>
      </c>
      <c r="C92" t="s">
        <v>72</v>
      </c>
      <c r="D92">
        <v>23257871</v>
      </c>
      <c r="E92">
        <v>23258291</v>
      </c>
      <c r="G92" t="s">
        <v>118</v>
      </c>
      <c r="L92" t="s">
        <v>8</v>
      </c>
    </row>
    <row r="93" spans="1:12" x14ac:dyDescent="0.25">
      <c r="A93">
        <v>5</v>
      </c>
      <c r="B93" t="s">
        <v>119</v>
      </c>
      <c r="C93" t="s">
        <v>72</v>
      </c>
      <c r="D93">
        <v>21222758</v>
      </c>
      <c r="E93">
        <v>21222877</v>
      </c>
      <c r="G93" t="s">
        <v>11</v>
      </c>
      <c r="K93">
        <v>16</v>
      </c>
    </row>
    <row r="94" spans="1:12" x14ac:dyDescent="0.25">
      <c r="A94">
        <v>5</v>
      </c>
      <c r="B94" t="s">
        <v>120</v>
      </c>
      <c r="C94" t="s">
        <v>41</v>
      </c>
      <c r="D94">
        <v>4215181</v>
      </c>
      <c r="E94">
        <v>4215330</v>
      </c>
      <c r="G94" t="s">
        <v>14</v>
      </c>
      <c r="K94">
        <v>8</v>
      </c>
    </row>
    <row r="95" spans="1:12" x14ac:dyDescent="0.25">
      <c r="A95">
        <v>5</v>
      </c>
      <c r="B95" t="s">
        <v>121</v>
      </c>
      <c r="C95" t="s">
        <v>72</v>
      </c>
      <c r="D95">
        <v>1178814</v>
      </c>
      <c r="E95">
        <v>1178963</v>
      </c>
      <c r="G95" t="s">
        <v>16</v>
      </c>
      <c r="K95">
        <v>2</v>
      </c>
      <c r="L95">
        <f>(K95/K93)*100</f>
        <v>12.5</v>
      </c>
    </row>
    <row r="96" spans="1:12" x14ac:dyDescent="0.25">
      <c r="A96">
        <v>5</v>
      </c>
      <c r="B96" t="s">
        <v>122</v>
      </c>
      <c r="C96" t="s">
        <v>37</v>
      </c>
      <c r="D96">
        <v>8853960</v>
      </c>
      <c r="E96">
        <v>8853822</v>
      </c>
      <c r="G96" t="s">
        <v>19</v>
      </c>
      <c r="K96" t="s">
        <v>72</v>
      </c>
    </row>
    <row r="97" spans="1:12" x14ac:dyDescent="0.25">
      <c r="A97">
        <v>5</v>
      </c>
      <c r="B97" t="s">
        <v>123</v>
      </c>
      <c r="C97" t="s">
        <v>72</v>
      </c>
      <c r="D97">
        <v>20845490</v>
      </c>
      <c r="E97">
        <v>20846465</v>
      </c>
      <c r="G97" t="s">
        <v>21</v>
      </c>
      <c r="K97">
        <v>7</v>
      </c>
      <c r="L97">
        <f>(K97/K93)*100</f>
        <v>43.75</v>
      </c>
    </row>
    <row r="98" spans="1:12" x14ac:dyDescent="0.25">
      <c r="A98">
        <v>5</v>
      </c>
      <c r="B98" t="s">
        <v>124</v>
      </c>
      <c r="C98" t="s">
        <v>53</v>
      </c>
      <c r="D98">
        <v>6884553</v>
      </c>
      <c r="E98">
        <v>6884698</v>
      </c>
      <c r="G98" t="s">
        <v>23</v>
      </c>
      <c r="K98">
        <v>2</v>
      </c>
      <c r="L98">
        <f>(K98/K93)*100</f>
        <v>12.5</v>
      </c>
    </row>
    <row r="99" spans="1:12" x14ac:dyDescent="0.25">
      <c r="A99">
        <v>5</v>
      </c>
      <c r="B99" t="s">
        <v>125</v>
      </c>
      <c r="C99" t="s">
        <v>72</v>
      </c>
      <c r="D99">
        <v>19729691</v>
      </c>
      <c r="E99">
        <v>19729542</v>
      </c>
      <c r="G99" t="s">
        <v>25</v>
      </c>
      <c r="K99">
        <f>E100-D101</f>
        <v>5079838</v>
      </c>
    </row>
    <row r="100" spans="1:12" x14ac:dyDescent="0.25">
      <c r="A100">
        <v>5</v>
      </c>
      <c r="B100" t="s">
        <v>126</v>
      </c>
      <c r="C100" t="s">
        <v>30</v>
      </c>
      <c r="D100">
        <v>17368396</v>
      </c>
      <c r="E100">
        <v>17368528</v>
      </c>
    </row>
    <row r="101" spans="1:12" x14ac:dyDescent="0.25">
      <c r="A101">
        <v>5</v>
      </c>
      <c r="B101" t="s">
        <v>127</v>
      </c>
      <c r="C101" t="s">
        <v>30</v>
      </c>
      <c r="D101">
        <v>12288690</v>
      </c>
      <c r="E101">
        <v>12288816</v>
      </c>
    </row>
    <row r="102" spans="1:12" x14ac:dyDescent="0.25">
      <c r="A102">
        <v>5</v>
      </c>
      <c r="B102" t="s">
        <v>128</v>
      </c>
      <c r="C102" t="s">
        <v>80</v>
      </c>
      <c r="D102">
        <v>14166969</v>
      </c>
      <c r="E102">
        <v>14167113</v>
      </c>
    </row>
    <row r="103" spans="1:12" x14ac:dyDescent="0.25">
      <c r="A103">
        <v>5</v>
      </c>
      <c r="B103" t="s">
        <v>129</v>
      </c>
      <c r="C103" t="s">
        <v>130</v>
      </c>
      <c r="D103">
        <v>16104698</v>
      </c>
      <c r="E103">
        <v>16104553</v>
      </c>
    </row>
    <row r="104" spans="1:12" x14ac:dyDescent="0.25">
      <c r="A104">
        <v>5</v>
      </c>
      <c r="B104" t="s">
        <v>131</v>
      </c>
      <c r="C104" t="s">
        <v>72</v>
      </c>
      <c r="D104">
        <v>12831545</v>
      </c>
      <c r="E104">
        <v>12831436</v>
      </c>
    </row>
    <row r="105" spans="1:12" x14ac:dyDescent="0.25">
      <c r="A105">
        <v>5</v>
      </c>
      <c r="B105" t="s">
        <v>132</v>
      </c>
      <c r="C105" t="s">
        <v>10</v>
      </c>
      <c r="D105">
        <v>7368393</v>
      </c>
      <c r="E105">
        <v>7368543</v>
      </c>
    </row>
    <row r="106" spans="1:12" x14ac:dyDescent="0.25">
      <c r="A106">
        <v>5</v>
      </c>
      <c r="B106" t="s">
        <v>133</v>
      </c>
      <c r="C106" t="s">
        <v>10</v>
      </c>
      <c r="D106">
        <v>7719269</v>
      </c>
      <c r="E106">
        <v>7719419</v>
      </c>
    </row>
    <row r="107" spans="1:12" x14ac:dyDescent="0.25">
      <c r="A107">
        <v>5</v>
      </c>
      <c r="B107" t="s">
        <v>134</v>
      </c>
      <c r="C107" t="s">
        <v>13</v>
      </c>
      <c r="D107">
        <v>16441974</v>
      </c>
      <c r="E107">
        <v>16441934</v>
      </c>
    </row>
    <row r="108" spans="1:12" x14ac:dyDescent="0.25">
      <c r="A108">
        <v>5</v>
      </c>
      <c r="B108" s="1" t="s">
        <v>135</v>
      </c>
      <c r="C108" t="s">
        <v>72</v>
      </c>
      <c r="D108">
        <v>1184160</v>
      </c>
      <c r="E108">
        <v>1183996</v>
      </c>
    </row>
    <row r="109" spans="1:12" x14ac:dyDescent="0.25">
      <c r="A109" s="2">
        <v>6</v>
      </c>
      <c r="B109" s="2" t="s">
        <v>136</v>
      </c>
      <c r="C109" s="2" t="s">
        <v>28</v>
      </c>
      <c r="D109" s="2">
        <v>16025327</v>
      </c>
      <c r="E109" s="2">
        <v>16025185</v>
      </c>
      <c r="G109" t="s">
        <v>137</v>
      </c>
      <c r="L109" t="s">
        <v>8</v>
      </c>
    </row>
    <row r="110" spans="1:12" x14ac:dyDescent="0.25">
      <c r="A110" s="2">
        <v>6</v>
      </c>
      <c r="B110" s="2" t="s">
        <v>138</v>
      </c>
      <c r="C110" s="2" t="s">
        <v>10</v>
      </c>
      <c r="D110" s="2">
        <v>8070145</v>
      </c>
      <c r="E110" s="2">
        <v>8070295</v>
      </c>
      <c r="G110" t="s">
        <v>11</v>
      </c>
      <c r="K110">
        <v>10</v>
      </c>
    </row>
    <row r="111" spans="1:12" x14ac:dyDescent="0.25">
      <c r="A111" s="2">
        <v>6</v>
      </c>
      <c r="B111" s="2" t="s">
        <v>139</v>
      </c>
      <c r="C111" s="2" t="s">
        <v>53</v>
      </c>
      <c r="D111" s="2">
        <v>15046981</v>
      </c>
      <c r="E111" s="2">
        <v>15047139</v>
      </c>
      <c r="G111" t="s">
        <v>14</v>
      </c>
      <c r="K111">
        <v>4</v>
      </c>
    </row>
    <row r="112" spans="1:12" x14ac:dyDescent="0.25">
      <c r="A112" s="2">
        <v>6</v>
      </c>
      <c r="B112" s="2" t="s">
        <v>140</v>
      </c>
      <c r="C112" s="2" t="s">
        <v>28</v>
      </c>
      <c r="D112" s="2">
        <v>11554878</v>
      </c>
      <c r="E112" s="2">
        <v>11554729</v>
      </c>
      <c r="G112" t="s">
        <v>16</v>
      </c>
      <c r="K112">
        <v>4</v>
      </c>
      <c r="L112">
        <f>(K112/K110)*100</f>
        <v>40</v>
      </c>
    </row>
    <row r="113" spans="1:12" x14ac:dyDescent="0.25">
      <c r="A113" s="2">
        <v>6</v>
      </c>
      <c r="B113" s="2" t="s">
        <v>141</v>
      </c>
      <c r="C113" s="2" t="s">
        <v>10</v>
      </c>
      <c r="D113" s="2">
        <v>8421021</v>
      </c>
      <c r="E113" s="2">
        <v>8421171</v>
      </c>
      <c r="G113" t="s">
        <v>19</v>
      </c>
      <c r="K113" t="s">
        <v>142</v>
      </c>
    </row>
    <row r="114" spans="1:12" x14ac:dyDescent="0.25">
      <c r="A114" s="2">
        <v>6</v>
      </c>
      <c r="B114" s="2" t="s">
        <v>143</v>
      </c>
      <c r="C114" s="2" t="s">
        <v>101</v>
      </c>
      <c r="D114" s="2">
        <v>13176638</v>
      </c>
      <c r="E114" s="2">
        <v>13176769</v>
      </c>
      <c r="G114" t="s">
        <v>21</v>
      </c>
      <c r="K114">
        <v>2</v>
      </c>
      <c r="L114">
        <f>(K114/K110)*100</f>
        <v>20</v>
      </c>
    </row>
    <row r="115" spans="1:12" x14ac:dyDescent="0.25">
      <c r="A115" s="2">
        <v>6</v>
      </c>
      <c r="B115" s="3" t="s">
        <v>144</v>
      </c>
      <c r="C115" s="2" t="s">
        <v>68</v>
      </c>
      <c r="D115" s="2">
        <v>14182760</v>
      </c>
      <c r="E115" s="2">
        <v>14181607</v>
      </c>
      <c r="G115" t="s">
        <v>23</v>
      </c>
      <c r="K115">
        <v>2</v>
      </c>
      <c r="L115">
        <f>(K115/K110)*100</f>
        <v>20</v>
      </c>
    </row>
    <row r="116" spans="1:12" x14ac:dyDescent="0.25">
      <c r="A116" s="2">
        <v>6</v>
      </c>
      <c r="B116" s="2" t="s">
        <v>145</v>
      </c>
      <c r="C116" s="2" t="s">
        <v>10</v>
      </c>
      <c r="D116" s="2">
        <v>8771896</v>
      </c>
      <c r="E116" s="2">
        <v>8772046</v>
      </c>
      <c r="G116" t="s">
        <v>25</v>
      </c>
      <c r="K116">
        <f>D115-D117</f>
        <v>972406</v>
      </c>
    </row>
    <row r="117" spans="1:12" x14ac:dyDescent="0.25">
      <c r="A117" s="2">
        <v>6</v>
      </c>
      <c r="B117" s="2" t="s">
        <v>146</v>
      </c>
      <c r="C117" s="2" t="s">
        <v>68</v>
      </c>
      <c r="D117" s="2">
        <v>13210354</v>
      </c>
      <c r="E117" s="2">
        <v>13210499</v>
      </c>
    </row>
    <row r="118" spans="1:12" x14ac:dyDescent="0.25">
      <c r="A118" s="2">
        <v>6</v>
      </c>
      <c r="B118" s="2" t="s">
        <v>147</v>
      </c>
      <c r="C118" s="2" t="s">
        <v>10</v>
      </c>
      <c r="D118" s="2">
        <v>9122772</v>
      </c>
      <c r="E118" s="2">
        <v>9122922</v>
      </c>
    </row>
    <row r="119" spans="1:12" x14ac:dyDescent="0.25">
      <c r="A119">
        <v>7</v>
      </c>
      <c r="B119" t="s">
        <v>148</v>
      </c>
      <c r="C119" t="s">
        <v>68</v>
      </c>
      <c r="D119">
        <v>16196536</v>
      </c>
      <c r="E119">
        <v>16196387</v>
      </c>
      <c r="G119" t="s">
        <v>149</v>
      </c>
      <c r="L119" t="s">
        <v>8</v>
      </c>
    </row>
    <row r="120" spans="1:12" x14ac:dyDescent="0.25">
      <c r="A120">
        <v>7</v>
      </c>
      <c r="B120" t="s">
        <v>150</v>
      </c>
      <c r="C120" t="s">
        <v>68</v>
      </c>
      <c r="D120">
        <v>15733070</v>
      </c>
      <c r="E120">
        <v>15733213</v>
      </c>
      <c r="G120" t="s">
        <v>11</v>
      </c>
      <c r="K120">
        <v>3</v>
      </c>
    </row>
    <row r="121" spans="1:12" x14ac:dyDescent="0.25">
      <c r="A121">
        <v>7</v>
      </c>
      <c r="B121" t="s">
        <v>151</v>
      </c>
      <c r="C121" t="s">
        <v>68</v>
      </c>
      <c r="D121">
        <v>14870763</v>
      </c>
      <c r="E121">
        <v>14870626</v>
      </c>
      <c r="G121" t="s">
        <v>14</v>
      </c>
      <c r="K121">
        <v>1</v>
      </c>
    </row>
    <row r="122" spans="1:12" x14ac:dyDescent="0.25">
      <c r="A122">
        <v>8</v>
      </c>
      <c r="B122" t="s">
        <v>152</v>
      </c>
      <c r="C122" t="s">
        <v>53</v>
      </c>
      <c r="D122">
        <v>4796018</v>
      </c>
      <c r="E122">
        <v>4795477</v>
      </c>
      <c r="G122" t="s">
        <v>16</v>
      </c>
      <c r="K122">
        <v>0</v>
      </c>
      <c r="L122">
        <v>0</v>
      </c>
    </row>
    <row r="123" spans="1:12" x14ac:dyDescent="0.25">
      <c r="A123">
        <v>8</v>
      </c>
      <c r="B123" t="s">
        <v>153</v>
      </c>
      <c r="C123" t="s">
        <v>35</v>
      </c>
      <c r="D123">
        <v>18236009</v>
      </c>
      <c r="E123">
        <v>18235116</v>
      </c>
      <c r="G123" t="s">
        <v>19</v>
      </c>
      <c r="K123" t="s">
        <v>68</v>
      </c>
    </row>
    <row r="124" spans="1:12" x14ac:dyDescent="0.25">
      <c r="A124">
        <v>8</v>
      </c>
      <c r="B124" t="s">
        <v>154</v>
      </c>
      <c r="C124" t="s">
        <v>10</v>
      </c>
      <c r="D124">
        <v>9473648</v>
      </c>
      <c r="E124">
        <v>9473798</v>
      </c>
      <c r="G124" t="s">
        <v>21</v>
      </c>
      <c r="K124">
        <v>3</v>
      </c>
      <c r="L124">
        <v>100</v>
      </c>
    </row>
    <row r="125" spans="1:12" x14ac:dyDescent="0.25">
      <c r="A125">
        <v>8</v>
      </c>
      <c r="B125" t="s">
        <v>155</v>
      </c>
      <c r="C125" t="s">
        <v>35</v>
      </c>
      <c r="D125">
        <v>15315571</v>
      </c>
      <c r="E125">
        <v>15315720</v>
      </c>
      <c r="G125" t="s">
        <v>23</v>
      </c>
      <c r="K125">
        <v>3</v>
      </c>
      <c r="L125">
        <v>100</v>
      </c>
    </row>
    <row r="126" spans="1:12" x14ac:dyDescent="0.25">
      <c r="A126">
        <v>8</v>
      </c>
      <c r="B126" t="s">
        <v>156</v>
      </c>
      <c r="C126" t="s">
        <v>35</v>
      </c>
      <c r="D126">
        <v>14549099</v>
      </c>
      <c r="E126">
        <v>14548950</v>
      </c>
      <c r="G126" t="s">
        <v>25</v>
      </c>
      <c r="K126">
        <f>D119-E121</f>
        <v>1325910</v>
      </c>
    </row>
    <row r="127" spans="1:12" x14ac:dyDescent="0.25">
      <c r="A127">
        <v>8</v>
      </c>
      <c r="B127" t="s">
        <v>157</v>
      </c>
      <c r="C127" t="s">
        <v>10</v>
      </c>
      <c r="D127">
        <v>9824524</v>
      </c>
      <c r="E127">
        <v>9824674</v>
      </c>
    </row>
    <row r="128" spans="1:12" x14ac:dyDescent="0.25">
      <c r="A128">
        <v>8</v>
      </c>
      <c r="B128" t="s">
        <v>158</v>
      </c>
      <c r="C128" t="s">
        <v>35</v>
      </c>
      <c r="D128">
        <v>12092487</v>
      </c>
      <c r="E128">
        <v>12092095</v>
      </c>
      <c r="G128" t="s">
        <v>159</v>
      </c>
      <c r="L128" t="s">
        <v>8</v>
      </c>
    </row>
    <row r="129" spans="1:12" x14ac:dyDescent="0.25">
      <c r="A129">
        <v>8</v>
      </c>
      <c r="B129" t="s">
        <v>160</v>
      </c>
      <c r="C129" t="s">
        <v>35</v>
      </c>
      <c r="D129">
        <v>15361696</v>
      </c>
      <c r="E129">
        <v>15361552</v>
      </c>
      <c r="G129" t="s">
        <v>11</v>
      </c>
      <c r="K129">
        <v>14</v>
      </c>
    </row>
    <row r="130" spans="1:12" x14ac:dyDescent="0.25">
      <c r="A130">
        <v>8</v>
      </c>
      <c r="B130" t="s">
        <v>161</v>
      </c>
      <c r="C130" t="s">
        <v>41</v>
      </c>
      <c r="D130">
        <v>4215181</v>
      </c>
      <c r="E130">
        <v>4215330</v>
      </c>
      <c r="G130" t="s">
        <v>14</v>
      </c>
      <c r="K130">
        <v>4</v>
      </c>
    </row>
    <row r="131" spans="1:12" x14ac:dyDescent="0.25">
      <c r="A131">
        <v>8</v>
      </c>
      <c r="B131" t="s">
        <v>162</v>
      </c>
      <c r="C131" t="s">
        <v>80</v>
      </c>
      <c r="D131">
        <v>9758103</v>
      </c>
      <c r="E131">
        <v>9758247</v>
      </c>
      <c r="G131" t="s">
        <v>16</v>
      </c>
      <c r="K131">
        <v>3</v>
      </c>
      <c r="L131">
        <f>(K131/K129)*100</f>
        <v>21.428571428571427</v>
      </c>
    </row>
    <row r="132" spans="1:12" x14ac:dyDescent="0.25">
      <c r="A132">
        <v>8</v>
      </c>
      <c r="B132" t="s">
        <v>163</v>
      </c>
      <c r="C132" t="s">
        <v>35</v>
      </c>
      <c r="D132">
        <v>18448641</v>
      </c>
      <c r="E132">
        <v>18448210</v>
      </c>
      <c r="G132" t="s">
        <v>19</v>
      </c>
      <c r="K132" t="s">
        <v>35</v>
      </c>
    </row>
    <row r="133" spans="1:12" x14ac:dyDescent="0.25">
      <c r="A133">
        <v>8</v>
      </c>
      <c r="B133" t="s">
        <v>164</v>
      </c>
      <c r="C133" t="s">
        <v>10</v>
      </c>
      <c r="D133">
        <v>10175400</v>
      </c>
      <c r="E133">
        <v>10175550</v>
      </c>
      <c r="G133" t="s">
        <v>21</v>
      </c>
      <c r="K133">
        <v>8</v>
      </c>
      <c r="L133">
        <f>(K133/K129)*100</f>
        <v>57.142857142857139</v>
      </c>
    </row>
    <row r="134" spans="1:12" x14ac:dyDescent="0.25">
      <c r="A134">
        <v>8</v>
      </c>
      <c r="B134" t="s">
        <v>165</v>
      </c>
      <c r="C134" t="s">
        <v>35</v>
      </c>
      <c r="D134">
        <v>1278081</v>
      </c>
      <c r="E134">
        <v>1278445</v>
      </c>
      <c r="G134" t="s">
        <v>23</v>
      </c>
      <c r="K134">
        <v>2</v>
      </c>
      <c r="L134">
        <f>(K134/K129)*100</f>
        <v>14.285714285714285</v>
      </c>
    </row>
    <row r="135" spans="1:12" x14ac:dyDescent="0.25">
      <c r="A135">
        <v>8</v>
      </c>
      <c r="B135" t="s">
        <v>166</v>
      </c>
      <c r="C135" t="s">
        <v>35</v>
      </c>
      <c r="D135">
        <v>1621632</v>
      </c>
      <c r="E135">
        <v>1622809</v>
      </c>
      <c r="G135" t="s">
        <v>25</v>
      </c>
      <c r="K135">
        <f>D123-E128</f>
        <v>6143914</v>
      </c>
    </row>
    <row r="136" spans="1:12" x14ac:dyDescent="0.25">
      <c r="A136">
        <v>9</v>
      </c>
      <c r="B136" t="s">
        <v>167</v>
      </c>
      <c r="C136" t="s">
        <v>130</v>
      </c>
      <c r="D136">
        <v>983521</v>
      </c>
      <c r="E136">
        <v>983390</v>
      </c>
    </row>
    <row r="137" spans="1:12" x14ac:dyDescent="0.25">
      <c r="A137">
        <v>9</v>
      </c>
      <c r="B137" t="s">
        <v>168</v>
      </c>
      <c r="C137" t="s">
        <v>130</v>
      </c>
      <c r="D137">
        <v>2574967</v>
      </c>
      <c r="E137">
        <v>2575116</v>
      </c>
    </row>
    <row r="138" spans="1:12" x14ac:dyDescent="0.25">
      <c r="A138">
        <v>9</v>
      </c>
      <c r="B138" t="s">
        <v>169</v>
      </c>
      <c r="C138" t="s">
        <v>130</v>
      </c>
      <c r="D138">
        <v>3522843</v>
      </c>
      <c r="E138">
        <v>3522992</v>
      </c>
      <c r="G138" t="s">
        <v>170</v>
      </c>
      <c r="L138" t="s">
        <v>8</v>
      </c>
    </row>
    <row r="139" spans="1:12" x14ac:dyDescent="0.25">
      <c r="A139">
        <v>9</v>
      </c>
      <c r="B139" t="s">
        <v>171</v>
      </c>
      <c r="C139" t="s">
        <v>10</v>
      </c>
      <c r="D139">
        <v>10526276</v>
      </c>
      <c r="E139">
        <v>10526426</v>
      </c>
      <c r="G139" t="s">
        <v>11</v>
      </c>
      <c r="K139">
        <v>20</v>
      </c>
    </row>
    <row r="140" spans="1:12" x14ac:dyDescent="0.25">
      <c r="A140">
        <v>9</v>
      </c>
      <c r="B140" t="s">
        <v>172</v>
      </c>
      <c r="C140" t="s">
        <v>130</v>
      </c>
      <c r="D140">
        <v>4110740</v>
      </c>
      <c r="E140">
        <v>4110593</v>
      </c>
      <c r="G140" t="s">
        <v>14</v>
      </c>
      <c r="K140">
        <v>7</v>
      </c>
    </row>
    <row r="141" spans="1:12" x14ac:dyDescent="0.25">
      <c r="A141">
        <v>9</v>
      </c>
      <c r="B141" t="s">
        <v>173</v>
      </c>
      <c r="C141" t="s">
        <v>130</v>
      </c>
      <c r="D141">
        <v>4712706</v>
      </c>
      <c r="E141">
        <v>4712855</v>
      </c>
      <c r="G141" t="s">
        <v>16</v>
      </c>
      <c r="K141">
        <v>4</v>
      </c>
      <c r="L141">
        <f>(K141/K139)*100</f>
        <v>20</v>
      </c>
    </row>
    <row r="142" spans="1:12" x14ac:dyDescent="0.25">
      <c r="A142">
        <v>9</v>
      </c>
      <c r="B142" t="s">
        <v>174</v>
      </c>
      <c r="C142" t="s">
        <v>35</v>
      </c>
      <c r="D142">
        <v>14613436</v>
      </c>
      <c r="E142">
        <v>14613581</v>
      </c>
      <c r="G142" t="s">
        <v>19</v>
      </c>
      <c r="K142" t="s">
        <v>130</v>
      </c>
    </row>
    <row r="143" spans="1:12" x14ac:dyDescent="0.25">
      <c r="A143">
        <v>9</v>
      </c>
      <c r="B143" t="s">
        <v>175</v>
      </c>
      <c r="C143" t="s">
        <v>10</v>
      </c>
      <c r="D143">
        <v>10877152</v>
      </c>
      <c r="E143">
        <v>10877302</v>
      </c>
      <c r="G143" t="s">
        <v>21</v>
      </c>
      <c r="K143">
        <v>9</v>
      </c>
      <c r="L143">
        <f>(K143/K139)*100</f>
        <v>45</v>
      </c>
    </row>
    <row r="144" spans="1:12" x14ac:dyDescent="0.25">
      <c r="A144">
        <v>9</v>
      </c>
      <c r="B144" t="s">
        <v>176</v>
      </c>
      <c r="C144" t="s">
        <v>130</v>
      </c>
      <c r="D144">
        <v>5107982</v>
      </c>
      <c r="E144">
        <v>5108053</v>
      </c>
      <c r="G144" t="s">
        <v>23</v>
      </c>
      <c r="K144">
        <v>3</v>
      </c>
      <c r="L144">
        <f>(K144/K139)*100</f>
        <v>15</v>
      </c>
    </row>
    <row r="145" spans="1:12" x14ac:dyDescent="0.25">
      <c r="A145">
        <v>9</v>
      </c>
      <c r="B145" t="s">
        <v>177</v>
      </c>
      <c r="C145" t="s">
        <v>62</v>
      </c>
      <c r="D145">
        <v>6794858</v>
      </c>
      <c r="E145">
        <v>6794712</v>
      </c>
      <c r="G145" t="s">
        <v>178</v>
      </c>
      <c r="K145">
        <v>3</v>
      </c>
      <c r="L145">
        <f>(K145/K139)*100</f>
        <v>15</v>
      </c>
    </row>
    <row r="146" spans="1:12" x14ac:dyDescent="0.25">
      <c r="A146">
        <v>9</v>
      </c>
      <c r="B146" t="s">
        <v>179</v>
      </c>
      <c r="C146" t="s">
        <v>130</v>
      </c>
      <c r="D146">
        <v>7303629</v>
      </c>
      <c r="E146">
        <v>7303773</v>
      </c>
      <c r="G146" t="s">
        <v>25</v>
      </c>
      <c r="K146">
        <f>E141-E136</f>
        <v>3729465</v>
      </c>
    </row>
    <row r="147" spans="1:12" x14ac:dyDescent="0.25">
      <c r="A147">
        <v>9</v>
      </c>
      <c r="B147" t="s">
        <v>180</v>
      </c>
      <c r="C147" t="s">
        <v>37</v>
      </c>
      <c r="D147">
        <v>10586796</v>
      </c>
      <c r="E147">
        <v>10586939</v>
      </c>
    </row>
    <row r="148" spans="1:12" x14ac:dyDescent="0.25">
      <c r="A148">
        <v>9</v>
      </c>
      <c r="B148" t="s">
        <v>181</v>
      </c>
      <c r="C148" t="s">
        <v>10</v>
      </c>
      <c r="D148">
        <v>11228028</v>
      </c>
      <c r="E148">
        <v>11228178</v>
      </c>
    </row>
    <row r="149" spans="1:12" x14ac:dyDescent="0.25">
      <c r="A149">
        <v>9</v>
      </c>
      <c r="B149" t="s">
        <v>182</v>
      </c>
      <c r="C149" t="s">
        <v>10</v>
      </c>
      <c r="D149">
        <v>11578903</v>
      </c>
      <c r="E149">
        <v>11579053</v>
      </c>
    </row>
    <row r="150" spans="1:12" x14ac:dyDescent="0.25">
      <c r="A150">
        <v>9</v>
      </c>
      <c r="B150" t="s">
        <v>183</v>
      </c>
      <c r="C150" t="s">
        <v>68</v>
      </c>
      <c r="D150">
        <v>7045165</v>
      </c>
      <c r="E150">
        <v>7045313</v>
      </c>
    </row>
    <row r="151" spans="1:12" x14ac:dyDescent="0.25">
      <c r="A151">
        <v>9</v>
      </c>
      <c r="B151" t="s">
        <v>184</v>
      </c>
      <c r="C151" t="s">
        <v>82</v>
      </c>
      <c r="D151">
        <v>2249986</v>
      </c>
      <c r="E151">
        <v>2249847</v>
      </c>
    </row>
    <row r="152" spans="1:12" x14ac:dyDescent="0.25">
      <c r="A152">
        <v>9</v>
      </c>
      <c r="B152" t="s">
        <v>185</v>
      </c>
      <c r="C152" t="s">
        <v>28</v>
      </c>
      <c r="D152">
        <v>9597867</v>
      </c>
      <c r="E152">
        <v>9598024</v>
      </c>
    </row>
    <row r="153" spans="1:12" x14ac:dyDescent="0.25">
      <c r="A153">
        <v>9</v>
      </c>
      <c r="B153" t="s">
        <v>186</v>
      </c>
      <c r="C153" t="s">
        <v>130</v>
      </c>
      <c r="D153">
        <v>6490280</v>
      </c>
      <c r="E153">
        <v>6490131</v>
      </c>
    </row>
    <row r="154" spans="1:12" x14ac:dyDescent="0.25">
      <c r="A154">
        <v>9</v>
      </c>
      <c r="B154" t="s">
        <v>187</v>
      </c>
      <c r="C154" t="s">
        <v>62</v>
      </c>
      <c r="D154">
        <v>9488910</v>
      </c>
      <c r="E154">
        <v>9489033</v>
      </c>
    </row>
    <row r="155" spans="1:12" x14ac:dyDescent="0.25">
      <c r="A155">
        <v>9</v>
      </c>
      <c r="B155" t="s">
        <v>188</v>
      </c>
      <c r="C155" t="s">
        <v>130</v>
      </c>
      <c r="D155">
        <v>14755865</v>
      </c>
      <c r="E155">
        <v>14756014</v>
      </c>
    </row>
    <row r="156" spans="1:12" x14ac:dyDescent="0.25">
      <c r="A156">
        <v>10</v>
      </c>
      <c r="B156" t="s">
        <v>189</v>
      </c>
      <c r="C156" t="s">
        <v>53</v>
      </c>
      <c r="D156">
        <v>1092858</v>
      </c>
      <c r="E156">
        <v>1092718</v>
      </c>
      <c r="G156" t="s">
        <v>190</v>
      </c>
      <c r="L156" t="s">
        <v>8</v>
      </c>
    </row>
    <row r="157" spans="1:12" x14ac:dyDescent="0.25">
      <c r="A157">
        <v>10</v>
      </c>
      <c r="B157" t="s">
        <v>191</v>
      </c>
      <c r="C157" t="s">
        <v>53</v>
      </c>
      <c r="D157">
        <v>1795601</v>
      </c>
      <c r="E157">
        <v>1795451</v>
      </c>
      <c r="G157" t="s">
        <v>11</v>
      </c>
      <c r="K157">
        <v>18</v>
      </c>
    </row>
    <row r="158" spans="1:12" x14ac:dyDescent="0.25">
      <c r="A158">
        <v>10</v>
      </c>
      <c r="B158" t="s">
        <v>192</v>
      </c>
      <c r="C158" t="s">
        <v>130</v>
      </c>
      <c r="D158">
        <v>13145695</v>
      </c>
      <c r="E158">
        <v>13145832</v>
      </c>
      <c r="G158" t="s">
        <v>14</v>
      </c>
      <c r="K158">
        <v>9</v>
      </c>
    </row>
    <row r="159" spans="1:12" x14ac:dyDescent="0.25">
      <c r="A159">
        <v>10</v>
      </c>
      <c r="B159" t="s">
        <v>193</v>
      </c>
      <c r="C159" t="s">
        <v>51</v>
      </c>
      <c r="D159">
        <v>6290071</v>
      </c>
      <c r="E159">
        <v>6289961</v>
      </c>
      <c r="G159" t="s">
        <v>16</v>
      </c>
      <c r="K159">
        <v>2</v>
      </c>
      <c r="L159">
        <f>(K159/K157)*100</f>
        <v>11.111111111111111</v>
      </c>
    </row>
    <row r="160" spans="1:12" x14ac:dyDescent="0.25">
      <c r="A160">
        <v>10</v>
      </c>
      <c r="B160" t="s">
        <v>194</v>
      </c>
      <c r="C160" t="s">
        <v>130</v>
      </c>
      <c r="D160">
        <v>7255462</v>
      </c>
      <c r="E160">
        <v>7255324</v>
      </c>
      <c r="G160" t="s">
        <v>19</v>
      </c>
      <c r="K160" t="s">
        <v>53</v>
      </c>
    </row>
    <row r="161" spans="1:12" x14ac:dyDescent="0.25">
      <c r="A161">
        <v>10</v>
      </c>
      <c r="B161" t="s">
        <v>195</v>
      </c>
      <c r="C161" t="s">
        <v>80</v>
      </c>
      <c r="D161">
        <v>9758103</v>
      </c>
      <c r="E161">
        <v>9758247</v>
      </c>
      <c r="G161" t="s">
        <v>21</v>
      </c>
      <c r="K161">
        <v>7</v>
      </c>
      <c r="L161">
        <f>(K161/K157)*100</f>
        <v>38.888888888888893</v>
      </c>
    </row>
    <row r="162" spans="1:12" x14ac:dyDescent="0.25">
      <c r="A162">
        <v>10</v>
      </c>
      <c r="B162" t="s">
        <v>196</v>
      </c>
      <c r="C162" t="s">
        <v>6</v>
      </c>
      <c r="D162">
        <v>27359914</v>
      </c>
      <c r="E162">
        <v>27360060</v>
      </c>
      <c r="G162" s="4" t="s">
        <v>25</v>
      </c>
      <c r="H162" s="4"/>
      <c r="I162" s="4"/>
      <c r="J162" s="4"/>
      <c r="K162" s="4">
        <f>E167-D164</f>
        <v>11047852</v>
      </c>
    </row>
    <row r="163" spans="1:12" x14ac:dyDescent="0.25">
      <c r="A163">
        <v>10</v>
      </c>
      <c r="B163" t="s">
        <v>197</v>
      </c>
      <c r="C163" t="s">
        <v>68</v>
      </c>
      <c r="D163">
        <v>388749</v>
      </c>
      <c r="E163">
        <v>388892</v>
      </c>
    </row>
    <row r="164" spans="1:12" x14ac:dyDescent="0.25">
      <c r="A164">
        <v>10</v>
      </c>
      <c r="B164" t="s">
        <v>198</v>
      </c>
      <c r="C164" t="s">
        <v>53</v>
      </c>
      <c r="D164">
        <v>10822118</v>
      </c>
      <c r="E164">
        <v>10822217</v>
      </c>
    </row>
    <row r="165" spans="1:12" x14ac:dyDescent="0.25">
      <c r="A165">
        <v>10</v>
      </c>
      <c r="B165" t="s">
        <v>199</v>
      </c>
      <c r="C165" t="s">
        <v>10</v>
      </c>
      <c r="D165">
        <v>11929779</v>
      </c>
      <c r="E165">
        <v>11929929</v>
      </c>
    </row>
    <row r="166" spans="1:12" x14ac:dyDescent="0.25">
      <c r="A166">
        <v>10</v>
      </c>
      <c r="B166" t="s">
        <v>200</v>
      </c>
      <c r="C166" t="s">
        <v>10</v>
      </c>
      <c r="D166">
        <v>12280655</v>
      </c>
      <c r="E166">
        <v>12280805</v>
      </c>
    </row>
    <row r="167" spans="1:12" x14ac:dyDescent="0.25">
      <c r="A167">
        <v>10</v>
      </c>
      <c r="B167" s="1" t="s">
        <v>201</v>
      </c>
      <c r="C167" t="s">
        <v>53</v>
      </c>
      <c r="D167">
        <v>21868883</v>
      </c>
      <c r="E167">
        <v>21869970</v>
      </c>
    </row>
    <row r="168" spans="1:12" x14ac:dyDescent="0.25">
      <c r="A168">
        <v>10</v>
      </c>
      <c r="B168" t="s">
        <v>202</v>
      </c>
      <c r="C168" t="s">
        <v>74</v>
      </c>
      <c r="D168">
        <v>12617377</v>
      </c>
      <c r="E168">
        <v>12617273</v>
      </c>
    </row>
    <row r="169" spans="1:12" x14ac:dyDescent="0.25">
      <c r="A169">
        <v>10</v>
      </c>
      <c r="B169" t="s">
        <v>203</v>
      </c>
      <c r="C169" t="s">
        <v>204</v>
      </c>
      <c r="D169">
        <v>21395044</v>
      </c>
      <c r="E169">
        <v>21394897</v>
      </c>
    </row>
    <row r="170" spans="1:12" x14ac:dyDescent="0.25">
      <c r="A170">
        <v>10</v>
      </c>
      <c r="B170" t="s">
        <v>205</v>
      </c>
      <c r="C170" t="s">
        <v>53</v>
      </c>
      <c r="D170">
        <v>21542137</v>
      </c>
      <c r="E170">
        <v>21541445</v>
      </c>
    </row>
    <row r="171" spans="1:12" x14ac:dyDescent="0.25">
      <c r="A171">
        <v>10</v>
      </c>
      <c r="B171" t="s">
        <v>206</v>
      </c>
      <c r="C171" t="s">
        <v>53</v>
      </c>
      <c r="D171">
        <v>20297962</v>
      </c>
      <c r="E171">
        <v>20298109</v>
      </c>
    </row>
    <row r="172" spans="1:12" x14ac:dyDescent="0.25">
      <c r="A172">
        <v>10</v>
      </c>
      <c r="B172" t="s">
        <v>207</v>
      </c>
      <c r="C172" t="s">
        <v>53</v>
      </c>
      <c r="D172">
        <v>21510107</v>
      </c>
      <c r="E172">
        <v>21509353</v>
      </c>
    </row>
    <row r="173" spans="1:12" x14ac:dyDescent="0.25">
      <c r="A173">
        <v>10</v>
      </c>
      <c r="B173" t="s">
        <v>208</v>
      </c>
      <c r="C173" t="s">
        <v>18</v>
      </c>
      <c r="D173">
        <v>15244690</v>
      </c>
      <c r="E173">
        <v>15244840</v>
      </c>
    </row>
    <row r="174" spans="1:12" s="2" customFormat="1" x14ac:dyDescent="0.25">
      <c r="A174" s="3">
        <v>11</v>
      </c>
      <c r="B174" s="3" t="s">
        <v>209</v>
      </c>
      <c r="C174" s="3" t="s">
        <v>28</v>
      </c>
      <c r="D174" s="3">
        <v>134449</v>
      </c>
      <c r="E174" s="3">
        <v>137431</v>
      </c>
      <c r="G174" s="2" t="s">
        <v>210</v>
      </c>
      <c r="L174" s="2" t="s">
        <v>8</v>
      </c>
    </row>
    <row r="175" spans="1:12" s="2" customFormat="1" x14ac:dyDescent="0.25">
      <c r="A175" s="2">
        <v>11</v>
      </c>
      <c r="B175" s="2" t="s">
        <v>211</v>
      </c>
      <c r="C175" s="2" t="s">
        <v>28</v>
      </c>
      <c r="D175" s="2">
        <v>1198540</v>
      </c>
      <c r="E175" s="2">
        <v>1198689</v>
      </c>
    </row>
    <row r="176" spans="1:12" s="2" customFormat="1" x14ac:dyDescent="0.25">
      <c r="A176" s="2">
        <v>11</v>
      </c>
      <c r="B176" s="2" t="s">
        <v>212</v>
      </c>
      <c r="C176" s="2" t="s">
        <v>28</v>
      </c>
      <c r="D176" s="2">
        <v>3044291</v>
      </c>
      <c r="E176" s="2">
        <v>3044142</v>
      </c>
      <c r="G176" s="2" t="s">
        <v>11</v>
      </c>
      <c r="K176" s="2">
        <v>18</v>
      </c>
    </row>
    <row r="177" spans="1:12" s="2" customFormat="1" x14ac:dyDescent="0.25">
      <c r="A177" s="3">
        <v>11</v>
      </c>
      <c r="B177" s="2" t="s">
        <v>213</v>
      </c>
      <c r="C177" s="2" t="s">
        <v>28</v>
      </c>
      <c r="D177" s="2">
        <v>2336541</v>
      </c>
      <c r="E177" s="2">
        <v>2337325</v>
      </c>
      <c r="G177" s="2" t="s">
        <v>14</v>
      </c>
      <c r="K177" s="2">
        <v>4</v>
      </c>
    </row>
    <row r="178" spans="1:12" s="2" customFormat="1" x14ac:dyDescent="0.25">
      <c r="A178" s="2">
        <v>11</v>
      </c>
      <c r="B178" s="2" t="s">
        <v>214</v>
      </c>
      <c r="C178" s="2" t="s">
        <v>28</v>
      </c>
      <c r="D178" s="2">
        <v>3974103</v>
      </c>
      <c r="E178" s="2">
        <v>3974252</v>
      </c>
      <c r="G178" s="2" t="s">
        <v>16</v>
      </c>
      <c r="K178" s="2">
        <v>6</v>
      </c>
      <c r="L178" s="2">
        <f>(K178/K176)*100</f>
        <v>33.333333333333329</v>
      </c>
    </row>
    <row r="179" spans="1:12" x14ac:dyDescent="0.25">
      <c r="A179">
        <v>11</v>
      </c>
      <c r="B179" t="s">
        <v>215</v>
      </c>
      <c r="C179" t="s">
        <v>10</v>
      </c>
      <c r="D179">
        <v>12631531</v>
      </c>
      <c r="E179">
        <v>12631681</v>
      </c>
      <c r="G179" t="s">
        <v>19</v>
      </c>
      <c r="K179" t="s">
        <v>28</v>
      </c>
    </row>
    <row r="180" spans="1:12" x14ac:dyDescent="0.25">
      <c r="A180" s="1">
        <v>11</v>
      </c>
      <c r="B180" t="s">
        <v>216</v>
      </c>
      <c r="C180" t="s">
        <v>41</v>
      </c>
      <c r="D180">
        <v>4215182</v>
      </c>
      <c r="E180">
        <v>4215330</v>
      </c>
      <c r="G180" t="s">
        <v>23</v>
      </c>
      <c r="K180">
        <v>5</v>
      </c>
      <c r="L180">
        <f>(K180/K176)*100</f>
        <v>27.777777777777779</v>
      </c>
    </row>
    <row r="181" spans="1:12" x14ac:dyDescent="0.25">
      <c r="A181">
        <v>11</v>
      </c>
      <c r="B181" t="s">
        <v>217</v>
      </c>
      <c r="C181" t="s">
        <v>28</v>
      </c>
      <c r="D181">
        <v>5428647</v>
      </c>
      <c r="E181">
        <v>5428769</v>
      </c>
      <c r="G181" t="s">
        <v>21</v>
      </c>
      <c r="K181">
        <v>9</v>
      </c>
      <c r="L181">
        <f>(K181/K176)*100</f>
        <v>50</v>
      </c>
    </row>
    <row r="182" spans="1:12" x14ac:dyDescent="0.25">
      <c r="A182">
        <v>11</v>
      </c>
      <c r="B182" t="s">
        <v>218</v>
      </c>
      <c r="C182" t="s">
        <v>10</v>
      </c>
      <c r="D182">
        <v>12982407</v>
      </c>
      <c r="E182">
        <v>12982557</v>
      </c>
      <c r="G182" t="s">
        <v>25</v>
      </c>
      <c r="K182">
        <v>7978928</v>
      </c>
    </row>
    <row r="183" spans="1:12" x14ac:dyDescent="0.25">
      <c r="A183" s="1">
        <v>11</v>
      </c>
      <c r="B183" t="s">
        <v>219</v>
      </c>
      <c r="C183" t="s">
        <v>32</v>
      </c>
      <c r="D183">
        <v>8335919</v>
      </c>
      <c r="E183">
        <v>8335972</v>
      </c>
    </row>
    <row r="184" spans="1:12" x14ac:dyDescent="0.25">
      <c r="A184">
        <v>11</v>
      </c>
      <c r="B184" t="s">
        <v>220</v>
      </c>
      <c r="C184" t="s">
        <v>204</v>
      </c>
      <c r="D184">
        <v>18116582</v>
      </c>
      <c r="E184">
        <v>18116434</v>
      </c>
    </row>
    <row r="185" spans="1:12" x14ac:dyDescent="0.25">
      <c r="A185" s="2">
        <v>11</v>
      </c>
      <c r="B185" s="2" t="s">
        <v>221</v>
      </c>
      <c r="C185" s="2" t="s">
        <v>10</v>
      </c>
      <c r="D185" s="2">
        <v>13333283</v>
      </c>
      <c r="E185" s="2">
        <v>13333433</v>
      </c>
    </row>
    <row r="186" spans="1:12" x14ac:dyDescent="0.25">
      <c r="A186" s="3">
        <v>11</v>
      </c>
      <c r="B186" s="2" t="s">
        <v>222</v>
      </c>
      <c r="C186" s="2" t="s">
        <v>28</v>
      </c>
      <c r="D186" s="2">
        <v>9738087</v>
      </c>
      <c r="E186" s="2">
        <v>9739005</v>
      </c>
    </row>
    <row r="187" spans="1:12" x14ac:dyDescent="0.25">
      <c r="A187" s="2">
        <v>11</v>
      </c>
      <c r="B187" s="2" t="s">
        <v>223</v>
      </c>
      <c r="C187" s="2" t="s">
        <v>10</v>
      </c>
      <c r="D187" s="2">
        <v>13684159</v>
      </c>
      <c r="E187" s="2">
        <v>13684309</v>
      </c>
    </row>
    <row r="188" spans="1:12" x14ac:dyDescent="0.25">
      <c r="A188" s="2">
        <v>11</v>
      </c>
      <c r="B188" s="2" t="s">
        <v>224</v>
      </c>
      <c r="C188" s="2" t="s">
        <v>28</v>
      </c>
      <c r="D188" s="2">
        <v>13317258</v>
      </c>
      <c r="E188" s="2">
        <v>13317377</v>
      </c>
    </row>
    <row r="189" spans="1:12" x14ac:dyDescent="0.25">
      <c r="A189" s="3">
        <v>11</v>
      </c>
      <c r="B189" s="2" t="s">
        <v>225</v>
      </c>
      <c r="C189" s="2" t="s">
        <v>10</v>
      </c>
      <c r="D189" s="2">
        <v>14035035</v>
      </c>
      <c r="E189" s="2">
        <v>14035185</v>
      </c>
    </row>
    <row r="190" spans="1:12" x14ac:dyDescent="0.25">
      <c r="A190" s="2">
        <v>11</v>
      </c>
      <c r="B190" s="2" t="s">
        <v>226</v>
      </c>
      <c r="C190" s="2" t="s">
        <v>28</v>
      </c>
      <c r="D190" s="2">
        <v>17715382</v>
      </c>
      <c r="E190" s="2">
        <v>17717015</v>
      </c>
    </row>
    <row r="191" spans="1:12" x14ac:dyDescent="0.25">
      <c r="A191" s="2">
        <v>11</v>
      </c>
      <c r="B191" s="2" t="s">
        <v>227</v>
      </c>
      <c r="C191" s="2" t="s">
        <v>10</v>
      </c>
      <c r="D191" s="2">
        <v>14385910</v>
      </c>
      <c r="E191" s="2">
        <v>14386060</v>
      </c>
    </row>
    <row r="192" spans="1:12" x14ac:dyDescent="0.25">
      <c r="A192">
        <v>12</v>
      </c>
      <c r="B192" t="s">
        <v>228</v>
      </c>
      <c r="C192" t="s">
        <v>35</v>
      </c>
      <c r="D192">
        <v>10314609</v>
      </c>
      <c r="E192">
        <v>10314761</v>
      </c>
      <c r="G192" s="4" t="s">
        <v>229</v>
      </c>
      <c r="H192" s="4"/>
      <c r="I192" s="4"/>
      <c r="J192" s="4"/>
      <c r="K192" s="4"/>
      <c r="L192" s="4" t="s">
        <v>8</v>
      </c>
    </row>
    <row r="193" spans="1:12" x14ac:dyDescent="0.25">
      <c r="A193">
        <v>12</v>
      </c>
      <c r="B193" t="s">
        <v>230</v>
      </c>
      <c r="C193" t="s">
        <v>32</v>
      </c>
      <c r="D193">
        <v>5686196</v>
      </c>
      <c r="E193">
        <v>5686047</v>
      </c>
      <c r="G193" s="4" t="s">
        <v>11</v>
      </c>
      <c r="H193" s="4"/>
      <c r="I193" s="4"/>
      <c r="J193" s="4"/>
      <c r="K193" s="4">
        <v>12</v>
      </c>
      <c r="L193" s="4"/>
    </row>
    <row r="194" spans="1:12" x14ac:dyDescent="0.25">
      <c r="A194">
        <v>12</v>
      </c>
      <c r="B194" t="s">
        <v>231</v>
      </c>
      <c r="C194" t="s">
        <v>72</v>
      </c>
      <c r="D194">
        <v>4930409</v>
      </c>
      <c r="E194">
        <v>4930271</v>
      </c>
      <c r="G194" s="4" t="s">
        <v>14</v>
      </c>
      <c r="H194" s="4"/>
      <c r="I194" s="4"/>
      <c r="J194" s="4"/>
      <c r="K194" s="4">
        <v>6</v>
      </c>
      <c r="L194" s="4"/>
    </row>
    <row r="195" spans="1:12" x14ac:dyDescent="0.25">
      <c r="A195">
        <v>12</v>
      </c>
      <c r="B195" t="s">
        <v>232</v>
      </c>
      <c r="C195" t="s">
        <v>10</v>
      </c>
      <c r="D195">
        <v>14736786</v>
      </c>
      <c r="E195">
        <v>14736936</v>
      </c>
      <c r="G195" s="4" t="s">
        <v>16</v>
      </c>
      <c r="H195" s="4"/>
      <c r="I195" s="4"/>
      <c r="J195" s="4"/>
      <c r="K195" s="4">
        <v>6</v>
      </c>
      <c r="L195" s="4">
        <f>(K195/K193)*100</f>
        <v>50</v>
      </c>
    </row>
    <row r="196" spans="1:12" x14ac:dyDescent="0.25">
      <c r="A196">
        <v>12</v>
      </c>
      <c r="B196" t="s">
        <v>233</v>
      </c>
      <c r="C196" t="s">
        <v>10</v>
      </c>
      <c r="D196">
        <v>15087662</v>
      </c>
      <c r="E196">
        <v>15087812</v>
      </c>
      <c r="G196" s="4" t="s">
        <v>19</v>
      </c>
      <c r="H196" s="4"/>
      <c r="I196" s="4"/>
      <c r="J196" s="4"/>
      <c r="K196" s="4" t="s">
        <v>75</v>
      </c>
      <c r="L196" s="4"/>
    </row>
    <row r="197" spans="1:12" x14ac:dyDescent="0.25">
      <c r="A197">
        <v>12</v>
      </c>
      <c r="B197" t="s">
        <v>234</v>
      </c>
      <c r="C197" t="s">
        <v>10</v>
      </c>
      <c r="D197">
        <v>15438538</v>
      </c>
      <c r="E197">
        <v>15438688</v>
      </c>
      <c r="G197" s="4" t="s">
        <v>21</v>
      </c>
      <c r="H197" s="4"/>
      <c r="I197" s="4"/>
      <c r="J197" s="4"/>
      <c r="K197" s="4" t="s">
        <v>75</v>
      </c>
      <c r="L197" s="4"/>
    </row>
    <row r="198" spans="1:12" x14ac:dyDescent="0.25">
      <c r="A198">
        <v>12</v>
      </c>
      <c r="B198" s="1" t="s">
        <v>235</v>
      </c>
      <c r="C198" s="1" t="s">
        <v>10</v>
      </c>
      <c r="D198" s="1">
        <v>38520</v>
      </c>
      <c r="E198" s="1">
        <v>38619</v>
      </c>
      <c r="G198" s="4" t="s">
        <v>25</v>
      </c>
      <c r="H198" s="4"/>
      <c r="I198" s="4"/>
      <c r="J198" s="4"/>
      <c r="K198" s="4" t="s">
        <v>75</v>
      </c>
      <c r="L198" s="4"/>
    </row>
    <row r="199" spans="1:12" x14ac:dyDescent="0.25">
      <c r="A199">
        <v>12</v>
      </c>
      <c r="B199" t="s">
        <v>236</v>
      </c>
      <c r="C199" t="s">
        <v>10</v>
      </c>
      <c r="D199">
        <v>16140290</v>
      </c>
      <c r="E199">
        <v>16140440</v>
      </c>
      <c r="L199" s="4"/>
    </row>
    <row r="200" spans="1:12" x14ac:dyDescent="0.25">
      <c r="A200">
        <v>12</v>
      </c>
      <c r="B200" t="s">
        <v>237</v>
      </c>
      <c r="C200" t="s">
        <v>10</v>
      </c>
      <c r="D200">
        <v>16491166</v>
      </c>
      <c r="E200">
        <v>16491316</v>
      </c>
      <c r="L200" s="4"/>
    </row>
    <row r="201" spans="1:12" x14ac:dyDescent="0.25">
      <c r="A201">
        <v>12</v>
      </c>
      <c r="B201" t="s">
        <v>238</v>
      </c>
      <c r="C201" t="s">
        <v>18</v>
      </c>
      <c r="D201">
        <v>5651805</v>
      </c>
      <c r="E201">
        <v>5651958</v>
      </c>
    </row>
    <row r="202" spans="1:12" x14ac:dyDescent="0.25">
      <c r="A202">
        <v>12</v>
      </c>
      <c r="B202" t="s">
        <v>239</v>
      </c>
      <c r="C202" t="s">
        <v>30</v>
      </c>
      <c r="D202">
        <v>26300806</v>
      </c>
      <c r="E202">
        <v>26300952</v>
      </c>
    </row>
    <row r="203" spans="1:12" x14ac:dyDescent="0.25">
      <c r="A203">
        <v>12</v>
      </c>
      <c r="B203" t="s">
        <v>240</v>
      </c>
      <c r="C203" t="s">
        <v>6</v>
      </c>
      <c r="D203">
        <v>25681319</v>
      </c>
      <c r="E203">
        <v>25681592</v>
      </c>
    </row>
    <row r="204" spans="1:12" s="2" customFormat="1" x14ac:dyDescent="0.25">
      <c r="A204" s="2">
        <v>13</v>
      </c>
      <c r="B204" s="2" t="s">
        <v>241</v>
      </c>
      <c r="C204" s="2" t="s">
        <v>13</v>
      </c>
      <c r="D204" s="2">
        <v>625291</v>
      </c>
      <c r="E204" s="2">
        <v>625142</v>
      </c>
      <c r="G204" s="2" t="s">
        <v>242</v>
      </c>
      <c r="L204" s="2" t="s">
        <v>8</v>
      </c>
    </row>
    <row r="205" spans="1:12" s="2" customFormat="1" x14ac:dyDescent="0.25">
      <c r="A205" s="2">
        <v>13</v>
      </c>
      <c r="B205" s="2" t="s">
        <v>243</v>
      </c>
      <c r="C205" s="2" t="s">
        <v>13</v>
      </c>
      <c r="D205" s="2">
        <v>1128013</v>
      </c>
      <c r="E205" s="2">
        <v>1127864</v>
      </c>
      <c r="G205" s="2" t="s">
        <v>11</v>
      </c>
      <c r="K205" s="2">
        <v>28</v>
      </c>
    </row>
    <row r="206" spans="1:12" s="2" customFormat="1" x14ac:dyDescent="0.25">
      <c r="A206" s="2">
        <v>13</v>
      </c>
      <c r="B206" s="2" t="s">
        <v>244</v>
      </c>
      <c r="C206" s="2" t="s">
        <v>13</v>
      </c>
      <c r="D206" s="2">
        <v>1550554</v>
      </c>
      <c r="E206" s="2">
        <v>1550703</v>
      </c>
      <c r="G206" s="2" t="s">
        <v>14</v>
      </c>
      <c r="K206" s="2">
        <v>5</v>
      </c>
    </row>
    <row r="207" spans="1:12" s="2" customFormat="1" x14ac:dyDescent="0.25">
      <c r="A207" s="2">
        <v>13</v>
      </c>
      <c r="B207" s="2" t="s">
        <v>245</v>
      </c>
      <c r="C207" s="2" t="s">
        <v>13</v>
      </c>
      <c r="D207" s="2">
        <v>1473222</v>
      </c>
      <c r="E207" s="2">
        <v>1473373</v>
      </c>
      <c r="G207" s="2" t="s">
        <v>16</v>
      </c>
      <c r="K207" s="2">
        <v>5</v>
      </c>
      <c r="L207" s="2">
        <f>(K207/K205)*100</f>
        <v>17.857142857142858</v>
      </c>
    </row>
    <row r="208" spans="1:12" s="2" customFormat="1" x14ac:dyDescent="0.25">
      <c r="A208" s="2">
        <v>13</v>
      </c>
      <c r="B208" s="2" t="s">
        <v>246</v>
      </c>
      <c r="C208" s="2" t="s">
        <v>13</v>
      </c>
      <c r="D208" s="2">
        <v>1886023</v>
      </c>
      <c r="E208" s="2">
        <v>1885925</v>
      </c>
      <c r="G208" s="2" t="s">
        <v>19</v>
      </c>
      <c r="K208" s="2" t="s">
        <v>247</v>
      </c>
    </row>
    <row r="209" spans="1:12" s="2" customFormat="1" x14ac:dyDescent="0.25">
      <c r="A209" s="2">
        <v>13</v>
      </c>
      <c r="B209" s="3" t="s">
        <v>248</v>
      </c>
      <c r="C209" s="2" t="s">
        <v>13</v>
      </c>
      <c r="D209" s="2">
        <v>2958566</v>
      </c>
      <c r="E209" s="2">
        <v>2959614</v>
      </c>
      <c r="G209" s="2" t="s">
        <v>23</v>
      </c>
      <c r="K209" s="2">
        <v>7</v>
      </c>
      <c r="L209" s="2">
        <f>(K209/K205)*100</f>
        <v>25</v>
      </c>
    </row>
    <row r="210" spans="1:12" s="2" customFormat="1" x14ac:dyDescent="0.25">
      <c r="A210" s="2">
        <v>13</v>
      </c>
      <c r="B210" s="2" t="s">
        <v>249</v>
      </c>
      <c r="C210" s="2" t="s">
        <v>13</v>
      </c>
      <c r="D210" s="2">
        <v>4538269</v>
      </c>
      <c r="E210" s="2">
        <v>4538112</v>
      </c>
      <c r="G210" t="s">
        <v>21</v>
      </c>
      <c r="H210"/>
      <c r="I210"/>
      <c r="J210"/>
      <c r="K210" s="2">
        <v>15</v>
      </c>
      <c r="L210">
        <f>(K210/K205)*100</f>
        <v>53.571428571428569</v>
      </c>
    </row>
    <row r="211" spans="1:12" s="2" customFormat="1" x14ac:dyDescent="0.25">
      <c r="A211" s="2">
        <v>13</v>
      </c>
      <c r="B211" s="2" t="s">
        <v>250</v>
      </c>
      <c r="C211" s="2" t="s">
        <v>74</v>
      </c>
      <c r="D211" s="2">
        <v>10951445</v>
      </c>
      <c r="E211" s="2">
        <v>10951600</v>
      </c>
      <c r="G211" s="2" t="s">
        <v>25</v>
      </c>
      <c r="K211" s="2">
        <f>E223-E217</f>
        <v>6571764</v>
      </c>
    </row>
    <row r="212" spans="1:12" s="2" customFormat="1" x14ac:dyDescent="0.25">
      <c r="A212" s="2">
        <v>13</v>
      </c>
      <c r="B212" s="2" t="s">
        <v>251</v>
      </c>
      <c r="C212" s="2" t="s">
        <v>74</v>
      </c>
      <c r="D212" s="2">
        <v>14411308</v>
      </c>
      <c r="E212" s="2">
        <v>14411168</v>
      </c>
    </row>
    <row r="213" spans="1:12" s="2" customFormat="1" x14ac:dyDescent="0.25">
      <c r="A213" s="2">
        <v>13</v>
      </c>
      <c r="B213" s="2" t="s">
        <v>252</v>
      </c>
      <c r="C213" s="2" t="s">
        <v>6</v>
      </c>
      <c r="D213" s="2">
        <v>16868612</v>
      </c>
      <c r="E213" s="2">
        <v>16868758</v>
      </c>
    </row>
    <row r="214" spans="1:12" s="2" customFormat="1" x14ac:dyDescent="0.25">
      <c r="A214" s="2">
        <v>13</v>
      </c>
      <c r="B214" s="2" t="s">
        <v>253</v>
      </c>
      <c r="C214" s="2" t="s">
        <v>13</v>
      </c>
      <c r="D214" s="2">
        <v>4926742</v>
      </c>
      <c r="E214" s="2">
        <v>4926877</v>
      </c>
    </row>
    <row r="215" spans="1:12" s="2" customFormat="1" x14ac:dyDescent="0.25">
      <c r="A215" s="2">
        <v>13</v>
      </c>
      <c r="B215" s="2" t="s">
        <v>254</v>
      </c>
      <c r="C215" s="2" t="s">
        <v>13</v>
      </c>
      <c r="D215" s="2">
        <v>6971354</v>
      </c>
      <c r="E215" s="2">
        <v>6971215</v>
      </c>
    </row>
    <row r="216" spans="1:12" s="2" customFormat="1" x14ac:dyDescent="0.25">
      <c r="A216" s="2">
        <v>13</v>
      </c>
      <c r="B216" s="2" t="s">
        <v>255</v>
      </c>
      <c r="C216" s="2" t="s">
        <v>6</v>
      </c>
      <c r="D216" s="2">
        <v>16868612</v>
      </c>
      <c r="E216" s="2">
        <v>16868752</v>
      </c>
    </row>
    <row r="217" spans="1:12" s="2" customFormat="1" x14ac:dyDescent="0.25">
      <c r="A217" s="2">
        <v>13</v>
      </c>
      <c r="B217" s="3" t="s">
        <v>256</v>
      </c>
      <c r="C217" s="3" t="s">
        <v>13</v>
      </c>
      <c r="D217" s="3">
        <v>4196870</v>
      </c>
      <c r="E217" s="3">
        <v>4200197</v>
      </c>
    </row>
    <row r="218" spans="1:12" s="2" customFormat="1" x14ac:dyDescent="0.25">
      <c r="A218" s="2">
        <v>13</v>
      </c>
      <c r="B218" s="3" t="s">
        <v>257</v>
      </c>
      <c r="C218" s="3" t="s">
        <v>13</v>
      </c>
      <c r="D218" s="3">
        <v>6857788</v>
      </c>
      <c r="E218" s="3">
        <v>6859374</v>
      </c>
    </row>
    <row r="219" spans="1:12" s="2" customFormat="1" x14ac:dyDescent="0.25">
      <c r="A219" s="2">
        <v>13</v>
      </c>
      <c r="B219" s="3" t="s">
        <v>258</v>
      </c>
      <c r="C219" s="3" t="s">
        <v>10</v>
      </c>
      <c r="D219" s="3">
        <v>16842042</v>
      </c>
      <c r="E219" s="3">
        <v>16842192</v>
      </c>
    </row>
    <row r="220" spans="1:12" s="2" customFormat="1" x14ac:dyDescent="0.25">
      <c r="A220" s="2">
        <v>13</v>
      </c>
      <c r="B220" s="3" t="s">
        <v>259</v>
      </c>
      <c r="C220" s="3" t="s">
        <v>10</v>
      </c>
      <c r="D220" s="3">
        <v>17192917</v>
      </c>
      <c r="E220" s="3">
        <v>17193067</v>
      </c>
    </row>
    <row r="221" spans="1:12" s="2" customFormat="1" x14ac:dyDescent="0.25">
      <c r="A221" s="2">
        <v>13</v>
      </c>
      <c r="B221" s="3" t="s">
        <v>260</v>
      </c>
      <c r="C221" s="3" t="s">
        <v>13</v>
      </c>
      <c r="D221" s="3">
        <v>10904903</v>
      </c>
      <c r="E221" s="3">
        <v>10906552</v>
      </c>
    </row>
    <row r="222" spans="1:12" s="2" customFormat="1" x14ac:dyDescent="0.25">
      <c r="A222" s="2">
        <v>13</v>
      </c>
      <c r="B222" s="3" t="s">
        <v>261</v>
      </c>
      <c r="C222" s="3" t="s">
        <v>10</v>
      </c>
      <c r="D222" s="3">
        <v>54440</v>
      </c>
      <c r="E222" s="3">
        <v>55832</v>
      </c>
    </row>
    <row r="223" spans="1:12" s="2" customFormat="1" x14ac:dyDescent="0.25">
      <c r="A223" s="2">
        <v>13</v>
      </c>
      <c r="B223" s="3" t="s">
        <v>262</v>
      </c>
      <c r="C223" s="3" t="s">
        <v>13</v>
      </c>
      <c r="D223" s="3">
        <v>10770676</v>
      </c>
      <c r="E223" s="3">
        <v>10771961</v>
      </c>
    </row>
    <row r="224" spans="1:12" s="2" customFormat="1" x14ac:dyDescent="0.25">
      <c r="A224" s="2">
        <v>13</v>
      </c>
      <c r="B224" s="3" t="s">
        <v>263</v>
      </c>
      <c r="C224" s="3" t="s">
        <v>10</v>
      </c>
      <c r="D224" s="3">
        <v>18474</v>
      </c>
      <c r="E224" s="3">
        <v>19047</v>
      </c>
    </row>
    <row r="225" spans="1:12" s="2" customFormat="1" x14ac:dyDescent="0.25">
      <c r="A225" s="2">
        <v>13</v>
      </c>
      <c r="B225" s="2" t="s">
        <v>264</v>
      </c>
      <c r="C225" s="2" t="s">
        <v>13</v>
      </c>
      <c r="D225" s="2">
        <v>8942847</v>
      </c>
      <c r="E225" s="2">
        <v>8942931</v>
      </c>
    </row>
    <row r="226" spans="1:12" s="2" customFormat="1" x14ac:dyDescent="0.25">
      <c r="A226" s="2">
        <v>13</v>
      </c>
      <c r="B226" s="2" t="s">
        <v>265</v>
      </c>
      <c r="C226" s="2" t="s">
        <v>13</v>
      </c>
      <c r="D226" s="2">
        <v>9851220</v>
      </c>
      <c r="E226" s="2">
        <v>9851071</v>
      </c>
    </row>
    <row r="227" spans="1:12" x14ac:dyDescent="0.25">
      <c r="A227" s="2">
        <v>13</v>
      </c>
      <c r="B227" s="2" t="s">
        <v>266</v>
      </c>
      <c r="C227" s="2" t="s">
        <v>82</v>
      </c>
      <c r="D227" s="2">
        <v>2465865</v>
      </c>
      <c r="E227" s="2">
        <v>2465826</v>
      </c>
      <c r="F227" s="2"/>
    </row>
    <row r="228" spans="1:12" x14ac:dyDescent="0.25">
      <c r="A228" s="2">
        <v>13</v>
      </c>
      <c r="B228" s="2" t="s">
        <v>267</v>
      </c>
      <c r="C228" s="2" t="s">
        <v>6</v>
      </c>
      <c r="D228" s="2">
        <v>11121523</v>
      </c>
      <c r="E228" s="2">
        <v>11121660</v>
      </c>
      <c r="F228" s="2"/>
    </row>
    <row r="229" spans="1:12" x14ac:dyDescent="0.25">
      <c r="A229" s="2">
        <v>13</v>
      </c>
      <c r="B229" s="2" t="s">
        <v>268</v>
      </c>
      <c r="C229" s="2" t="s">
        <v>10</v>
      </c>
      <c r="D229" s="2">
        <v>17543793</v>
      </c>
      <c r="E229" s="2">
        <v>17543943</v>
      </c>
      <c r="F229" s="2"/>
    </row>
    <row r="230" spans="1:12" x14ac:dyDescent="0.25">
      <c r="A230" s="2">
        <v>13</v>
      </c>
      <c r="B230" s="2" t="s">
        <v>269</v>
      </c>
      <c r="C230" s="2" t="s">
        <v>82</v>
      </c>
      <c r="D230" s="2">
        <v>13002855</v>
      </c>
      <c r="E230" s="2">
        <v>13003004</v>
      </c>
      <c r="F230" s="2"/>
    </row>
    <row r="231" spans="1:12" x14ac:dyDescent="0.25">
      <c r="A231" s="2">
        <v>13</v>
      </c>
      <c r="B231" s="2" t="s">
        <v>270</v>
      </c>
      <c r="C231" s="2" t="s">
        <v>72</v>
      </c>
      <c r="D231" s="2">
        <v>17380036</v>
      </c>
      <c r="E231" s="2">
        <v>17379915</v>
      </c>
      <c r="F231" s="2"/>
    </row>
    <row r="232" spans="1:12" x14ac:dyDescent="0.25">
      <c r="A232">
        <v>14</v>
      </c>
      <c r="B232" t="s">
        <v>271</v>
      </c>
      <c r="C232" t="s">
        <v>18</v>
      </c>
      <c r="D232">
        <v>2914838</v>
      </c>
      <c r="E232">
        <v>2914985</v>
      </c>
      <c r="G232" t="s">
        <v>272</v>
      </c>
      <c r="L232" t="s">
        <v>8</v>
      </c>
    </row>
    <row r="233" spans="1:12" ht="13.5" customHeight="1" x14ac:dyDescent="0.25">
      <c r="A233" s="2">
        <v>14</v>
      </c>
      <c r="B233" t="s">
        <v>273</v>
      </c>
      <c r="C233" t="s">
        <v>204</v>
      </c>
      <c r="D233">
        <v>21397873</v>
      </c>
      <c r="E233">
        <v>21397725</v>
      </c>
      <c r="G233" t="s">
        <v>11</v>
      </c>
      <c r="K233">
        <v>15</v>
      </c>
    </row>
    <row r="234" spans="1:12" x14ac:dyDescent="0.25">
      <c r="A234" s="2">
        <v>14</v>
      </c>
      <c r="B234" t="s">
        <v>274</v>
      </c>
      <c r="C234" t="s">
        <v>10</v>
      </c>
      <c r="D234">
        <v>17894669</v>
      </c>
      <c r="E234">
        <v>17894819</v>
      </c>
      <c r="G234" t="s">
        <v>14</v>
      </c>
      <c r="K234">
        <v>8</v>
      </c>
    </row>
    <row r="235" spans="1:12" x14ac:dyDescent="0.25">
      <c r="A235" s="2">
        <v>14</v>
      </c>
      <c r="B235" t="s">
        <v>275</v>
      </c>
      <c r="C235" t="s">
        <v>10</v>
      </c>
      <c r="D235">
        <v>18245545</v>
      </c>
      <c r="E235">
        <v>18245695</v>
      </c>
      <c r="G235" t="s">
        <v>16</v>
      </c>
      <c r="K235">
        <v>3</v>
      </c>
      <c r="L235">
        <f>(K235/K233)*100</f>
        <v>20</v>
      </c>
    </row>
    <row r="236" spans="1:12" x14ac:dyDescent="0.25">
      <c r="A236" s="2">
        <v>14</v>
      </c>
      <c r="B236" t="s">
        <v>276</v>
      </c>
      <c r="C236" t="s">
        <v>80</v>
      </c>
      <c r="D236">
        <v>9758103</v>
      </c>
      <c r="E236">
        <v>9758247</v>
      </c>
      <c r="G236" t="s">
        <v>19</v>
      </c>
      <c r="K236" t="s">
        <v>18</v>
      </c>
    </row>
    <row r="237" spans="1:12" x14ac:dyDescent="0.25">
      <c r="A237" s="2">
        <v>14</v>
      </c>
      <c r="B237" t="s">
        <v>277</v>
      </c>
      <c r="C237" t="s">
        <v>80</v>
      </c>
      <c r="D237">
        <v>18957714</v>
      </c>
      <c r="E237">
        <v>18957835</v>
      </c>
      <c r="G237" t="s">
        <v>21</v>
      </c>
      <c r="K237">
        <v>3</v>
      </c>
      <c r="L237">
        <f>(K237/K233)*100</f>
        <v>20</v>
      </c>
    </row>
    <row r="238" spans="1:12" x14ac:dyDescent="0.25">
      <c r="A238" s="2">
        <v>14</v>
      </c>
      <c r="B238" s="1" t="s">
        <v>278</v>
      </c>
      <c r="C238" t="s">
        <v>72</v>
      </c>
      <c r="D238">
        <v>9543146</v>
      </c>
      <c r="E238">
        <v>9541827</v>
      </c>
      <c r="G238" t="s">
        <v>23</v>
      </c>
      <c r="K238">
        <v>2</v>
      </c>
      <c r="L238">
        <f>(K238/K233)*100</f>
        <v>13.333333333333334</v>
      </c>
    </row>
    <row r="239" spans="1:12" x14ac:dyDescent="0.25">
      <c r="A239" s="2">
        <v>14</v>
      </c>
      <c r="B239" t="s">
        <v>279</v>
      </c>
      <c r="C239" t="s">
        <v>68</v>
      </c>
      <c r="D239">
        <v>5003383</v>
      </c>
      <c r="E239">
        <v>5003467</v>
      </c>
      <c r="G239" t="s">
        <v>25</v>
      </c>
      <c r="K239">
        <f>D245-E243</f>
        <v>10887127</v>
      </c>
    </row>
    <row r="240" spans="1:12" x14ac:dyDescent="0.25">
      <c r="A240" s="2">
        <v>14</v>
      </c>
      <c r="B240" t="s">
        <v>280</v>
      </c>
      <c r="C240" t="s">
        <v>28</v>
      </c>
      <c r="D240">
        <v>20015119</v>
      </c>
      <c r="E240">
        <v>20014997</v>
      </c>
    </row>
    <row r="241" spans="1:12" x14ac:dyDescent="0.25">
      <c r="A241" s="2">
        <v>14</v>
      </c>
      <c r="B241" t="s">
        <v>281</v>
      </c>
      <c r="C241" t="s">
        <v>101</v>
      </c>
      <c r="D241">
        <v>9045885</v>
      </c>
      <c r="E241">
        <v>9045739</v>
      </c>
    </row>
    <row r="242" spans="1:12" x14ac:dyDescent="0.25">
      <c r="A242" s="2">
        <v>14</v>
      </c>
      <c r="B242" t="s">
        <v>282</v>
      </c>
      <c r="C242" t="s">
        <v>204</v>
      </c>
      <c r="D242">
        <v>21397873</v>
      </c>
      <c r="E242">
        <v>21397725</v>
      </c>
    </row>
    <row r="243" spans="1:12" x14ac:dyDescent="0.25">
      <c r="A243" s="2">
        <v>14</v>
      </c>
      <c r="B243" t="s">
        <v>283</v>
      </c>
      <c r="C243" t="s">
        <v>18</v>
      </c>
      <c r="D243">
        <v>5108623</v>
      </c>
      <c r="E243">
        <v>5108474</v>
      </c>
    </row>
    <row r="244" spans="1:12" x14ac:dyDescent="0.25">
      <c r="A244" s="2">
        <v>14</v>
      </c>
      <c r="B244" t="s">
        <v>284</v>
      </c>
      <c r="C244" t="s">
        <v>10</v>
      </c>
      <c r="D244">
        <v>18596421</v>
      </c>
      <c r="E244">
        <v>18596571</v>
      </c>
    </row>
    <row r="245" spans="1:12" x14ac:dyDescent="0.25">
      <c r="A245" s="2">
        <v>14</v>
      </c>
      <c r="B245" t="s">
        <v>285</v>
      </c>
      <c r="C245" t="s">
        <v>18</v>
      </c>
      <c r="D245">
        <v>15995601</v>
      </c>
      <c r="E245">
        <v>15995455</v>
      </c>
    </row>
    <row r="246" spans="1:12" x14ac:dyDescent="0.25">
      <c r="A246" s="2">
        <v>14</v>
      </c>
      <c r="B246" t="s">
        <v>286</v>
      </c>
      <c r="C246" t="s">
        <v>51</v>
      </c>
      <c r="D246">
        <v>21573868</v>
      </c>
      <c r="E246">
        <v>21574019</v>
      </c>
    </row>
    <row r="247" spans="1:12" x14ac:dyDescent="0.25">
      <c r="A247" s="2">
        <v>15</v>
      </c>
      <c r="B247" s="1" t="s">
        <v>287</v>
      </c>
      <c r="C247" s="1" t="s">
        <v>204</v>
      </c>
      <c r="D247" s="1">
        <v>24772714</v>
      </c>
      <c r="E247" s="1">
        <v>24775156</v>
      </c>
      <c r="G247" t="s">
        <v>288</v>
      </c>
      <c r="L247" t="s">
        <v>8</v>
      </c>
    </row>
    <row r="248" spans="1:12" x14ac:dyDescent="0.25">
      <c r="A248" s="2">
        <v>15</v>
      </c>
      <c r="B248" t="s">
        <v>289</v>
      </c>
      <c r="C248" t="s">
        <v>204</v>
      </c>
      <c r="D248">
        <v>24153501</v>
      </c>
      <c r="E248">
        <v>24152687</v>
      </c>
      <c r="G248" t="s">
        <v>11</v>
      </c>
      <c r="K248">
        <v>17</v>
      </c>
    </row>
    <row r="249" spans="1:12" x14ac:dyDescent="0.25">
      <c r="A249" s="2">
        <v>15</v>
      </c>
      <c r="B249" t="s">
        <v>290</v>
      </c>
      <c r="C249" t="s">
        <v>204</v>
      </c>
      <c r="D249">
        <v>23563626</v>
      </c>
      <c r="E249">
        <v>23563775</v>
      </c>
      <c r="G249" t="s">
        <v>14</v>
      </c>
      <c r="K249">
        <v>5</v>
      </c>
    </row>
    <row r="250" spans="1:12" x14ac:dyDescent="0.25">
      <c r="A250" s="2">
        <v>15</v>
      </c>
      <c r="B250" t="s">
        <v>291</v>
      </c>
      <c r="C250" t="s">
        <v>204</v>
      </c>
      <c r="D250">
        <v>22430781</v>
      </c>
      <c r="E250">
        <v>22430632</v>
      </c>
      <c r="G250" t="s">
        <v>16</v>
      </c>
      <c r="K250">
        <v>3</v>
      </c>
      <c r="L250">
        <f>(K250/K248)*100</f>
        <v>17.647058823529413</v>
      </c>
    </row>
    <row r="251" spans="1:12" x14ac:dyDescent="0.25">
      <c r="A251" s="2">
        <v>15</v>
      </c>
      <c r="B251" t="s">
        <v>292</v>
      </c>
      <c r="C251" t="s">
        <v>204</v>
      </c>
      <c r="D251">
        <v>22440692</v>
      </c>
      <c r="E251">
        <v>22440842</v>
      </c>
      <c r="G251" t="s">
        <v>19</v>
      </c>
      <c r="K251" t="s">
        <v>204</v>
      </c>
    </row>
    <row r="252" spans="1:12" x14ac:dyDescent="0.25">
      <c r="A252" s="2">
        <v>15</v>
      </c>
      <c r="B252" t="s">
        <v>293</v>
      </c>
      <c r="C252" t="s">
        <v>10</v>
      </c>
      <c r="D252">
        <v>18947297</v>
      </c>
      <c r="E252">
        <v>18947447</v>
      </c>
      <c r="G252" t="s">
        <v>21</v>
      </c>
      <c r="K252">
        <v>10</v>
      </c>
      <c r="L252">
        <f>(K252/K248)*100</f>
        <v>58.82352941176471</v>
      </c>
    </row>
    <row r="253" spans="1:12" x14ac:dyDescent="0.25">
      <c r="A253" s="2">
        <v>15</v>
      </c>
      <c r="B253" t="s">
        <v>294</v>
      </c>
      <c r="C253" t="s">
        <v>204</v>
      </c>
      <c r="D253">
        <v>21024312</v>
      </c>
      <c r="E253">
        <v>21024165</v>
      </c>
      <c r="G253" t="s">
        <v>23</v>
      </c>
      <c r="K253">
        <v>5</v>
      </c>
      <c r="L253">
        <f>(K253/K248)*100</f>
        <v>29.411764705882355</v>
      </c>
    </row>
    <row r="254" spans="1:12" x14ac:dyDescent="0.25">
      <c r="A254">
        <v>15</v>
      </c>
      <c r="B254" t="s">
        <v>295</v>
      </c>
      <c r="C254" t="s">
        <v>10</v>
      </c>
      <c r="D254">
        <v>19298173</v>
      </c>
      <c r="E254">
        <v>19298323</v>
      </c>
      <c r="G254" t="s">
        <v>25</v>
      </c>
      <c r="K254">
        <f>E247-E253</f>
        <v>3750991</v>
      </c>
    </row>
    <row r="255" spans="1:12" x14ac:dyDescent="0.25">
      <c r="A255">
        <v>15</v>
      </c>
      <c r="B255" t="s">
        <v>296</v>
      </c>
      <c r="C255" t="s">
        <v>74</v>
      </c>
      <c r="D255">
        <v>4603723</v>
      </c>
      <c r="E255">
        <v>4603871</v>
      </c>
    </row>
    <row r="256" spans="1:12" x14ac:dyDescent="0.25">
      <c r="A256">
        <v>15</v>
      </c>
      <c r="B256" t="s">
        <v>297</v>
      </c>
      <c r="C256" t="s">
        <v>204</v>
      </c>
      <c r="D256">
        <v>13311014</v>
      </c>
      <c r="E256">
        <v>13311163</v>
      </c>
    </row>
    <row r="257" spans="1:12" x14ac:dyDescent="0.25">
      <c r="A257">
        <v>15</v>
      </c>
      <c r="B257" t="s">
        <v>298</v>
      </c>
      <c r="C257" t="s">
        <v>10</v>
      </c>
      <c r="D257">
        <v>19649049</v>
      </c>
      <c r="E257">
        <v>19649199</v>
      </c>
    </row>
    <row r="258" spans="1:12" x14ac:dyDescent="0.25">
      <c r="A258">
        <v>15</v>
      </c>
      <c r="B258" t="s">
        <v>299</v>
      </c>
      <c r="C258" t="s">
        <v>51</v>
      </c>
      <c r="D258">
        <v>14919929</v>
      </c>
      <c r="E258">
        <v>14920064</v>
      </c>
    </row>
    <row r="259" spans="1:12" x14ac:dyDescent="0.25">
      <c r="A259">
        <v>15</v>
      </c>
      <c r="B259" t="s">
        <v>300</v>
      </c>
      <c r="C259" t="s">
        <v>204</v>
      </c>
      <c r="D259">
        <v>13319912</v>
      </c>
      <c r="E259">
        <v>13319762</v>
      </c>
    </row>
    <row r="260" spans="1:12" x14ac:dyDescent="0.25">
      <c r="A260">
        <v>15</v>
      </c>
      <c r="B260" t="s">
        <v>301</v>
      </c>
      <c r="C260" t="s">
        <v>130</v>
      </c>
      <c r="D260">
        <v>17432934</v>
      </c>
      <c r="E260">
        <v>17433086</v>
      </c>
    </row>
    <row r="261" spans="1:12" x14ac:dyDescent="0.25">
      <c r="A261">
        <v>15</v>
      </c>
      <c r="B261" t="s">
        <v>302</v>
      </c>
      <c r="C261" t="s">
        <v>204</v>
      </c>
      <c r="D261">
        <v>12263905</v>
      </c>
      <c r="E261">
        <v>12264049</v>
      </c>
    </row>
    <row r="262" spans="1:12" x14ac:dyDescent="0.25">
      <c r="A262">
        <v>15</v>
      </c>
      <c r="B262" t="s">
        <v>303</v>
      </c>
      <c r="C262" t="s">
        <v>68</v>
      </c>
      <c r="D262">
        <v>8526652</v>
      </c>
      <c r="E262">
        <v>8526598</v>
      </c>
    </row>
    <row r="263" spans="1:12" x14ac:dyDescent="0.25">
      <c r="A263">
        <v>15</v>
      </c>
      <c r="B263" s="1" t="s">
        <v>304</v>
      </c>
      <c r="C263" t="s">
        <v>204</v>
      </c>
      <c r="D263">
        <v>11072267</v>
      </c>
      <c r="E263">
        <v>11071631</v>
      </c>
    </row>
    <row r="264" spans="1:12" x14ac:dyDescent="0.25">
      <c r="A264">
        <v>16</v>
      </c>
      <c r="B264" t="s">
        <v>305</v>
      </c>
      <c r="C264" t="s">
        <v>10</v>
      </c>
      <c r="D264">
        <v>19999925</v>
      </c>
      <c r="E264">
        <v>20000075</v>
      </c>
      <c r="G264" t="s">
        <v>306</v>
      </c>
      <c r="L264" t="s">
        <v>8</v>
      </c>
    </row>
    <row r="265" spans="1:12" s="2" customFormat="1" x14ac:dyDescent="0.25">
      <c r="A265" s="2">
        <v>16</v>
      </c>
      <c r="B265" s="2" t="s">
        <v>307</v>
      </c>
      <c r="C265" s="2" t="s">
        <v>74</v>
      </c>
      <c r="D265" s="2">
        <v>1946629</v>
      </c>
      <c r="E265" s="2">
        <v>1946480</v>
      </c>
      <c r="G265" s="2" t="s">
        <v>11</v>
      </c>
      <c r="K265" s="2">
        <v>23</v>
      </c>
    </row>
    <row r="266" spans="1:12" s="2" customFormat="1" x14ac:dyDescent="0.25">
      <c r="A266" s="2">
        <v>16</v>
      </c>
      <c r="B266" s="2" t="s">
        <v>308</v>
      </c>
      <c r="C266" s="2" t="s">
        <v>74</v>
      </c>
      <c r="D266" s="2">
        <v>4603723</v>
      </c>
      <c r="E266" s="2">
        <v>4603873</v>
      </c>
      <c r="G266" s="2" t="s">
        <v>14</v>
      </c>
      <c r="K266" s="2">
        <v>7</v>
      </c>
    </row>
    <row r="267" spans="1:12" s="2" customFormat="1" x14ac:dyDescent="0.25">
      <c r="A267" s="2">
        <v>16</v>
      </c>
      <c r="B267" s="2" t="s">
        <v>309</v>
      </c>
      <c r="C267" s="2" t="s">
        <v>10</v>
      </c>
      <c r="D267" s="2">
        <v>20350800</v>
      </c>
      <c r="E267" s="2">
        <v>20350950</v>
      </c>
      <c r="G267" s="2" t="s">
        <v>16</v>
      </c>
      <c r="K267" s="2">
        <v>10</v>
      </c>
      <c r="L267" s="2">
        <f>(K267/K265)*100</f>
        <v>43.478260869565219</v>
      </c>
    </row>
    <row r="268" spans="1:12" s="2" customFormat="1" x14ac:dyDescent="0.25">
      <c r="A268" s="2">
        <v>16</v>
      </c>
      <c r="B268" s="2" t="s">
        <v>310</v>
      </c>
      <c r="C268" s="2" t="s">
        <v>10</v>
      </c>
      <c r="D268" s="2">
        <v>20701676</v>
      </c>
      <c r="E268" s="2">
        <v>20701826</v>
      </c>
      <c r="G268" s="2" t="s">
        <v>19</v>
      </c>
      <c r="K268" s="2" t="s">
        <v>74</v>
      </c>
    </row>
    <row r="269" spans="1:12" s="2" customFormat="1" x14ac:dyDescent="0.25">
      <c r="A269" s="2">
        <v>16</v>
      </c>
      <c r="B269" s="2" t="s">
        <v>311</v>
      </c>
      <c r="C269" s="2" t="s">
        <v>10</v>
      </c>
      <c r="D269" s="2">
        <v>21052552</v>
      </c>
      <c r="E269" s="2">
        <v>21052702</v>
      </c>
      <c r="G269" s="2" t="s">
        <v>21</v>
      </c>
      <c r="K269" s="2">
        <v>7</v>
      </c>
      <c r="L269" s="2">
        <f>(K269/K265)*100</f>
        <v>30.434782608695656</v>
      </c>
    </row>
    <row r="270" spans="1:12" s="2" customFormat="1" x14ac:dyDescent="0.25">
      <c r="A270" s="2">
        <v>16</v>
      </c>
      <c r="B270" s="2" t="s">
        <v>312</v>
      </c>
      <c r="C270" s="2" t="s">
        <v>72</v>
      </c>
      <c r="D270" s="2">
        <v>8630501</v>
      </c>
      <c r="E270" s="2">
        <v>8630353</v>
      </c>
      <c r="G270" s="2" t="s">
        <v>23</v>
      </c>
      <c r="K270" s="2">
        <v>3</v>
      </c>
      <c r="L270" s="2">
        <f>(K270/K265)*100</f>
        <v>13.043478260869565</v>
      </c>
    </row>
    <row r="271" spans="1:12" s="2" customFormat="1" x14ac:dyDescent="0.25">
      <c r="A271" s="2">
        <v>16</v>
      </c>
      <c r="B271" s="2" t="s">
        <v>313</v>
      </c>
      <c r="C271" s="2" t="s">
        <v>130</v>
      </c>
      <c r="D271" s="2">
        <v>4023313</v>
      </c>
      <c r="E271" s="2">
        <v>4023163</v>
      </c>
      <c r="G271" s="2" t="s">
        <v>25</v>
      </c>
      <c r="K271" s="2">
        <f>E266-E265</f>
        <v>2657393</v>
      </c>
    </row>
    <row r="272" spans="1:12" s="2" customFormat="1" x14ac:dyDescent="0.25">
      <c r="A272" s="2">
        <v>16</v>
      </c>
      <c r="B272" s="2" t="s">
        <v>314</v>
      </c>
      <c r="C272" s="2" t="s">
        <v>10</v>
      </c>
      <c r="D272" s="2">
        <v>21403428</v>
      </c>
      <c r="E272" s="2">
        <v>21403578</v>
      </c>
    </row>
    <row r="273" spans="1:12" s="2" customFormat="1" x14ac:dyDescent="0.25">
      <c r="A273" s="2">
        <v>16</v>
      </c>
      <c r="B273" s="2" t="s">
        <v>315</v>
      </c>
      <c r="C273" s="2" t="s">
        <v>74</v>
      </c>
      <c r="D273" s="2">
        <v>14333850</v>
      </c>
      <c r="E273" s="2">
        <v>14333992</v>
      </c>
    </row>
    <row r="274" spans="1:12" s="2" customFormat="1" x14ac:dyDescent="0.25">
      <c r="A274" s="2">
        <v>16</v>
      </c>
      <c r="B274" s="2" t="s">
        <v>316</v>
      </c>
      <c r="C274" s="2" t="s">
        <v>35</v>
      </c>
      <c r="D274" s="2">
        <v>4473476</v>
      </c>
      <c r="E274" s="2">
        <v>4473621</v>
      </c>
    </row>
    <row r="275" spans="1:12" s="2" customFormat="1" x14ac:dyDescent="0.25">
      <c r="A275" s="2">
        <v>16</v>
      </c>
      <c r="B275" s="2" t="s">
        <v>317</v>
      </c>
      <c r="C275" s="2" t="s">
        <v>53</v>
      </c>
      <c r="D275" s="2">
        <v>15174916</v>
      </c>
      <c r="E275" s="2">
        <v>15175005</v>
      </c>
    </row>
    <row r="276" spans="1:12" s="2" customFormat="1" x14ac:dyDescent="0.25">
      <c r="A276" s="2">
        <v>16</v>
      </c>
      <c r="B276" s="2" t="s">
        <v>318</v>
      </c>
      <c r="C276" s="2" t="s">
        <v>10</v>
      </c>
      <c r="D276" s="2">
        <v>21754304</v>
      </c>
      <c r="E276" s="2">
        <v>21754454</v>
      </c>
    </row>
    <row r="277" spans="1:12" s="2" customFormat="1" x14ac:dyDescent="0.25">
      <c r="A277" s="2">
        <v>16</v>
      </c>
      <c r="B277" s="2" t="s">
        <v>319</v>
      </c>
      <c r="C277" s="2" t="s">
        <v>62</v>
      </c>
      <c r="D277" s="2">
        <v>16067091</v>
      </c>
      <c r="E277" s="2">
        <v>16067214</v>
      </c>
    </row>
    <row r="278" spans="1:12" s="2" customFormat="1" x14ac:dyDescent="0.25">
      <c r="A278" s="2">
        <v>16</v>
      </c>
      <c r="B278" s="2" t="s">
        <v>320</v>
      </c>
      <c r="C278" s="2" t="s">
        <v>10</v>
      </c>
      <c r="D278" s="2">
        <v>22105180</v>
      </c>
      <c r="E278" s="2">
        <v>22105330</v>
      </c>
    </row>
    <row r="279" spans="1:12" s="2" customFormat="1" x14ac:dyDescent="0.25">
      <c r="A279" s="2">
        <v>16</v>
      </c>
      <c r="B279" s="2" t="s">
        <v>321</v>
      </c>
      <c r="C279" s="2" t="s">
        <v>10</v>
      </c>
      <c r="D279" s="2">
        <v>22456056</v>
      </c>
      <c r="E279" s="2">
        <v>22456206</v>
      </c>
    </row>
    <row r="280" spans="1:12" s="2" customFormat="1" x14ac:dyDescent="0.25">
      <c r="A280" s="2">
        <v>16</v>
      </c>
      <c r="B280" s="2" t="s">
        <v>322</v>
      </c>
      <c r="C280" s="2" t="s">
        <v>6</v>
      </c>
      <c r="D280" s="2">
        <v>12518090</v>
      </c>
      <c r="E280" s="2">
        <v>12518200</v>
      </c>
    </row>
    <row r="281" spans="1:12" s="2" customFormat="1" x14ac:dyDescent="0.25">
      <c r="A281" s="2">
        <v>16</v>
      </c>
      <c r="B281" s="2" t="s">
        <v>323</v>
      </c>
      <c r="C281" s="2" t="s">
        <v>74</v>
      </c>
      <c r="D281" s="2">
        <v>17575724</v>
      </c>
      <c r="E281" s="2">
        <v>17575873</v>
      </c>
    </row>
    <row r="282" spans="1:12" s="2" customFormat="1" x14ac:dyDescent="0.25">
      <c r="A282" s="2">
        <v>16</v>
      </c>
      <c r="B282" s="2" t="s">
        <v>324</v>
      </c>
      <c r="C282" s="2" t="s">
        <v>10</v>
      </c>
      <c r="D282" s="2">
        <v>22806932</v>
      </c>
      <c r="E282" s="2">
        <v>22807082</v>
      </c>
    </row>
    <row r="283" spans="1:12" s="2" customFormat="1" x14ac:dyDescent="0.25">
      <c r="A283" s="2">
        <v>16</v>
      </c>
      <c r="B283" s="2" t="s">
        <v>325</v>
      </c>
      <c r="C283" s="2" t="s">
        <v>10</v>
      </c>
      <c r="D283" s="2">
        <v>23157807</v>
      </c>
      <c r="E283" s="2">
        <v>23157957</v>
      </c>
    </row>
    <row r="284" spans="1:12" s="2" customFormat="1" x14ac:dyDescent="0.25">
      <c r="A284" s="2">
        <v>16</v>
      </c>
      <c r="B284" s="2" t="s">
        <v>326</v>
      </c>
      <c r="C284" s="2" t="s">
        <v>74</v>
      </c>
      <c r="D284" s="2">
        <v>19308773</v>
      </c>
      <c r="E284" s="2">
        <v>19308629</v>
      </c>
    </row>
    <row r="285" spans="1:12" s="2" customFormat="1" x14ac:dyDescent="0.25">
      <c r="A285" s="2">
        <v>16</v>
      </c>
      <c r="B285" s="2" t="s">
        <v>327</v>
      </c>
      <c r="C285" s="2" t="s">
        <v>74</v>
      </c>
      <c r="D285" s="2">
        <v>19709162</v>
      </c>
      <c r="E285" s="2">
        <v>19709715</v>
      </c>
    </row>
    <row r="286" spans="1:12" s="2" customFormat="1" x14ac:dyDescent="0.25">
      <c r="A286" s="2">
        <v>16</v>
      </c>
      <c r="B286" s="2" t="s">
        <v>328</v>
      </c>
      <c r="C286" s="2" t="s">
        <v>74</v>
      </c>
      <c r="D286" s="2">
        <v>20223969</v>
      </c>
      <c r="E286" s="2">
        <v>20224118</v>
      </c>
    </row>
    <row r="287" spans="1:12" s="2" customFormat="1" x14ac:dyDescent="0.25">
      <c r="A287" s="2">
        <v>17</v>
      </c>
      <c r="B287" t="s">
        <v>329</v>
      </c>
      <c r="C287" t="s">
        <v>10</v>
      </c>
      <c r="D287">
        <v>23508683</v>
      </c>
      <c r="E287">
        <v>23508833</v>
      </c>
      <c r="G287" t="s">
        <v>330</v>
      </c>
      <c r="H287"/>
      <c r="I287"/>
      <c r="J287"/>
      <c r="K287"/>
      <c r="L287" t="s">
        <v>8</v>
      </c>
    </row>
    <row r="288" spans="1:12" x14ac:dyDescent="0.25">
      <c r="A288">
        <v>17</v>
      </c>
      <c r="B288" t="s">
        <v>331</v>
      </c>
      <c r="C288" t="s">
        <v>18</v>
      </c>
      <c r="D288">
        <v>12584206</v>
      </c>
      <c r="E288">
        <v>12583158</v>
      </c>
      <c r="G288" t="s">
        <v>11</v>
      </c>
      <c r="K288">
        <v>11</v>
      </c>
    </row>
    <row r="289" spans="1:12" x14ac:dyDescent="0.25">
      <c r="A289">
        <v>17</v>
      </c>
      <c r="B289" t="s">
        <v>332</v>
      </c>
      <c r="C289" t="s">
        <v>80</v>
      </c>
      <c r="D289">
        <v>9758103</v>
      </c>
      <c r="E289">
        <v>9758247</v>
      </c>
      <c r="G289" t="s">
        <v>14</v>
      </c>
      <c r="K289">
        <v>3</v>
      </c>
    </row>
    <row r="290" spans="1:12" x14ac:dyDescent="0.25">
      <c r="A290" s="2">
        <v>17</v>
      </c>
      <c r="B290" t="s">
        <v>333</v>
      </c>
      <c r="C290" t="s">
        <v>204</v>
      </c>
      <c r="D290">
        <v>6167796</v>
      </c>
      <c r="E290">
        <v>6167729</v>
      </c>
      <c r="G290" t="s">
        <v>16</v>
      </c>
      <c r="K290">
        <v>5</v>
      </c>
      <c r="L290">
        <f>(K290/K288)*100</f>
        <v>45.454545454545453</v>
      </c>
    </row>
    <row r="291" spans="1:12" x14ac:dyDescent="0.25">
      <c r="A291">
        <v>17</v>
      </c>
      <c r="B291" t="s">
        <v>334</v>
      </c>
      <c r="C291" t="s">
        <v>10</v>
      </c>
      <c r="D291">
        <v>23859559</v>
      </c>
      <c r="E291">
        <v>23859709</v>
      </c>
      <c r="G291" t="s">
        <v>19</v>
      </c>
      <c r="K291" t="s">
        <v>18</v>
      </c>
    </row>
    <row r="292" spans="1:12" x14ac:dyDescent="0.25">
      <c r="A292">
        <v>17</v>
      </c>
      <c r="B292" t="s">
        <v>335</v>
      </c>
      <c r="C292" t="s">
        <v>18</v>
      </c>
      <c r="D292">
        <v>20909011</v>
      </c>
      <c r="E292">
        <v>20908862</v>
      </c>
      <c r="G292" t="s">
        <v>21</v>
      </c>
      <c r="K292">
        <v>4</v>
      </c>
      <c r="L292">
        <f>(K292/K288)*100</f>
        <v>36.363636363636367</v>
      </c>
    </row>
    <row r="293" spans="1:12" x14ac:dyDescent="0.25">
      <c r="A293" s="2">
        <v>17</v>
      </c>
      <c r="B293" t="s">
        <v>336</v>
      </c>
      <c r="C293" t="s">
        <v>10</v>
      </c>
      <c r="D293">
        <v>24210435</v>
      </c>
      <c r="E293">
        <v>24210585</v>
      </c>
      <c r="G293" t="s">
        <v>23</v>
      </c>
      <c r="K293">
        <v>2</v>
      </c>
      <c r="L293">
        <f>(K293/K288)*100</f>
        <v>18.181818181818183</v>
      </c>
    </row>
    <row r="294" spans="1:12" x14ac:dyDescent="0.25">
      <c r="A294">
        <v>17</v>
      </c>
      <c r="B294" t="s">
        <v>337</v>
      </c>
      <c r="C294" t="s">
        <v>10</v>
      </c>
      <c r="D294">
        <v>24561311</v>
      </c>
      <c r="E294">
        <v>24561461</v>
      </c>
      <c r="G294" t="s">
        <v>25</v>
      </c>
      <c r="K294">
        <f>D297-E292</f>
        <v>4215423</v>
      </c>
    </row>
    <row r="295" spans="1:12" x14ac:dyDescent="0.25">
      <c r="A295">
        <v>17</v>
      </c>
      <c r="B295" t="s">
        <v>338</v>
      </c>
      <c r="C295" t="s">
        <v>10</v>
      </c>
      <c r="D295">
        <v>24912187</v>
      </c>
      <c r="E295">
        <v>24912337</v>
      </c>
    </row>
    <row r="296" spans="1:12" x14ac:dyDescent="0.25">
      <c r="A296" s="2">
        <v>17</v>
      </c>
      <c r="B296" t="s">
        <v>339</v>
      </c>
      <c r="C296" t="s">
        <v>18</v>
      </c>
      <c r="D296">
        <v>23990409</v>
      </c>
      <c r="E296">
        <v>23990262</v>
      </c>
    </row>
    <row r="297" spans="1:12" x14ac:dyDescent="0.25">
      <c r="A297">
        <v>17</v>
      </c>
      <c r="B297" t="s">
        <v>340</v>
      </c>
      <c r="C297" t="s">
        <v>18</v>
      </c>
      <c r="D297">
        <v>25124285</v>
      </c>
      <c r="E297">
        <v>25124032</v>
      </c>
    </row>
    <row r="298" spans="1:12" s="1" customFormat="1" x14ac:dyDescent="0.25">
      <c r="A298" s="3">
        <v>18</v>
      </c>
      <c r="B298" s="1" t="s">
        <v>341</v>
      </c>
      <c r="C298" s="1" t="s">
        <v>32</v>
      </c>
      <c r="D298" s="1">
        <v>1676513</v>
      </c>
      <c r="E298" s="1">
        <v>1674941</v>
      </c>
      <c r="G298" s="1" t="s">
        <v>342</v>
      </c>
      <c r="L298" s="1" t="s">
        <v>8</v>
      </c>
    </row>
    <row r="299" spans="1:12" s="1" customFormat="1" x14ac:dyDescent="0.25">
      <c r="A299" s="3">
        <v>18</v>
      </c>
      <c r="B299" s="1" t="s">
        <v>343</v>
      </c>
      <c r="C299" s="1" t="s">
        <v>32</v>
      </c>
      <c r="D299" s="1">
        <v>2064355</v>
      </c>
      <c r="E299" s="1">
        <v>2064200</v>
      </c>
      <c r="G299" s="1" t="s">
        <v>11</v>
      </c>
      <c r="K299" s="1">
        <v>26</v>
      </c>
    </row>
    <row r="300" spans="1:12" x14ac:dyDescent="0.25">
      <c r="A300">
        <v>18</v>
      </c>
      <c r="B300" t="s">
        <v>344</v>
      </c>
      <c r="C300" t="s">
        <v>6</v>
      </c>
      <c r="D300">
        <v>15349545</v>
      </c>
      <c r="E300">
        <v>15349694</v>
      </c>
      <c r="G300" t="s">
        <v>14</v>
      </c>
      <c r="K300">
        <v>10</v>
      </c>
    </row>
    <row r="301" spans="1:12" x14ac:dyDescent="0.25">
      <c r="A301">
        <v>18</v>
      </c>
      <c r="B301" t="s">
        <v>345</v>
      </c>
      <c r="C301" t="s">
        <v>32</v>
      </c>
      <c r="D301">
        <v>10461353</v>
      </c>
      <c r="E301">
        <v>10461502</v>
      </c>
      <c r="G301" t="s">
        <v>16</v>
      </c>
      <c r="K301">
        <v>7</v>
      </c>
      <c r="L301">
        <f>(K301/K299)*100</f>
        <v>26.923076923076923</v>
      </c>
    </row>
    <row r="302" spans="1:12" x14ac:dyDescent="0.25">
      <c r="A302">
        <v>18</v>
      </c>
      <c r="B302" t="s">
        <v>346</v>
      </c>
      <c r="C302" t="s">
        <v>10</v>
      </c>
      <c r="D302">
        <v>25263063</v>
      </c>
      <c r="E302">
        <v>25263213</v>
      </c>
      <c r="G302" t="s">
        <v>19</v>
      </c>
      <c r="K302" t="s">
        <v>32</v>
      </c>
    </row>
    <row r="303" spans="1:12" x14ac:dyDescent="0.25">
      <c r="A303">
        <v>18</v>
      </c>
      <c r="B303" t="s">
        <v>347</v>
      </c>
      <c r="C303" t="s">
        <v>101</v>
      </c>
      <c r="D303">
        <v>9007032</v>
      </c>
      <c r="E303">
        <v>9007181</v>
      </c>
      <c r="G303" t="s">
        <v>21</v>
      </c>
      <c r="K303">
        <v>8</v>
      </c>
      <c r="L303">
        <f>(K303/K299)*100</f>
        <v>30.76923076923077</v>
      </c>
    </row>
    <row r="304" spans="1:12" x14ac:dyDescent="0.25">
      <c r="A304">
        <v>18</v>
      </c>
      <c r="B304" t="s">
        <v>348</v>
      </c>
      <c r="C304" t="s">
        <v>32</v>
      </c>
      <c r="D304">
        <v>8924428</v>
      </c>
      <c r="E304">
        <v>8924279</v>
      </c>
      <c r="G304" t="s">
        <v>23</v>
      </c>
      <c r="K304">
        <v>2</v>
      </c>
      <c r="L304">
        <f>(K304/K299)*100</f>
        <v>7.6923076923076925</v>
      </c>
    </row>
    <row r="305" spans="1:11" x14ac:dyDescent="0.25">
      <c r="A305">
        <v>18</v>
      </c>
      <c r="B305" t="s">
        <v>349</v>
      </c>
      <c r="C305" t="s">
        <v>10</v>
      </c>
      <c r="D305">
        <v>25613939</v>
      </c>
      <c r="E305">
        <v>25614089</v>
      </c>
      <c r="G305" t="s">
        <v>25</v>
      </c>
      <c r="K305">
        <f>D299-E298</f>
        <v>389414</v>
      </c>
    </row>
    <row r="306" spans="1:11" x14ac:dyDescent="0.25">
      <c r="A306">
        <v>18</v>
      </c>
      <c r="B306" t="s">
        <v>350</v>
      </c>
      <c r="C306" t="s">
        <v>35</v>
      </c>
      <c r="D306">
        <v>3995555</v>
      </c>
      <c r="E306">
        <v>3995406</v>
      </c>
    </row>
    <row r="307" spans="1:11" x14ac:dyDescent="0.25">
      <c r="A307">
        <v>18</v>
      </c>
      <c r="B307" t="s">
        <v>351</v>
      </c>
      <c r="C307" t="s">
        <v>30</v>
      </c>
      <c r="D307">
        <v>17368394</v>
      </c>
      <c r="E307">
        <v>17368527</v>
      </c>
    </row>
    <row r="308" spans="1:11" x14ac:dyDescent="0.25">
      <c r="A308">
        <v>18</v>
      </c>
      <c r="B308" t="s">
        <v>352</v>
      </c>
      <c r="C308" t="s">
        <v>10</v>
      </c>
      <c r="D308">
        <v>25964814</v>
      </c>
      <c r="E308">
        <v>25964964</v>
      </c>
    </row>
    <row r="309" spans="1:11" x14ac:dyDescent="0.25">
      <c r="A309">
        <v>18</v>
      </c>
      <c r="B309" t="s">
        <v>353</v>
      </c>
      <c r="C309" t="s">
        <v>13</v>
      </c>
      <c r="D309">
        <v>21444860</v>
      </c>
      <c r="E309">
        <v>21444729</v>
      </c>
    </row>
    <row r="310" spans="1:11" x14ac:dyDescent="0.25">
      <c r="A310">
        <v>18</v>
      </c>
      <c r="B310" t="s">
        <v>354</v>
      </c>
      <c r="C310" t="s">
        <v>41</v>
      </c>
      <c r="D310">
        <v>16329416</v>
      </c>
      <c r="E310">
        <v>16329268</v>
      </c>
    </row>
    <row r="311" spans="1:11" x14ac:dyDescent="0.25">
      <c r="A311">
        <v>18</v>
      </c>
      <c r="B311" t="s">
        <v>355</v>
      </c>
      <c r="C311" t="s">
        <v>18</v>
      </c>
      <c r="D311">
        <v>17232051</v>
      </c>
      <c r="E311">
        <v>17232200</v>
      </c>
    </row>
    <row r="312" spans="1:11" x14ac:dyDescent="0.25">
      <c r="A312">
        <v>18</v>
      </c>
      <c r="B312" t="s">
        <v>356</v>
      </c>
      <c r="C312" t="s">
        <v>10</v>
      </c>
      <c r="D312">
        <v>26315690</v>
      </c>
      <c r="E312">
        <v>26315840</v>
      </c>
    </row>
    <row r="313" spans="1:11" x14ac:dyDescent="0.25">
      <c r="A313">
        <v>18</v>
      </c>
      <c r="B313" t="s">
        <v>357</v>
      </c>
      <c r="C313" t="s">
        <v>10</v>
      </c>
      <c r="D313">
        <v>26666566</v>
      </c>
      <c r="E313">
        <v>26666716</v>
      </c>
    </row>
    <row r="314" spans="1:11" x14ac:dyDescent="0.25">
      <c r="A314">
        <v>18</v>
      </c>
      <c r="B314" t="s">
        <v>358</v>
      </c>
      <c r="C314" t="s">
        <v>32</v>
      </c>
      <c r="D314">
        <v>4688058</v>
      </c>
      <c r="E314">
        <v>4687909</v>
      </c>
    </row>
    <row r="315" spans="1:11" x14ac:dyDescent="0.25">
      <c r="A315">
        <v>18</v>
      </c>
      <c r="B315" t="s">
        <v>359</v>
      </c>
      <c r="C315" t="s">
        <v>10</v>
      </c>
      <c r="D315">
        <v>27017442</v>
      </c>
      <c r="E315">
        <v>27017592</v>
      </c>
    </row>
    <row r="316" spans="1:11" x14ac:dyDescent="0.25">
      <c r="A316">
        <v>18</v>
      </c>
      <c r="B316" t="s">
        <v>360</v>
      </c>
      <c r="C316" t="s">
        <v>10</v>
      </c>
      <c r="D316">
        <v>27368318</v>
      </c>
      <c r="E316">
        <v>27368468</v>
      </c>
    </row>
    <row r="317" spans="1:11" x14ac:dyDescent="0.25">
      <c r="A317">
        <v>18</v>
      </c>
      <c r="B317" t="s">
        <v>361</v>
      </c>
      <c r="C317" t="s">
        <v>51</v>
      </c>
      <c r="D317">
        <v>13370347</v>
      </c>
      <c r="E317">
        <v>13370470</v>
      </c>
    </row>
    <row r="318" spans="1:11" x14ac:dyDescent="0.25">
      <c r="A318">
        <v>18</v>
      </c>
      <c r="B318" t="s">
        <v>362</v>
      </c>
      <c r="C318" t="s">
        <v>32</v>
      </c>
      <c r="D318">
        <v>13425722</v>
      </c>
      <c r="E318">
        <v>13425573</v>
      </c>
    </row>
    <row r="319" spans="1:11" x14ac:dyDescent="0.25">
      <c r="A319">
        <v>18</v>
      </c>
      <c r="B319" t="s">
        <v>363</v>
      </c>
      <c r="C319" t="s">
        <v>18</v>
      </c>
      <c r="D319">
        <v>14091533</v>
      </c>
      <c r="E319">
        <v>14091678</v>
      </c>
    </row>
    <row r="320" spans="1:11" x14ac:dyDescent="0.25">
      <c r="A320">
        <v>18</v>
      </c>
      <c r="B320" t="s">
        <v>364</v>
      </c>
      <c r="C320" t="s">
        <v>32</v>
      </c>
      <c r="D320">
        <v>10765736</v>
      </c>
      <c r="E320">
        <v>10765891</v>
      </c>
    </row>
    <row r="321" spans="1:12" x14ac:dyDescent="0.25">
      <c r="A321">
        <v>18</v>
      </c>
      <c r="B321" t="s">
        <v>365</v>
      </c>
      <c r="C321" t="s">
        <v>18</v>
      </c>
      <c r="D321">
        <v>936283</v>
      </c>
      <c r="E321">
        <v>936375</v>
      </c>
    </row>
    <row r="322" spans="1:12" x14ac:dyDescent="0.25">
      <c r="A322">
        <v>18</v>
      </c>
      <c r="B322" t="s">
        <v>366</v>
      </c>
      <c r="C322" t="s">
        <v>53</v>
      </c>
      <c r="D322">
        <v>13314260</v>
      </c>
      <c r="E322">
        <v>13314409</v>
      </c>
    </row>
    <row r="323" spans="1:12" x14ac:dyDescent="0.25">
      <c r="A323">
        <v>18</v>
      </c>
      <c r="B323" s="1" t="s">
        <v>367</v>
      </c>
      <c r="C323" s="1" t="s">
        <v>32</v>
      </c>
      <c r="D323" s="1">
        <v>14376761</v>
      </c>
      <c r="E323" s="1">
        <v>2602836</v>
      </c>
    </row>
    <row r="324" spans="1:12" s="2" customFormat="1" x14ac:dyDescent="0.25">
      <c r="A324" s="2">
        <v>19</v>
      </c>
      <c r="B324" s="2" t="s">
        <v>368</v>
      </c>
      <c r="C324" s="2" t="s">
        <v>30</v>
      </c>
      <c r="D324" s="2">
        <v>27079485</v>
      </c>
      <c r="E324" s="2">
        <v>27079993</v>
      </c>
      <c r="G324" s="2" t="s">
        <v>369</v>
      </c>
      <c r="L324" s="2" t="s">
        <v>8</v>
      </c>
    </row>
    <row r="325" spans="1:12" s="2" customFormat="1" x14ac:dyDescent="0.25">
      <c r="A325" s="2">
        <v>19</v>
      </c>
      <c r="B325" s="2" t="s">
        <v>370</v>
      </c>
      <c r="C325" s="2" t="s">
        <v>30</v>
      </c>
      <c r="D325" s="2">
        <v>26866790</v>
      </c>
      <c r="E325" s="2">
        <v>26866936</v>
      </c>
      <c r="G325" s="2" t="s">
        <v>11</v>
      </c>
      <c r="K325" s="2">
        <v>18</v>
      </c>
    </row>
    <row r="326" spans="1:12" s="2" customFormat="1" x14ac:dyDescent="0.25">
      <c r="A326" s="2">
        <v>19</v>
      </c>
      <c r="B326" s="2" t="s">
        <v>371</v>
      </c>
      <c r="C326" s="2" t="s">
        <v>30</v>
      </c>
      <c r="D326" s="2">
        <v>26720204</v>
      </c>
      <c r="E326" s="2">
        <v>26721837</v>
      </c>
      <c r="G326" s="2" t="s">
        <v>14</v>
      </c>
      <c r="K326" s="2">
        <v>6</v>
      </c>
    </row>
    <row r="327" spans="1:12" s="2" customFormat="1" x14ac:dyDescent="0.25">
      <c r="A327" s="2">
        <v>19</v>
      </c>
      <c r="B327" s="2" t="s">
        <v>372</v>
      </c>
      <c r="C327" s="2" t="s">
        <v>10</v>
      </c>
      <c r="D327" s="2">
        <v>27719194</v>
      </c>
      <c r="E327" s="2">
        <v>27719344</v>
      </c>
      <c r="G327" s="2" t="s">
        <v>16</v>
      </c>
      <c r="K327" s="2">
        <v>7</v>
      </c>
      <c r="L327" s="2">
        <f>(K327/K325)*100</f>
        <v>38.888888888888893</v>
      </c>
    </row>
    <row r="328" spans="1:12" s="2" customFormat="1" x14ac:dyDescent="0.25">
      <c r="A328" s="2">
        <v>19</v>
      </c>
      <c r="B328" s="2" t="s">
        <v>373</v>
      </c>
      <c r="C328" s="2" t="s">
        <v>30</v>
      </c>
      <c r="D328" s="2">
        <v>26191731</v>
      </c>
      <c r="E328" s="2">
        <v>26191880</v>
      </c>
      <c r="G328" s="2" t="s">
        <v>19</v>
      </c>
      <c r="K328" s="2" t="s">
        <v>30</v>
      </c>
    </row>
    <row r="329" spans="1:12" x14ac:dyDescent="0.25">
      <c r="A329">
        <v>19</v>
      </c>
      <c r="B329" t="s">
        <v>374</v>
      </c>
      <c r="C329" t="s">
        <v>37</v>
      </c>
      <c r="D329">
        <v>9009512</v>
      </c>
      <c r="E329">
        <v>9009417</v>
      </c>
      <c r="G329" t="s">
        <v>21</v>
      </c>
      <c r="K329">
        <v>6</v>
      </c>
      <c r="L329">
        <f>(K329/K325)*100</f>
        <v>33.333333333333329</v>
      </c>
    </row>
    <row r="330" spans="1:12" x14ac:dyDescent="0.25">
      <c r="A330">
        <v>19</v>
      </c>
      <c r="B330" t="s">
        <v>375</v>
      </c>
      <c r="C330" t="s">
        <v>130</v>
      </c>
      <c r="D330">
        <v>7255462</v>
      </c>
      <c r="E330">
        <v>7255327</v>
      </c>
      <c r="G330" t="s">
        <v>23</v>
      </c>
      <c r="K330">
        <v>3</v>
      </c>
      <c r="L330">
        <f>(K330/K325)*100</f>
        <v>16.666666666666664</v>
      </c>
    </row>
    <row r="331" spans="1:12" x14ac:dyDescent="0.25">
      <c r="A331">
        <v>19</v>
      </c>
      <c r="B331" t="s">
        <v>376</v>
      </c>
      <c r="C331" t="s">
        <v>30</v>
      </c>
      <c r="D331">
        <v>24385542</v>
      </c>
      <c r="E331">
        <v>24385482</v>
      </c>
      <c r="G331" t="s">
        <v>25</v>
      </c>
      <c r="K331">
        <f>D331-E332</f>
        <v>1902057</v>
      </c>
    </row>
    <row r="332" spans="1:12" x14ac:dyDescent="0.25">
      <c r="A332">
        <v>19</v>
      </c>
      <c r="B332" t="s">
        <v>377</v>
      </c>
      <c r="C332" t="s">
        <v>30</v>
      </c>
      <c r="D332">
        <v>22483632</v>
      </c>
      <c r="E332">
        <v>22483485</v>
      </c>
    </row>
    <row r="333" spans="1:12" x14ac:dyDescent="0.25">
      <c r="A333">
        <v>19</v>
      </c>
      <c r="B333" t="s">
        <v>378</v>
      </c>
      <c r="C333" t="s">
        <v>6</v>
      </c>
      <c r="D333">
        <v>24555275</v>
      </c>
      <c r="E333">
        <v>24555141</v>
      </c>
    </row>
    <row r="334" spans="1:12" x14ac:dyDescent="0.25">
      <c r="A334">
        <v>19</v>
      </c>
      <c r="B334" t="s">
        <v>379</v>
      </c>
      <c r="C334" t="s">
        <v>10</v>
      </c>
      <c r="D334">
        <v>28070070</v>
      </c>
      <c r="E334">
        <v>28070220</v>
      </c>
    </row>
    <row r="335" spans="1:12" x14ac:dyDescent="0.25">
      <c r="A335">
        <v>19</v>
      </c>
      <c r="B335" t="s">
        <v>380</v>
      </c>
      <c r="C335" t="s">
        <v>10</v>
      </c>
      <c r="D335">
        <v>28420946</v>
      </c>
      <c r="E335">
        <v>28421096</v>
      </c>
    </row>
    <row r="336" spans="1:12" x14ac:dyDescent="0.25">
      <c r="A336">
        <v>19</v>
      </c>
      <c r="B336" t="s">
        <v>381</v>
      </c>
      <c r="C336" t="s">
        <v>10</v>
      </c>
      <c r="D336">
        <v>28771821</v>
      </c>
      <c r="E336">
        <v>28771971</v>
      </c>
    </row>
    <row r="337" spans="1:12" x14ac:dyDescent="0.25">
      <c r="A337">
        <v>19</v>
      </c>
      <c r="B337" t="s">
        <v>382</v>
      </c>
      <c r="C337" t="s">
        <v>10</v>
      </c>
      <c r="D337">
        <v>29122697</v>
      </c>
      <c r="E337">
        <v>29122847</v>
      </c>
    </row>
    <row r="338" spans="1:12" x14ac:dyDescent="0.25">
      <c r="A338">
        <v>19</v>
      </c>
      <c r="B338" t="s">
        <v>383</v>
      </c>
      <c r="C338" t="s">
        <v>13</v>
      </c>
      <c r="D338">
        <v>19468463</v>
      </c>
      <c r="E338">
        <v>19468608</v>
      </c>
    </row>
    <row r="339" spans="1:12" x14ac:dyDescent="0.25">
      <c r="A339">
        <v>19</v>
      </c>
      <c r="B339" t="s">
        <v>384</v>
      </c>
      <c r="C339" t="s">
        <v>10</v>
      </c>
      <c r="D339">
        <v>29473573</v>
      </c>
      <c r="E339">
        <v>29473723</v>
      </c>
    </row>
    <row r="340" spans="1:12" x14ac:dyDescent="0.25">
      <c r="A340">
        <v>19</v>
      </c>
      <c r="B340" t="s">
        <v>385</v>
      </c>
      <c r="C340" t="s">
        <v>10</v>
      </c>
      <c r="D340">
        <v>29824449</v>
      </c>
      <c r="E340">
        <v>29824599</v>
      </c>
    </row>
    <row r="341" spans="1:12" x14ac:dyDescent="0.25">
      <c r="A341">
        <v>19</v>
      </c>
      <c r="B341" t="s">
        <v>386</v>
      </c>
      <c r="C341" t="s">
        <v>62</v>
      </c>
      <c r="D341">
        <v>14406045</v>
      </c>
      <c r="E341">
        <v>14405900</v>
      </c>
    </row>
    <row r="342" spans="1:12" x14ac:dyDescent="0.25">
      <c r="A342">
        <v>20</v>
      </c>
      <c r="B342" t="s">
        <v>387</v>
      </c>
      <c r="C342" t="s">
        <v>10</v>
      </c>
      <c r="D342">
        <v>30175325</v>
      </c>
      <c r="E342">
        <v>30175475</v>
      </c>
      <c r="G342" t="s">
        <v>388</v>
      </c>
      <c r="L342" t="s">
        <v>8</v>
      </c>
    </row>
    <row r="343" spans="1:12" x14ac:dyDescent="0.25">
      <c r="A343">
        <v>20</v>
      </c>
      <c r="B343" t="s">
        <v>389</v>
      </c>
      <c r="C343" t="s">
        <v>10</v>
      </c>
      <c r="D343">
        <v>30526201</v>
      </c>
      <c r="E343">
        <v>30526351</v>
      </c>
      <c r="G343" t="s">
        <v>11</v>
      </c>
      <c r="K343">
        <v>16</v>
      </c>
    </row>
    <row r="344" spans="1:12" x14ac:dyDescent="0.25">
      <c r="A344">
        <v>20</v>
      </c>
      <c r="B344" t="s">
        <v>390</v>
      </c>
      <c r="C344" t="s">
        <v>37</v>
      </c>
      <c r="D344">
        <v>22323929</v>
      </c>
      <c r="E344">
        <v>22324069</v>
      </c>
      <c r="G344" t="s">
        <v>14</v>
      </c>
      <c r="K344">
        <v>5</v>
      </c>
    </row>
    <row r="345" spans="1:12" x14ac:dyDescent="0.25">
      <c r="A345">
        <v>20</v>
      </c>
      <c r="B345" t="s">
        <v>391</v>
      </c>
      <c r="C345" t="s">
        <v>10</v>
      </c>
      <c r="D345">
        <v>30877077</v>
      </c>
      <c r="E345">
        <v>30877227</v>
      </c>
      <c r="G345" t="s">
        <v>16</v>
      </c>
      <c r="K345">
        <v>7</v>
      </c>
      <c r="L345">
        <f>(K345/K343)*100</f>
        <v>43.75</v>
      </c>
    </row>
    <row r="346" spans="1:12" x14ac:dyDescent="0.25">
      <c r="A346">
        <v>20</v>
      </c>
      <c r="B346" t="s">
        <v>392</v>
      </c>
      <c r="C346" t="s">
        <v>68</v>
      </c>
      <c r="D346">
        <v>7232753</v>
      </c>
      <c r="E346">
        <v>7232616</v>
      </c>
      <c r="G346" t="s">
        <v>19</v>
      </c>
      <c r="K346" t="s">
        <v>62</v>
      </c>
    </row>
    <row r="347" spans="1:12" x14ac:dyDescent="0.25">
      <c r="A347">
        <v>20</v>
      </c>
      <c r="B347" t="s">
        <v>393</v>
      </c>
      <c r="C347" t="s">
        <v>51</v>
      </c>
      <c r="D347">
        <v>730876</v>
      </c>
      <c r="E347">
        <v>730728</v>
      </c>
      <c r="G347" t="s">
        <v>21</v>
      </c>
      <c r="K347">
        <v>5</v>
      </c>
      <c r="L347">
        <f>(K347/K343)*100</f>
        <v>31.25</v>
      </c>
    </row>
    <row r="348" spans="1:12" x14ac:dyDescent="0.25">
      <c r="A348">
        <v>20</v>
      </c>
      <c r="B348" t="s">
        <v>394</v>
      </c>
      <c r="C348" t="s">
        <v>10</v>
      </c>
      <c r="D348">
        <v>31227953</v>
      </c>
      <c r="E348">
        <v>31228103</v>
      </c>
      <c r="G348" t="s">
        <v>23</v>
      </c>
      <c r="K348">
        <v>5</v>
      </c>
      <c r="L348">
        <f>(K348/K343)*100</f>
        <v>31.25</v>
      </c>
    </row>
    <row r="349" spans="1:12" x14ac:dyDescent="0.25">
      <c r="A349">
        <v>20</v>
      </c>
      <c r="B349" t="s">
        <v>395</v>
      </c>
      <c r="C349" t="s">
        <v>10</v>
      </c>
      <c r="D349">
        <v>31578828</v>
      </c>
      <c r="E349">
        <v>31578978</v>
      </c>
      <c r="G349" t="s">
        <v>25</v>
      </c>
      <c r="K349">
        <f>D353-D357</f>
        <v>4426025</v>
      </c>
    </row>
    <row r="350" spans="1:12" x14ac:dyDescent="0.25">
      <c r="A350">
        <v>20</v>
      </c>
      <c r="B350" t="s">
        <v>396</v>
      </c>
      <c r="C350" t="s">
        <v>10</v>
      </c>
      <c r="D350">
        <v>31929704</v>
      </c>
      <c r="E350">
        <v>31929854</v>
      </c>
    </row>
    <row r="351" spans="1:12" x14ac:dyDescent="0.25">
      <c r="A351">
        <v>20</v>
      </c>
      <c r="B351" t="s">
        <v>397</v>
      </c>
      <c r="C351" t="s">
        <v>10</v>
      </c>
      <c r="D351">
        <v>32280580</v>
      </c>
      <c r="E351">
        <v>32280730</v>
      </c>
    </row>
    <row r="352" spans="1:12" x14ac:dyDescent="0.25">
      <c r="A352">
        <v>20</v>
      </c>
      <c r="B352" t="s">
        <v>398</v>
      </c>
      <c r="C352" t="s">
        <v>35</v>
      </c>
      <c r="D352">
        <v>3995555</v>
      </c>
      <c r="E352">
        <v>3995406</v>
      </c>
    </row>
    <row r="353" spans="1:12" x14ac:dyDescent="0.25">
      <c r="A353">
        <v>20</v>
      </c>
      <c r="B353" t="s">
        <v>399</v>
      </c>
      <c r="C353" t="s">
        <v>62</v>
      </c>
      <c r="D353">
        <v>5681905</v>
      </c>
      <c r="E353">
        <v>5681756</v>
      </c>
    </row>
    <row r="354" spans="1:12" x14ac:dyDescent="0.25">
      <c r="A354">
        <v>20</v>
      </c>
      <c r="B354" t="s">
        <v>400</v>
      </c>
      <c r="C354" t="s">
        <v>62</v>
      </c>
      <c r="D354">
        <v>3952715</v>
      </c>
      <c r="E354">
        <v>3952566</v>
      </c>
    </row>
    <row r="355" spans="1:12" x14ac:dyDescent="0.25">
      <c r="A355">
        <v>20</v>
      </c>
      <c r="B355" t="s">
        <v>401</v>
      </c>
      <c r="C355" t="s">
        <v>62</v>
      </c>
      <c r="D355">
        <v>3368593</v>
      </c>
      <c r="E355">
        <v>3368441</v>
      </c>
    </row>
    <row r="356" spans="1:12" x14ac:dyDescent="0.25">
      <c r="A356">
        <v>20</v>
      </c>
      <c r="B356" t="s">
        <v>402</v>
      </c>
      <c r="C356" t="s">
        <v>62</v>
      </c>
      <c r="D356">
        <v>2461830</v>
      </c>
      <c r="E356">
        <v>2461680</v>
      </c>
    </row>
    <row r="357" spans="1:12" x14ac:dyDescent="0.25">
      <c r="A357">
        <v>20</v>
      </c>
      <c r="B357" t="s">
        <v>403</v>
      </c>
      <c r="C357" t="s">
        <v>62</v>
      </c>
      <c r="D357">
        <v>1255880</v>
      </c>
      <c r="E357">
        <v>1256029</v>
      </c>
    </row>
    <row r="358" spans="1:12" x14ac:dyDescent="0.25">
      <c r="A358">
        <v>21</v>
      </c>
      <c r="B358" t="s">
        <v>404</v>
      </c>
      <c r="C358" t="s">
        <v>30</v>
      </c>
      <c r="D358">
        <v>17117650</v>
      </c>
      <c r="E358">
        <v>17117798</v>
      </c>
      <c r="G358" t="s">
        <v>405</v>
      </c>
      <c r="L358" t="s">
        <v>8</v>
      </c>
    </row>
    <row r="359" spans="1:12" x14ac:dyDescent="0.25">
      <c r="A359">
        <v>21</v>
      </c>
      <c r="B359" t="s">
        <v>406</v>
      </c>
      <c r="C359" t="s">
        <v>37</v>
      </c>
      <c r="D359">
        <v>664080</v>
      </c>
      <c r="E359">
        <v>663598</v>
      </c>
      <c r="G359" t="s">
        <v>11</v>
      </c>
      <c r="K359">
        <v>16</v>
      </c>
    </row>
    <row r="360" spans="1:12" x14ac:dyDescent="0.25">
      <c r="A360">
        <v>21</v>
      </c>
      <c r="B360" t="s">
        <v>407</v>
      </c>
      <c r="C360" t="s">
        <v>37</v>
      </c>
      <c r="D360">
        <v>1331452</v>
      </c>
      <c r="E360">
        <v>1331303</v>
      </c>
      <c r="G360" t="s">
        <v>14</v>
      </c>
      <c r="K360">
        <v>5</v>
      </c>
    </row>
    <row r="361" spans="1:12" x14ac:dyDescent="0.25">
      <c r="A361">
        <v>21</v>
      </c>
      <c r="B361" t="s">
        <v>408</v>
      </c>
      <c r="C361" t="s">
        <v>37</v>
      </c>
      <c r="D361">
        <v>34002268</v>
      </c>
      <c r="E361">
        <v>34002417</v>
      </c>
      <c r="G361" t="s">
        <v>16</v>
      </c>
      <c r="K361">
        <v>2</v>
      </c>
      <c r="L361">
        <f>(K361/K359)*100</f>
        <v>12.5</v>
      </c>
    </row>
    <row r="362" spans="1:12" x14ac:dyDescent="0.25">
      <c r="A362">
        <v>21</v>
      </c>
      <c r="B362" t="s">
        <v>409</v>
      </c>
      <c r="C362" t="s">
        <v>13</v>
      </c>
      <c r="D362">
        <v>25976846</v>
      </c>
      <c r="E362">
        <v>25976695</v>
      </c>
      <c r="G362" t="s">
        <v>19</v>
      </c>
      <c r="K362" t="s">
        <v>37</v>
      </c>
    </row>
    <row r="363" spans="1:12" x14ac:dyDescent="0.25">
      <c r="A363">
        <v>21</v>
      </c>
      <c r="B363" t="s">
        <v>410</v>
      </c>
      <c r="C363" t="s">
        <v>30</v>
      </c>
      <c r="D363">
        <v>17774476</v>
      </c>
      <c r="E363">
        <v>17774624</v>
      </c>
      <c r="G363" t="s">
        <v>21</v>
      </c>
      <c r="K363">
        <v>7</v>
      </c>
      <c r="L363">
        <f>(K363/K359)*100</f>
        <v>43.75</v>
      </c>
    </row>
    <row r="364" spans="1:12" x14ac:dyDescent="0.25">
      <c r="A364">
        <v>21</v>
      </c>
      <c r="B364" t="s">
        <v>411</v>
      </c>
      <c r="C364" t="s">
        <v>37</v>
      </c>
      <c r="D364">
        <v>33029755</v>
      </c>
      <c r="E364">
        <v>33029904</v>
      </c>
      <c r="G364" t="s">
        <v>23</v>
      </c>
      <c r="K364">
        <v>3</v>
      </c>
      <c r="L364">
        <f>(K364/K359)*100</f>
        <v>18.75</v>
      </c>
    </row>
    <row r="365" spans="1:12" x14ac:dyDescent="0.25">
      <c r="A365">
        <v>21</v>
      </c>
      <c r="B365" t="s">
        <v>412</v>
      </c>
      <c r="C365" t="s">
        <v>41</v>
      </c>
      <c r="D365">
        <v>13606604</v>
      </c>
      <c r="E365">
        <v>13606720</v>
      </c>
      <c r="G365" t="s">
        <v>25</v>
      </c>
      <c r="K365">
        <f>E361-E359</f>
        <v>33338819</v>
      </c>
    </row>
    <row r="366" spans="1:12" x14ac:dyDescent="0.25">
      <c r="A366">
        <v>21</v>
      </c>
      <c r="B366" t="s">
        <v>413</v>
      </c>
      <c r="C366" t="s">
        <v>10</v>
      </c>
      <c r="D366">
        <v>32631456</v>
      </c>
      <c r="E366">
        <v>32631606</v>
      </c>
    </row>
    <row r="367" spans="1:12" x14ac:dyDescent="0.25">
      <c r="A367">
        <v>21</v>
      </c>
      <c r="B367" t="s">
        <v>414</v>
      </c>
      <c r="C367" t="s">
        <v>37</v>
      </c>
      <c r="D367">
        <v>28708158</v>
      </c>
      <c r="E367">
        <v>28708307</v>
      </c>
    </row>
    <row r="368" spans="1:12" x14ac:dyDescent="0.25">
      <c r="A368">
        <v>21</v>
      </c>
      <c r="B368" t="s">
        <v>415</v>
      </c>
      <c r="C368" t="s">
        <v>10</v>
      </c>
      <c r="D368">
        <v>32982332</v>
      </c>
      <c r="E368">
        <v>32982482</v>
      </c>
    </row>
    <row r="369" spans="1:12" x14ac:dyDescent="0.25">
      <c r="A369">
        <v>21</v>
      </c>
      <c r="B369" t="s">
        <v>416</v>
      </c>
      <c r="C369" t="s">
        <v>13</v>
      </c>
      <c r="D369">
        <v>32934082</v>
      </c>
      <c r="E369">
        <v>32933935</v>
      </c>
    </row>
    <row r="370" spans="1:12" x14ac:dyDescent="0.25">
      <c r="A370">
        <v>21</v>
      </c>
      <c r="B370" t="s">
        <v>417</v>
      </c>
      <c r="C370" t="s">
        <v>13</v>
      </c>
      <c r="D370">
        <v>27821330</v>
      </c>
      <c r="E370">
        <v>27821479</v>
      </c>
    </row>
    <row r="371" spans="1:12" x14ac:dyDescent="0.25">
      <c r="A371">
        <v>21</v>
      </c>
      <c r="B371" t="s">
        <v>418</v>
      </c>
      <c r="C371" t="s">
        <v>74</v>
      </c>
      <c r="D371">
        <v>4375097</v>
      </c>
      <c r="E371">
        <v>4375003</v>
      </c>
    </row>
    <row r="372" spans="1:12" x14ac:dyDescent="0.25">
      <c r="A372">
        <v>21</v>
      </c>
      <c r="B372" t="s">
        <v>419</v>
      </c>
      <c r="C372" t="s">
        <v>37</v>
      </c>
      <c r="D372">
        <v>3863493</v>
      </c>
      <c r="E372">
        <v>3863642</v>
      </c>
    </row>
    <row r="373" spans="1:12" x14ac:dyDescent="0.25">
      <c r="A373">
        <v>21</v>
      </c>
      <c r="B373" t="s">
        <v>420</v>
      </c>
      <c r="C373" t="s">
        <v>37</v>
      </c>
      <c r="D373">
        <v>35469580</v>
      </c>
      <c r="E373">
        <v>35469721</v>
      </c>
    </row>
    <row r="374" spans="1:12" x14ac:dyDescent="0.25">
      <c r="A374">
        <v>22</v>
      </c>
      <c r="B374" t="s">
        <v>421</v>
      </c>
      <c r="C374" t="s">
        <v>80</v>
      </c>
      <c r="D374">
        <v>2219653</v>
      </c>
      <c r="E374">
        <v>2219803</v>
      </c>
      <c r="G374" t="s">
        <v>422</v>
      </c>
      <c r="L374" t="s">
        <v>8</v>
      </c>
    </row>
    <row r="375" spans="1:12" x14ac:dyDescent="0.25">
      <c r="A375">
        <v>22</v>
      </c>
      <c r="B375" t="s">
        <v>423</v>
      </c>
      <c r="C375" t="s">
        <v>80</v>
      </c>
      <c r="D375">
        <v>4212201</v>
      </c>
      <c r="E375">
        <v>4212350</v>
      </c>
      <c r="G375" t="s">
        <v>11</v>
      </c>
      <c r="K375">
        <v>16</v>
      </c>
    </row>
    <row r="376" spans="1:12" x14ac:dyDescent="0.25">
      <c r="A376">
        <v>22</v>
      </c>
      <c r="B376" t="s">
        <v>424</v>
      </c>
      <c r="C376" t="s">
        <v>10</v>
      </c>
      <c r="D376">
        <v>33333208</v>
      </c>
      <c r="E376">
        <v>33333358</v>
      </c>
      <c r="G376" t="s">
        <v>14</v>
      </c>
      <c r="K376">
        <v>7</v>
      </c>
    </row>
    <row r="377" spans="1:12" x14ac:dyDescent="0.25">
      <c r="A377">
        <v>22</v>
      </c>
      <c r="B377" t="s">
        <v>425</v>
      </c>
      <c r="C377" t="s">
        <v>80</v>
      </c>
      <c r="D377">
        <v>5140124</v>
      </c>
      <c r="E377">
        <v>5139975</v>
      </c>
      <c r="G377" t="s">
        <v>16</v>
      </c>
      <c r="K377">
        <v>5</v>
      </c>
      <c r="L377">
        <f>5/16</f>
        <v>0.3125</v>
      </c>
    </row>
    <row r="378" spans="1:12" x14ac:dyDescent="0.25">
      <c r="A378">
        <v>22</v>
      </c>
      <c r="B378" t="s">
        <v>426</v>
      </c>
      <c r="C378" t="s">
        <v>35</v>
      </c>
      <c r="D378">
        <v>3995555</v>
      </c>
      <c r="E378">
        <v>3995406</v>
      </c>
      <c r="G378" t="s">
        <v>19</v>
      </c>
      <c r="K378" t="s">
        <v>80</v>
      </c>
    </row>
    <row r="379" spans="1:12" x14ac:dyDescent="0.25">
      <c r="A379">
        <v>22</v>
      </c>
      <c r="B379" t="s">
        <v>427</v>
      </c>
      <c r="C379" t="s">
        <v>10</v>
      </c>
      <c r="D379">
        <v>33684084</v>
      </c>
      <c r="E379">
        <v>33684234</v>
      </c>
      <c r="G379" t="s">
        <v>21</v>
      </c>
      <c r="K379">
        <v>5</v>
      </c>
      <c r="L379">
        <f>K379/K375*100</f>
        <v>31.25</v>
      </c>
    </row>
    <row r="380" spans="1:12" x14ac:dyDescent="0.25">
      <c r="A380">
        <v>22</v>
      </c>
      <c r="B380" t="s">
        <v>428</v>
      </c>
      <c r="C380" t="s">
        <v>80</v>
      </c>
      <c r="D380">
        <v>5334450</v>
      </c>
      <c r="E380">
        <v>5334301</v>
      </c>
      <c r="G380" t="s">
        <v>23</v>
      </c>
      <c r="K380">
        <v>2</v>
      </c>
      <c r="L380" s="5">
        <f>K380/K375*100</f>
        <v>12.5</v>
      </c>
    </row>
    <row r="381" spans="1:12" x14ac:dyDescent="0.25">
      <c r="A381">
        <v>22</v>
      </c>
      <c r="B381" t="s">
        <v>429</v>
      </c>
      <c r="C381" t="s">
        <v>32</v>
      </c>
      <c r="D381">
        <v>2009797</v>
      </c>
      <c r="E381">
        <v>2009912</v>
      </c>
      <c r="G381" t="s">
        <v>25</v>
      </c>
      <c r="K381">
        <f>D377-D374</f>
        <v>2920471</v>
      </c>
    </row>
    <row r="382" spans="1:12" x14ac:dyDescent="0.25">
      <c r="A382">
        <v>22</v>
      </c>
      <c r="B382" t="s">
        <v>430</v>
      </c>
      <c r="C382" t="s">
        <v>10</v>
      </c>
      <c r="D382">
        <v>34034960</v>
      </c>
      <c r="E382">
        <v>34035110</v>
      </c>
    </row>
    <row r="383" spans="1:12" x14ac:dyDescent="0.25">
      <c r="A383">
        <v>22</v>
      </c>
      <c r="B383" t="s">
        <v>431</v>
      </c>
      <c r="C383" t="s">
        <v>37</v>
      </c>
      <c r="D383">
        <v>8849266</v>
      </c>
      <c r="E383">
        <v>8849118</v>
      </c>
    </row>
    <row r="384" spans="1:12" x14ac:dyDescent="0.25">
      <c r="A384">
        <v>22</v>
      </c>
      <c r="B384" t="s">
        <v>432</v>
      </c>
      <c r="C384" t="s">
        <v>18</v>
      </c>
      <c r="D384">
        <v>5108623</v>
      </c>
      <c r="E384">
        <v>5108474</v>
      </c>
    </row>
    <row r="385" spans="1:12" x14ac:dyDescent="0.25">
      <c r="A385">
        <v>22</v>
      </c>
      <c r="B385" t="s">
        <v>433</v>
      </c>
      <c r="C385" t="s">
        <v>80</v>
      </c>
      <c r="D385">
        <v>17978667</v>
      </c>
      <c r="E385">
        <v>17979318</v>
      </c>
    </row>
    <row r="386" spans="1:12" x14ac:dyDescent="0.25">
      <c r="A386">
        <v>22</v>
      </c>
      <c r="B386" t="s">
        <v>434</v>
      </c>
      <c r="C386" t="s">
        <v>10</v>
      </c>
      <c r="D386">
        <v>34385835</v>
      </c>
      <c r="E386">
        <v>34385985</v>
      </c>
    </row>
    <row r="387" spans="1:12" x14ac:dyDescent="0.25">
      <c r="A387">
        <v>22</v>
      </c>
      <c r="B387" t="s">
        <v>435</v>
      </c>
      <c r="C387" t="s">
        <v>13</v>
      </c>
      <c r="D387">
        <v>18336622</v>
      </c>
      <c r="E387">
        <v>18336747</v>
      </c>
    </row>
    <row r="388" spans="1:12" x14ac:dyDescent="0.25">
      <c r="A388">
        <v>22</v>
      </c>
      <c r="B388" t="s">
        <v>436</v>
      </c>
      <c r="C388" t="s">
        <v>10</v>
      </c>
      <c r="D388">
        <v>34736711</v>
      </c>
      <c r="E388">
        <v>34736861</v>
      </c>
    </row>
    <row r="389" spans="1:12" x14ac:dyDescent="0.25">
      <c r="A389">
        <v>22</v>
      </c>
      <c r="B389" t="s">
        <v>437</v>
      </c>
      <c r="C389" t="s">
        <v>28</v>
      </c>
      <c r="D389">
        <v>19093614</v>
      </c>
      <c r="E389">
        <v>19093543</v>
      </c>
    </row>
    <row r="390" spans="1:12" x14ac:dyDescent="0.25">
      <c r="A390">
        <v>23</v>
      </c>
      <c r="B390" t="s">
        <v>438</v>
      </c>
      <c r="C390" t="s">
        <v>101</v>
      </c>
      <c r="D390">
        <v>235920</v>
      </c>
      <c r="E390">
        <v>236365</v>
      </c>
      <c r="G390" t="s">
        <v>439</v>
      </c>
      <c r="L390" t="s">
        <v>8</v>
      </c>
    </row>
    <row r="391" spans="1:12" x14ac:dyDescent="0.25">
      <c r="A391">
        <v>23</v>
      </c>
      <c r="B391" t="s">
        <v>440</v>
      </c>
      <c r="C391" t="s">
        <v>101</v>
      </c>
      <c r="D391">
        <v>299654</v>
      </c>
      <c r="E391">
        <v>299985</v>
      </c>
      <c r="G391" t="s">
        <v>11</v>
      </c>
      <c r="K391">
        <v>20</v>
      </c>
    </row>
    <row r="392" spans="1:12" x14ac:dyDescent="0.25">
      <c r="A392">
        <v>23</v>
      </c>
      <c r="B392" t="s">
        <v>441</v>
      </c>
      <c r="C392" t="s">
        <v>101</v>
      </c>
      <c r="D392">
        <v>543321</v>
      </c>
      <c r="E392">
        <v>543201</v>
      </c>
      <c r="G392" t="s">
        <v>14</v>
      </c>
      <c r="K392">
        <v>1</v>
      </c>
    </row>
    <row r="393" spans="1:12" x14ac:dyDescent="0.25">
      <c r="A393">
        <v>23</v>
      </c>
      <c r="B393" t="s">
        <v>442</v>
      </c>
      <c r="C393" t="s">
        <v>101</v>
      </c>
      <c r="D393">
        <v>812761</v>
      </c>
      <c r="E393">
        <v>813625</v>
      </c>
      <c r="G393" t="s">
        <v>16</v>
      </c>
      <c r="K393">
        <v>8</v>
      </c>
      <c r="L393">
        <v>40</v>
      </c>
    </row>
    <row r="394" spans="1:12" x14ac:dyDescent="0.25">
      <c r="A394">
        <v>23</v>
      </c>
      <c r="B394" t="s">
        <v>443</v>
      </c>
      <c r="C394" t="s">
        <v>10</v>
      </c>
      <c r="D394">
        <v>35087587</v>
      </c>
      <c r="E394">
        <v>35087737</v>
      </c>
      <c r="G394" t="s">
        <v>19</v>
      </c>
      <c r="K394" t="s">
        <v>444</v>
      </c>
    </row>
    <row r="395" spans="1:12" x14ac:dyDescent="0.25">
      <c r="A395">
        <v>23</v>
      </c>
      <c r="B395" t="s">
        <v>445</v>
      </c>
      <c r="C395" t="s">
        <v>101</v>
      </c>
      <c r="D395">
        <v>1650987</v>
      </c>
      <c r="E395">
        <v>1651161</v>
      </c>
      <c r="G395" t="s">
        <v>21</v>
      </c>
      <c r="K395">
        <v>12</v>
      </c>
      <c r="L395">
        <v>60</v>
      </c>
    </row>
    <row r="396" spans="1:12" x14ac:dyDescent="0.25">
      <c r="A396">
        <v>23</v>
      </c>
      <c r="B396" t="s">
        <v>446</v>
      </c>
      <c r="C396" t="s">
        <v>10</v>
      </c>
      <c r="D396">
        <v>35438463</v>
      </c>
      <c r="E396">
        <v>35438613</v>
      </c>
      <c r="G396" t="s">
        <v>23</v>
      </c>
      <c r="K396">
        <v>9</v>
      </c>
      <c r="L396">
        <v>45</v>
      </c>
    </row>
    <row r="397" spans="1:12" x14ac:dyDescent="0.25">
      <c r="A397">
        <v>23</v>
      </c>
      <c r="B397" t="s">
        <v>447</v>
      </c>
      <c r="C397" t="s">
        <v>10</v>
      </c>
      <c r="D397">
        <v>35789339</v>
      </c>
      <c r="E397">
        <v>35789489</v>
      </c>
    </row>
    <row r="398" spans="1:12" x14ac:dyDescent="0.25">
      <c r="A398">
        <v>23</v>
      </c>
      <c r="B398" t="s">
        <v>448</v>
      </c>
      <c r="C398" t="s">
        <v>101</v>
      </c>
      <c r="D398">
        <v>8166963</v>
      </c>
      <c r="E398">
        <v>8168993</v>
      </c>
      <c r="G398" t="s">
        <v>25</v>
      </c>
      <c r="K398">
        <f>E407-D390</f>
        <v>15558090</v>
      </c>
      <c r="L398" s="6"/>
    </row>
    <row r="399" spans="1:12" x14ac:dyDescent="0.25">
      <c r="A399" s="1">
        <v>23</v>
      </c>
      <c r="B399" s="1" t="s">
        <v>449</v>
      </c>
      <c r="C399" s="1" t="s">
        <v>101</v>
      </c>
      <c r="D399" s="1">
        <v>7661117</v>
      </c>
      <c r="E399" s="1">
        <v>7661746</v>
      </c>
    </row>
    <row r="400" spans="1:12" x14ac:dyDescent="0.25">
      <c r="A400" s="1">
        <v>23</v>
      </c>
      <c r="B400" s="1" t="s">
        <v>450</v>
      </c>
      <c r="C400" s="1" t="s">
        <v>101</v>
      </c>
      <c r="D400" s="1">
        <v>8023418</v>
      </c>
      <c r="E400" s="1">
        <v>8024782</v>
      </c>
    </row>
    <row r="401" spans="1:12" x14ac:dyDescent="0.25">
      <c r="A401" s="1">
        <v>23</v>
      </c>
      <c r="B401" s="1" t="s">
        <v>451</v>
      </c>
      <c r="C401" s="1" t="s">
        <v>101</v>
      </c>
      <c r="D401" s="1">
        <v>10945898</v>
      </c>
      <c r="E401" s="1">
        <v>10945749</v>
      </c>
    </row>
    <row r="402" spans="1:12" x14ac:dyDescent="0.25">
      <c r="A402" s="1">
        <v>23</v>
      </c>
      <c r="B402" s="1" t="s">
        <v>452</v>
      </c>
      <c r="C402" s="1" t="s">
        <v>101</v>
      </c>
      <c r="D402" s="1">
        <v>9711645</v>
      </c>
      <c r="E402" s="1">
        <v>9712497</v>
      </c>
    </row>
    <row r="403" spans="1:12" x14ac:dyDescent="0.25">
      <c r="A403" s="1">
        <v>23</v>
      </c>
      <c r="B403" s="1" t="s">
        <v>453</v>
      </c>
      <c r="C403" s="1" t="s">
        <v>101</v>
      </c>
      <c r="D403" s="1">
        <v>9711645</v>
      </c>
      <c r="E403" s="1">
        <v>9712497</v>
      </c>
    </row>
    <row r="404" spans="1:12" x14ac:dyDescent="0.25">
      <c r="A404" s="1">
        <v>23</v>
      </c>
      <c r="B404" s="1" t="s">
        <v>454</v>
      </c>
      <c r="C404" s="1" t="s">
        <v>101</v>
      </c>
      <c r="D404" s="1">
        <v>9711645</v>
      </c>
      <c r="E404" s="1">
        <v>9712497</v>
      </c>
    </row>
    <row r="405" spans="1:12" x14ac:dyDescent="0.25">
      <c r="A405" s="1">
        <v>23</v>
      </c>
      <c r="B405" s="1" t="s">
        <v>455</v>
      </c>
      <c r="C405" s="1" t="s">
        <v>101</v>
      </c>
      <c r="D405" s="1">
        <v>10162088</v>
      </c>
      <c r="E405" s="1">
        <v>10162193</v>
      </c>
    </row>
    <row r="406" spans="1:12" x14ac:dyDescent="0.25">
      <c r="A406" s="1">
        <v>23</v>
      </c>
      <c r="B406" s="1" t="s">
        <v>456</v>
      </c>
      <c r="C406" s="1" t="s">
        <v>10</v>
      </c>
      <c r="D406" s="1">
        <v>37192842</v>
      </c>
      <c r="E406" s="1">
        <v>37192992</v>
      </c>
    </row>
    <row r="407" spans="1:12" x14ac:dyDescent="0.25">
      <c r="A407" s="1">
        <v>23</v>
      </c>
      <c r="B407" s="1" t="s">
        <v>457</v>
      </c>
      <c r="C407" s="1" t="s">
        <v>101</v>
      </c>
      <c r="D407" s="1">
        <v>15793454</v>
      </c>
      <c r="E407" s="1">
        <v>15794010</v>
      </c>
    </row>
    <row r="408" spans="1:12" x14ac:dyDescent="0.25">
      <c r="A408" s="1">
        <v>23</v>
      </c>
      <c r="B408" s="1" t="s">
        <v>458</v>
      </c>
      <c r="C408" s="1" t="s">
        <v>10</v>
      </c>
      <c r="D408" s="1">
        <v>37543718</v>
      </c>
      <c r="E408" s="1">
        <v>37543868</v>
      </c>
    </row>
    <row r="409" spans="1:12" x14ac:dyDescent="0.25">
      <c r="A409" s="1">
        <v>23</v>
      </c>
      <c r="B409" s="1" t="s">
        <v>459</v>
      </c>
      <c r="C409" s="1" t="s">
        <v>101</v>
      </c>
      <c r="D409" s="1">
        <v>15341602</v>
      </c>
      <c r="E409" s="1">
        <v>15343608</v>
      </c>
    </row>
    <row r="410" spans="1:12" x14ac:dyDescent="0.25">
      <c r="A410">
        <v>24</v>
      </c>
      <c r="B410" t="s">
        <v>460</v>
      </c>
      <c r="C410" t="s">
        <v>51</v>
      </c>
      <c r="D410">
        <v>7605130</v>
      </c>
      <c r="E410">
        <v>7605751</v>
      </c>
      <c r="G410" t="s">
        <v>461</v>
      </c>
      <c r="L410" t="s">
        <v>8</v>
      </c>
    </row>
    <row r="411" spans="1:12" x14ac:dyDescent="0.25">
      <c r="A411">
        <v>24</v>
      </c>
      <c r="B411" t="s">
        <v>462</v>
      </c>
      <c r="C411" t="s">
        <v>6</v>
      </c>
      <c r="D411">
        <v>15349545</v>
      </c>
      <c r="E411">
        <v>15349694</v>
      </c>
      <c r="G411" t="s">
        <v>11</v>
      </c>
      <c r="K411">
        <v>9</v>
      </c>
    </row>
    <row r="412" spans="1:12" x14ac:dyDescent="0.25">
      <c r="A412">
        <v>24</v>
      </c>
      <c r="B412" t="s">
        <v>463</v>
      </c>
      <c r="C412" t="s">
        <v>6</v>
      </c>
      <c r="D412">
        <v>15349545</v>
      </c>
      <c r="E412">
        <v>15349694</v>
      </c>
      <c r="G412" t="s">
        <v>14</v>
      </c>
      <c r="K412">
        <v>4</v>
      </c>
    </row>
    <row r="413" spans="1:12" x14ac:dyDescent="0.25">
      <c r="A413">
        <v>24</v>
      </c>
      <c r="B413" t="s">
        <v>464</v>
      </c>
      <c r="C413" t="s">
        <v>41</v>
      </c>
      <c r="D413">
        <v>14349350</v>
      </c>
      <c r="E413">
        <v>14349215</v>
      </c>
      <c r="G413" t="s">
        <v>16</v>
      </c>
      <c r="K413">
        <v>0</v>
      </c>
      <c r="L413">
        <v>0</v>
      </c>
    </row>
    <row r="414" spans="1:12" x14ac:dyDescent="0.25">
      <c r="A414">
        <v>24</v>
      </c>
      <c r="B414" t="s">
        <v>465</v>
      </c>
      <c r="C414" t="s">
        <v>6</v>
      </c>
      <c r="D414">
        <v>7082925</v>
      </c>
      <c r="E414">
        <v>7083058</v>
      </c>
      <c r="G414" t="s">
        <v>19</v>
      </c>
      <c r="K414" t="s">
        <v>51</v>
      </c>
    </row>
    <row r="415" spans="1:12" x14ac:dyDescent="0.25">
      <c r="A415">
        <v>24</v>
      </c>
      <c r="B415" t="s">
        <v>466</v>
      </c>
      <c r="C415" t="s">
        <v>18</v>
      </c>
      <c r="D415">
        <v>5108620</v>
      </c>
      <c r="E415">
        <v>5108474</v>
      </c>
      <c r="G415" t="s">
        <v>21</v>
      </c>
      <c r="K415">
        <v>4</v>
      </c>
      <c r="L415">
        <f>(K415/K411)*100</f>
        <v>44.444444444444443</v>
      </c>
    </row>
    <row r="416" spans="1:12" x14ac:dyDescent="0.25">
      <c r="A416">
        <v>24</v>
      </c>
      <c r="B416" t="s">
        <v>467</v>
      </c>
      <c r="C416" t="s">
        <v>51</v>
      </c>
      <c r="D416">
        <v>12007041</v>
      </c>
      <c r="E416">
        <v>12006711</v>
      </c>
      <c r="G416" t="s">
        <v>23</v>
      </c>
      <c r="K416">
        <v>3</v>
      </c>
      <c r="L416">
        <f>(K416/K411)*100</f>
        <v>33.333333333333329</v>
      </c>
    </row>
    <row r="417" spans="1:12" x14ac:dyDescent="0.25">
      <c r="A417">
        <v>24</v>
      </c>
      <c r="B417" t="s">
        <v>468</v>
      </c>
      <c r="C417" t="s">
        <v>51</v>
      </c>
      <c r="D417">
        <v>12089151</v>
      </c>
      <c r="E417">
        <v>12089009</v>
      </c>
      <c r="G417" t="s">
        <v>25</v>
      </c>
      <c r="K417">
        <f>D417-D418</f>
        <v>1048194</v>
      </c>
    </row>
    <row r="418" spans="1:12" x14ac:dyDescent="0.25">
      <c r="A418">
        <v>24</v>
      </c>
      <c r="B418" t="s">
        <v>469</v>
      </c>
      <c r="C418" t="s">
        <v>51</v>
      </c>
      <c r="D418">
        <v>11040957</v>
      </c>
      <c r="E418">
        <v>11041106</v>
      </c>
    </row>
    <row r="419" spans="1:12" x14ac:dyDescent="0.25">
      <c r="A419">
        <v>25</v>
      </c>
      <c r="B419" t="s">
        <v>470</v>
      </c>
      <c r="C419" t="s">
        <v>10</v>
      </c>
      <c r="D419">
        <v>37894594</v>
      </c>
      <c r="E419">
        <v>37894744</v>
      </c>
      <c r="G419" t="s">
        <v>471</v>
      </c>
      <c r="L419" t="s">
        <v>8</v>
      </c>
    </row>
    <row r="420" spans="1:12" x14ac:dyDescent="0.25">
      <c r="A420">
        <v>25</v>
      </c>
      <c r="B420" t="s">
        <v>472</v>
      </c>
      <c r="C420" t="s">
        <v>28</v>
      </c>
      <c r="D420">
        <v>5016504</v>
      </c>
      <c r="E420">
        <v>5016641</v>
      </c>
      <c r="G420" t="s">
        <v>11</v>
      </c>
      <c r="K420">
        <v>15</v>
      </c>
    </row>
    <row r="421" spans="1:12" x14ac:dyDescent="0.25">
      <c r="A421">
        <v>25</v>
      </c>
      <c r="B421" t="s">
        <v>473</v>
      </c>
      <c r="C421" t="s">
        <v>82</v>
      </c>
      <c r="D421">
        <v>14695591</v>
      </c>
      <c r="E421">
        <v>14695738</v>
      </c>
      <c r="G421" t="s">
        <v>14</v>
      </c>
      <c r="K421">
        <v>5</v>
      </c>
    </row>
    <row r="422" spans="1:12" x14ac:dyDescent="0.25">
      <c r="A422">
        <v>25</v>
      </c>
      <c r="B422" t="s">
        <v>474</v>
      </c>
      <c r="C422" t="s">
        <v>82</v>
      </c>
      <c r="D422">
        <v>14606768</v>
      </c>
      <c r="E422">
        <v>14607358</v>
      </c>
      <c r="G422" t="s">
        <v>16</v>
      </c>
      <c r="K422">
        <v>5</v>
      </c>
      <c r="L422">
        <f>(K422/K420)*100</f>
        <v>33.333333333333329</v>
      </c>
    </row>
    <row r="423" spans="1:12" x14ac:dyDescent="0.25">
      <c r="A423">
        <v>25</v>
      </c>
      <c r="B423" t="s">
        <v>475</v>
      </c>
      <c r="C423" t="s">
        <v>82</v>
      </c>
      <c r="D423">
        <v>16137719</v>
      </c>
      <c r="E423">
        <v>16137839</v>
      </c>
      <c r="G423" t="s">
        <v>19</v>
      </c>
      <c r="K423" t="s">
        <v>82</v>
      </c>
    </row>
    <row r="424" spans="1:12" x14ac:dyDescent="0.25">
      <c r="A424">
        <v>25</v>
      </c>
      <c r="B424" t="s">
        <v>476</v>
      </c>
      <c r="C424" t="s">
        <v>80</v>
      </c>
      <c r="D424">
        <v>1171282</v>
      </c>
      <c r="E424">
        <v>1171133</v>
      </c>
      <c r="G424" t="s">
        <v>21</v>
      </c>
      <c r="K424">
        <v>4</v>
      </c>
      <c r="L424">
        <f>(K424/K420)*100</f>
        <v>26.666666666666668</v>
      </c>
    </row>
    <row r="425" spans="1:12" x14ac:dyDescent="0.25">
      <c r="A425">
        <v>25</v>
      </c>
      <c r="B425" t="s">
        <v>477</v>
      </c>
      <c r="C425" t="s">
        <v>10</v>
      </c>
      <c r="D425">
        <v>38245470</v>
      </c>
      <c r="E425">
        <v>38245620</v>
      </c>
      <c r="G425" t="s">
        <v>23</v>
      </c>
      <c r="K425">
        <v>3</v>
      </c>
      <c r="L425">
        <f>(K425/K420)*100</f>
        <v>20</v>
      </c>
    </row>
    <row r="426" spans="1:12" x14ac:dyDescent="0.25">
      <c r="A426">
        <v>25</v>
      </c>
      <c r="B426" t="s">
        <v>478</v>
      </c>
      <c r="C426" t="s">
        <v>130</v>
      </c>
      <c r="D426">
        <v>12189035</v>
      </c>
      <c r="E426">
        <v>12189135</v>
      </c>
      <c r="G426" t="s">
        <v>25</v>
      </c>
      <c r="K426">
        <f>D427-D428</f>
        <v>4470630</v>
      </c>
    </row>
    <row r="427" spans="1:12" x14ac:dyDescent="0.25">
      <c r="A427">
        <v>25</v>
      </c>
      <c r="B427" t="s">
        <v>479</v>
      </c>
      <c r="C427" t="s">
        <v>28</v>
      </c>
      <c r="D427">
        <v>10637909</v>
      </c>
      <c r="E427">
        <v>10637844</v>
      </c>
    </row>
    <row r="428" spans="1:12" x14ac:dyDescent="0.25">
      <c r="A428">
        <v>25</v>
      </c>
      <c r="B428" t="s">
        <v>480</v>
      </c>
      <c r="C428" t="s">
        <v>28</v>
      </c>
      <c r="D428">
        <v>6167279</v>
      </c>
      <c r="E428">
        <v>6167425</v>
      </c>
    </row>
    <row r="429" spans="1:12" x14ac:dyDescent="0.25">
      <c r="A429">
        <v>25</v>
      </c>
      <c r="B429" t="s">
        <v>481</v>
      </c>
      <c r="C429" t="s">
        <v>10</v>
      </c>
      <c r="D429">
        <v>38596346</v>
      </c>
      <c r="E429">
        <v>38596496</v>
      </c>
    </row>
    <row r="430" spans="1:12" x14ac:dyDescent="0.25">
      <c r="A430">
        <v>25</v>
      </c>
      <c r="B430" t="s">
        <v>482</v>
      </c>
      <c r="C430" t="s">
        <v>10</v>
      </c>
      <c r="D430">
        <v>38947222</v>
      </c>
      <c r="E430">
        <v>38947372</v>
      </c>
    </row>
    <row r="431" spans="1:12" x14ac:dyDescent="0.25">
      <c r="A431">
        <v>25</v>
      </c>
      <c r="B431" t="s">
        <v>483</v>
      </c>
      <c r="C431" t="s">
        <v>10</v>
      </c>
      <c r="D431">
        <v>39298098</v>
      </c>
      <c r="E431">
        <v>39298248</v>
      </c>
    </row>
    <row r="432" spans="1:12" x14ac:dyDescent="0.25">
      <c r="A432">
        <v>25</v>
      </c>
      <c r="B432" t="s">
        <v>484</v>
      </c>
      <c r="C432" t="s">
        <v>82</v>
      </c>
      <c r="D432">
        <v>1520667</v>
      </c>
      <c r="E432">
        <v>1520519</v>
      </c>
    </row>
    <row r="433" spans="1:12" x14ac:dyDescent="0.25">
      <c r="A433">
        <v>25</v>
      </c>
      <c r="B433" t="s">
        <v>485</v>
      </c>
      <c r="C433" t="s">
        <v>51</v>
      </c>
      <c r="D433">
        <v>16661445</v>
      </c>
      <c r="E433">
        <v>16661297</v>
      </c>
      <c r="G433" t="s">
        <v>486</v>
      </c>
      <c r="L433" t="s">
        <v>8</v>
      </c>
    </row>
    <row r="434" spans="1:12" x14ac:dyDescent="0.25">
      <c r="A434">
        <v>26</v>
      </c>
      <c r="B434" t="s">
        <v>487</v>
      </c>
      <c r="C434" t="s">
        <v>10</v>
      </c>
      <c r="D434">
        <v>39648974</v>
      </c>
      <c r="E434">
        <v>39649124</v>
      </c>
      <c r="G434" t="s">
        <v>11</v>
      </c>
      <c r="K434">
        <v>5</v>
      </c>
    </row>
    <row r="435" spans="1:12" x14ac:dyDescent="0.25">
      <c r="A435">
        <v>26</v>
      </c>
      <c r="B435" t="s">
        <v>488</v>
      </c>
      <c r="C435" t="s">
        <v>41</v>
      </c>
      <c r="D435">
        <v>4215184</v>
      </c>
      <c r="E435">
        <v>4215331</v>
      </c>
      <c r="G435" t="s">
        <v>14</v>
      </c>
      <c r="K435">
        <v>2</v>
      </c>
    </row>
    <row r="436" spans="1:12" x14ac:dyDescent="0.25">
      <c r="A436">
        <v>26</v>
      </c>
      <c r="B436" t="s">
        <v>489</v>
      </c>
      <c r="C436" t="s">
        <v>10</v>
      </c>
      <c r="D436">
        <v>39999850</v>
      </c>
      <c r="E436">
        <v>40000000</v>
      </c>
      <c r="G436" t="s">
        <v>16</v>
      </c>
      <c r="K436">
        <v>2</v>
      </c>
      <c r="L436">
        <f>(2/5)*100</f>
        <v>40</v>
      </c>
    </row>
    <row r="437" spans="1:12" x14ac:dyDescent="0.25">
      <c r="A437">
        <v>26</v>
      </c>
      <c r="B437" t="s">
        <v>490</v>
      </c>
      <c r="C437" t="s">
        <v>28</v>
      </c>
      <c r="D437">
        <v>9587086</v>
      </c>
      <c r="E437">
        <v>9587230</v>
      </c>
      <c r="G437" t="s">
        <v>19</v>
      </c>
      <c r="K437" t="s">
        <v>41</v>
      </c>
    </row>
    <row r="438" spans="1:12" x14ac:dyDescent="0.25">
      <c r="A438">
        <v>26</v>
      </c>
      <c r="B438" t="s">
        <v>491</v>
      </c>
      <c r="C438" t="s">
        <v>41</v>
      </c>
      <c r="D438">
        <v>13486762</v>
      </c>
      <c r="E438">
        <v>13486655</v>
      </c>
      <c r="G438" t="s">
        <v>21</v>
      </c>
      <c r="K438">
        <v>2</v>
      </c>
      <c r="L438">
        <v>40</v>
      </c>
    </row>
    <row r="439" spans="1:12" x14ac:dyDescent="0.25">
      <c r="G439" t="s">
        <v>23</v>
      </c>
      <c r="K439">
        <v>1</v>
      </c>
      <c r="L439">
        <f>(1/5)*100</f>
        <v>20</v>
      </c>
    </row>
    <row r="440" spans="1:12" x14ac:dyDescent="0.25">
      <c r="G440" t="s">
        <v>25</v>
      </c>
      <c r="K440" t="s">
        <v>75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orientation="portrait" useFirstPageNumber="1" horizontalDpi="300" verticalDpi="300" r:id="rId1"/>
  <headerFooter alignWithMargins="0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3.2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2019-12-03T17:32:54Z</dcterms:created>
  <dcterms:modified xsi:type="dcterms:W3CDTF">2020-09-06T13:22:51Z</dcterms:modified>
</cp:coreProperties>
</file>