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D:\mako\Publikationen\coiled_coil\tool_comparison\submission_ScientificReports2021\"/>
    </mc:Choice>
  </mc:AlternateContent>
  <xr:revisionPtr revIDLastSave="0" documentId="13_ncr:1_{851C3196-FDAA-4B96-A57F-004EF7A89038}" xr6:coauthVersionLast="36" xr6:coauthVersionMax="36" xr10:uidLastSave="{00000000-0000-0000-0000-000000000000}"/>
  <bookViews>
    <workbookView xWindow="32766" yWindow="468" windowWidth="6288" windowHeight="4050" tabRatio="655" xr2:uid="{00000000-000D-0000-FFFF-FFFF00000000}"/>
  </bookViews>
  <sheets>
    <sheet name="cover" sheetId="22" r:id="rId1"/>
    <sheet name="DSSP" sheetId="21" r:id="rId2"/>
  </sheets>
  <calcPr calcId="191029"/>
</workbook>
</file>

<file path=xl/calcChain.xml><?xml version="1.0" encoding="utf-8"?>
<calcChain xmlns="http://schemas.openxmlformats.org/spreadsheetml/2006/main">
  <c r="I4" i="21" l="1"/>
  <c r="N4" i="21" s="1"/>
  <c r="P12" i="21" s="1"/>
  <c r="K4" i="21"/>
  <c r="Q4" i="21"/>
  <c r="V4" i="21" s="1"/>
  <c r="I5" i="21"/>
  <c r="O5" i="21" s="1"/>
  <c r="L5" i="21"/>
  <c r="P5" i="21"/>
  <c r="Q5" i="21"/>
  <c r="W5" i="21" s="1"/>
  <c r="I6" i="21"/>
  <c r="P6" i="21" s="1"/>
  <c r="M6" i="21"/>
  <c r="O6" i="21"/>
  <c r="Q6" i="21"/>
  <c r="R6" i="21" s="1"/>
  <c r="U6" i="21"/>
  <c r="W6" i="21"/>
  <c r="I7" i="21"/>
  <c r="M7" i="21" s="1"/>
  <c r="P7" i="21"/>
  <c r="Q7" i="21"/>
  <c r="U7" i="21" s="1"/>
  <c r="I8" i="21"/>
  <c r="J8" i="21" s="1"/>
  <c r="Q8" i="21"/>
  <c r="R8" i="21" s="1"/>
  <c r="I9" i="21"/>
  <c r="K9" i="21" s="1"/>
  <c r="Q9" i="21"/>
  <c r="S9" i="21" s="1"/>
  <c r="T9" i="21"/>
  <c r="U9" i="21"/>
  <c r="I10" i="21"/>
  <c r="L10" i="21" s="1"/>
  <c r="Q10" i="21"/>
  <c r="T10" i="21" s="1"/>
  <c r="U10" i="21"/>
  <c r="S4" i="21" l="1"/>
  <c r="R9" i="21"/>
  <c r="O7" i="21"/>
  <c r="N5" i="21"/>
  <c r="P13" i="21" s="1"/>
  <c r="P4" i="21"/>
  <c r="W7" i="21"/>
  <c r="N7" i="21"/>
  <c r="P15" i="21" s="1"/>
  <c r="O4" i="21"/>
  <c r="S10" i="21"/>
  <c r="P9" i="21"/>
  <c r="V7" i="21"/>
  <c r="L7" i="21"/>
  <c r="M4" i="21"/>
  <c r="M9" i="21"/>
  <c r="T7" i="21"/>
  <c r="K7" i="21"/>
  <c r="W4" i="21"/>
  <c r="L4" i="21"/>
  <c r="Q12" i="21" s="1"/>
  <c r="K10" i="21"/>
  <c r="Q18" i="21" s="1"/>
  <c r="L9" i="21"/>
  <c r="Q17" i="21" s="1"/>
  <c r="S7" i="21"/>
  <c r="J7" i="21"/>
  <c r="V5" i="21"/>
  <c r="U4" i="21"/>
  <c r="J9" i="21"/>
  <c r="R7" i="21"/>
  <c r="T5" i="21"/>
  <c r="T4" i="21"/>
  <c r="R10" i="21"/>
  <c r="J10" i="21"/>
  <c r="P8" i="21"/>
  <c r="V6" i="21"/>
  <c r="N6" i="21"/>
  <c r="P14" i="21" s="1"/>
  <c r="U5" i="21"/>
  <c r="M5" i="21"/>
  <c r="W8" i="21"/>
  <c r="O8" i="21"/>
  <c r="P10" i="21"/>
  <c r="W9" i="21"/>
  <c r="O9" i="21"/>
  <c r="V8" i="21"/>
  <c r="N8" i="21"/>
  <c r="P16" i="21" s="1"/>
  <c r="T6" i="21"/>
  <c r="L6" i="21"/>
  <c r="S5" i="21"/>
  <c r="K5" i="21"/>
  <c r="Q13" i="21" s="1"/>
  <c r="R4" i="21"/>
  <c r="J4" i="21"/>
  <c r="W10" i="21"/>
  <c r="O10" i="21"/>
  <c r="V9" i="21"/>
  <c r="N9" i="21"/>
  <c r="P17" i="21" s="1"/>
  <c r="U8" i="21"/>
  <c r="M8" i="21"/>
  <c r="S6" i="21"/>
  <c r="K6" i="21"/>
  <c r="R5" i="21"/>
  <c r="J5" i="21"/>
  <c r="V10" i="21"/>
  <c r="N10" i="21"/>
  <c r="P18" i="21" s="1"/>
  <c r="T8" i="21"/>
  <c r="L8" i="21"/>
  <c r="J6" i="21"/>
  <c r="M10" i="21"/>
  <c r="S8" i="21"/>
  <c r="K8" i="21"/>
  <c r="Q16" i="21" s="1"/>
  <c r="Q15" i="21" l="1"/>
  <c r="Q14" i="21"/>
</calcChain>
</file>

<file path=xl/sharedStrings.xml><?xml version="1.0" encoding="utf-8"?>
<sst xmlns="http://schemas.openxmlformats.org/spreadsheetml/2006/main" count="47" uniqueCount="34">
  <si>
    <t>tool</t>
  </si>
  <si>
    <t>#1</t>
  </si>
  <si>
    <t>#2</t>
  </si>
  <si>
    <t>#3</t>
  </si>
  <si>
    <t>#4</t>
  </si>
  <si>
    <t>#5</t>
  </si>
  <si>
    <t>marcoil:</t>
  </si>
  <si>
    <t>multicoil:</t>
  </si>
  <si>
    <t>multicoil2:</t>
  </si>
  <si>
    <t>ncoils:</t>
  </si>
  <si>
    <t>paircoil:</t>
  </si>
  <si>
    <t>paircoil2:</t>
  </si>
  <si>
    <t># Legend</t>
  </si>
  <si>
    <t># Analysis of matches between predictions with ProteinSecondaryStructures (DSSP)</t>
  </si>
  <si>
    <t>#-</t>
  </si>
  <si>
    <t>#0</t>
  </si>
  <si>
    <t>#- = Gaps in DSSP</t>
  </si>
  <si>
    <t>#0 = B, beta bridge (Bridges)</t>
  </si>
  <si>
    <t>#1 = E, beta strand (Sheets)</t>
  </si>
  <si>
    <t>#2 = G, 3/10-helix (Helices)</t>
  </si>
  <si>
    <t>#3 = H, alpha helix (Helices)</t>
  </si>
  <si>
    <t>#4 = S, bend (Bends)</t>
  </si>
  <si>
    <t>#5 = T, turn (Turns)</t>
  </si>
  <si>
    <t>#6 = abs. Sum AA</t>
  </si>
  <si>
    <t>Sum with Gaps</t>
  </si>
  <si>
    <t>Sum without Gaps</t>
  </si>
  <si>
    <t>socket:</t>
  </si>
  <si>
    <t>Critical assessment of coiled-coil predictions based on protein structure data</t>
  </si>
  <si>
    <r>
      <t>Dominic Simm</t>
    </r>
    <r>
      <rPr>
        <b/>
        <vertAlign val="superscript"/>
        <sz val="12"/>
        <color theme="1"/>
        <rFont val="Times New Roman"/>
        <family val="1"/>
      </rPr>
      <t>1,2</t>
    </r>
    <r>
      <rPr>
        <b/>
        <sz val="12"/>
        <color theme="1"/>
        <rFont val="Times New Roman"/>
        <family val="1"/>
      </rPr>
      <t>, Klas Hatje</t>
    </r>
    <r>
      <rPr>
        <b/>
        <vertAlign val="superscript"/>
        <sz val="12"/>
        <color theme="1"/>
        <rFont val="Times New Roman"/>
        <family val="1"/>
      </rPr>
      <t>1#</t>
    </r>
    <r>
      <rPr>
        <b/>
        <sz val="12"/>
        <color theme="1"/>
        <rFont val="Times New Roman"/>
        <family val="1"/>
      </rPr>
      <t>, Stephan Waack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and Martin Kollmar</t>
    </r>
    <r>
      <rPr>
        <b/>
        <vertAlign val="superscript"/>
        <sz val="12"/>
        <color theme="1"/>
        <rFont val="Times New Roman"/>
        <family val="1"/>
      </rPr>
      <t>1,2*</t>
    </r>
    <r>
      <rPr>
        <b/>
        <sz val="12"/>
        <color theme="1"/>
        <rFont val="Times New Roman"/>
        <family val="1"/>
      </rPr>
      <t xml:space="preserve"> </t>
    </r>
  </si>
  <si>
    <r>
      <t xml:space="preserve">1 </t>
    </r>
    <r>
      <rPr>
        <sz val="11"/>
        <color theme="1"/>
        <rFont val="Times New Roman"/>
        <family val="1"/>
      </rPr>
      <t>Group Systems Biology of Motor Proteins, Department of NMR-based Structural Biology, Max-Planck-Institute for Biophysical Chemistry, Göttingen, Germany</t>
    </r>
  </si>
  <si>
    <r>
      <t>2</t>
    </r>
    <r>
      <rPr>
        <sz val="11"/>
        <color theme="1"/>
        <rFont val="Times New Roman"/>
        <family val="1"/>
      </rPr>
      <t xml:space="preserve"> Theoretical Computer Science and Algorithmic Methods, Institute of Computer Science, Georg-August-University Göttingen, Göttingen, Germany</t>
    </r>
  </si>
  <si>
    <r>
      <t xml:space="preserve">* </t>
    </r>
    <r>
      <rPr>
        <sz val="11"/>
        <color theme="1"/>
        <rFont val="Times New Roman"/>
        <family val="1"/>
      </rPr>
      <t>Corresponding author</t>
    </r>
  </si>
  <si>
    <t>E-mail: mako@nmr.mpibpc.mpg.de</t>
  </si>
  <si>
    <r>
      <t>#</t>
    </r>
    <r>
      <rPr>
        <sz val="12"/>
        <color theme="1"/>
        <rFont val="Times New Roman"/>
        <family val="1"/>
      </rPr>
      <t xml:space="preserve"> Current address: Roche Pharmaceutical Research and Early Development, Pharmaceutical Sciences, Roche Innovation Center Basel, F. Hoffmann-La Roche Ltd., Basel, Switzerland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</si>
</sst>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0" fontId="0" fillId="0" borderId="0" xfId="0" applyFill="1" applyBorder="1"/>
    <xf numFmtId="0" fontId="1" fillId="0" borderId="0" xfId="0" applyFont="1"/>
    <xf numFmtId="165" fontId="0" fillId="0" borderId="0" xfId="0" applyNumberFormat="1"/>
    <xf numFmtId="0" fontId="0" fillId="0" borderId="0" xfId="0" applyFill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04897110948685"/>
          <c:y val="9.8901452686629671E-2"/>
          <c:w val="0.64024485554743416"/>
          <c:h val="0.7692335208960082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DC-42C0-BF68-A83279EF65F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DC-42C0-BF68-A83279EF65F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4DC-42C0-BF68-A83279EF65F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DC-42C0-BF68-A83279EF65F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4DC-42C0-BF68-A83279EF65F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4DC-42C0-BF68-A83279EF65F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4DC-42C0-BF68-A83279EF65FB}"/>
              </c:ext>
            </c:extLst>
          </c:dPt>
          <c:val>
            <c:numRef>
              <c:f>DSSP!$J$6:$P$6</c:f>
              <c:numCache>
                <c:formatCode>0.000</c:formatCode>
                <c:ptCount val="7"/>
                <c:pt idx="0">
                  <c:v>0.14798860689408483</c:v>
                </c:pt>
                <c:pt idx="1">
                  <c:v>1.8037181709384472E-3</c:v>
                </c:pt>
                <c:pt idx="2">
                  <c:v>2.4186566866001624E-2</c:v>
                </c:pt>
                <c:pt idx="3">
                  <c:v>1.0913636527956681E-2</c:v>
                </c:pt>
                <c:pt idx="4">
                  <c:v>0.73920290117032383</c:v>
                </c:pt>
                <c:pt idx="5">
                  <c:v>2.9059269646353275E-2</c:v>
                </c:pt>
                <c:pt idx="6">
                  <c:v>4.6845300724341253E-2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DC-42C0-BF68-A83279EF6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407959902262781"/>
          <c:y val="0.3341359880605354"/>
          <c:w val="5.7971073097697799E-2"/>
          <c:h val="0.328126347987504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57678319716531"/>
          <c:y val="0.12860629756286793"/>
          <c:w val="0.67138229360542501"/>
          <c:h val="0.741589585012051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A3-44BA-A6BC-99B7E60E4C9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A3-44BA-A6BC-99B7E60E4C9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4A3-44BA-A6BC-99B7E60E4C9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4A3-44BA-A6BC-99B7E60E4C9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4A3-44BA-A6BC-99B7E60E4C9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4A3-44BA-A6BC-99B7E60E4C9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4A3-44BA-A6BC-99B7E60E4C9C}"/>
              </c:ext>
            </c:extLst>
          </c:dPt>
          <c:val>
            <c:numRef>
              <c:f>DSSP!$J$4:$P$4</c:f>
              <c:numCache>
                <c:formatCode>0.000</c:formatCode>
                <c:ptCount val="7"/>
                <c:pt idx="0">
                  <c:v>0.13744183407104754</c:v>
                </c:pt>
                <c:pt idx="1">
                  <c:v>1.3335603223243672E-3</c:v>
                </c:pt>
                <c:pt idx="2">
                  <c:v>6.6084749435106945E-3</c:v>
                </c:pt>
                <c:pt idx="3">
                  <c:v>6.3711682710661261E-3</c:v>
                </c:pt>
                <c:pt idx="4">
                  <c:v>0.79216836392525869</c:v>
                </c:pt>
                <c:pt idx="5">
                  <c:v>2.1306012112957975E-2</c:v>
                </c:pt>
                <c:pt idx="6">
                  <c:v>3.4770586353834565E-2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4A3-44BA-A6BC-99B7E60E4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1376210010996"/>
          <c:y val="0.35456876430884149"/>
          <c:w val="5.4406992998818876E-2"/>
          <c:h val="0.287260795490891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37837837837829E-2"/>
          <c:y val="9.5238435920458178E-2"/>
          <c:w val="0.72297297297297303"/>
          <c:h val="0.7838855879606940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58-41C8-88E5-BFB8EC46F1C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058-41C8-88E5-BFB8EC46F1C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058-41C8-88E5-BFB8EC46F1C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058-41C8-88E5-BFB8EC46F1C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058-41C8-88E5-BFB8EC46F1C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058-41C8-88E5-BFB8EC46F1C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058-41C8-88E5-BFB8EC46F1C2}"/>
              </c:ext>
            </c:extLst>
          </c:dPt>
          <c:val>
            <c:numRef>
              <c:f>DSSP!$J$5:$P$5</c:f>
              <c:numCache>
                <c:formatCode>0.000</c:formatCode>
                <c:ptCount val="7"/>
                <c:pt idx="0">
                  <c:v>0.13725528406698043</c:v>
                </c:pt>
                <c:pt idx="1">
                  <c:v>2.4629928556967671E-3</c:v>
                </c:pt>
                <c:pt idx="2">
                  <c:v>2.3978182755152528E-2</c:v>
                </c:pt>
                <c:pt idx="3">
                  <c:v>1.2912578369184765E-2</c:v>
                </c:pt>
                <c:pt idx="4">
                  <c:v>0.73960156895351492</c:v>
                </c:pt>
                <c:pt idx="5">
                  <c:v>3.1287046389793793E-2</c:v>
                </c:pt>
                <c:pt idx="6">
                  <c:v>5.25023466096768E-2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58-41C8-88E5-BFB8EC46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405757321416414"/>
          <c:y val="0.35817454835266022"/>
          <c:w val="5.5749381847877866E-2"/>
          <c:h val="0.28004922740325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1644940094945"/>
          <c:y val="0.10989050298514406"/>
          <c:w val="0.66049581794891143"/>
          <c:h val="0.7838855879606940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6D-4989-9EA0-29E7489BC52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6D-4989-9EA0-29E7489BC5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A6D-4989-9EA0-29E7489BC52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A6D-4989-9EA0-29E7489BC52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A6D-4989-9EA0-29E7489BC52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A6D-4989-9EA0-29E7489BC52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A6D-4989-9EA0-29E7489BC52A}"/>
              </c:ext>
            </c:extLst>
          </c:dPt>
          <c:val>
            <c:numRef>
              <c:f>DSSP!$J$7:$P$7</c:f>
              <c:numCache>
                <c:formatCode>0.000</c:formatCode>
                <c:ptCount val="7"/>
                <c:pt idx="0">
                  <c:v>0.14024201117611934</c:v>
                </c:pt>
                <c:pt idx="1">
                  <c:v>3.3939893586747614E-3</c:v>
                </c:pt>
                <c:pt idx="2">
                  <c:v>4.6167415479460773E-2</c:v>
                </c:pt>
                <c:pt idx="3">
                  <c:v>1.7245089610007789E-2</c:v>
                </c:pt>
                <c:pt idx="4">
                  <c:v>0.68464895043287</c:v>
                </c:pt>
                <c:pt idx="5">
                  <c:v>4.0677356487089672E-2</c:v>
                </c:pt>
                <c:pt idx="6">
                  <c:v>6.7625187455777613E-2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6D-4989-9EA0-29E7489BC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18933780079701"/>
          <c:y val="0.3341359880605354"/>
          <c:w val="5.9448229532533557E-2"/>
          <c:h val="0.328126347987504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51953840306811"/>
          <c:y val="0.12860629756286793"/>
          <c:w val="0.64308143186100064"/>
          <c:h val="0.742791513026657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3C-46FB-BF0C-ADDFCF3CCD8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3C-46FB-BF0C-ADDFCF3CCD8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F3C-46FB-BF0C-ADDFCF3CCD8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3C-46FB-BF0C-ADDFCF3CCD8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F3C-46FB-BF0C-ADDFCF3CCD8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3C-46FB-BF0C-ADDFCF3CCD8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F3C-46FB-BF0C-ADDFCF3CCD88}"/>
              </c:ext>
            </c:extLst>
          </c:dPt>
          <c:val>
            <c:numRef>
              <c:f>DSSP!$J$8:$P$8</c:f>
              <c:numCache>
                <c:formatCode>0.000</c:formatCode>
                <c:ptCount val="7"/>
                <c:pt idx="0">
                  <c:v>0.1814352268193897</c:v>
                </c:pt>
                <c:pt idx="1">
                  <c:v>9.4663033409289144E-4</c:v>
                </c:pt>
                <c:pt idx="2">
                  <c:v>6.8495466316864217E-3</c:v>
                </c:pt>
                <c:pt idx="3">
                  <c:v>3.9690857579466237E-3</c:v>
                </c:pt>
                <c:pt idx="4">
                  <c:v>0.75354479251891571</c:v>
                </c:pt>
                <c:pt idx="5">
                  <c:v>2.1907730589006916E-2</c:v>
                </c:pt>
                <c:pt idx="6">
                  <c:v>3.1346987348961748E-2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3C-46FB-BF0C-ADDFCF3CC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363349057274845"/>
          <c:y val="0.3341359880605354"/>
          <c:w val="5.8272751107145686E-2"/>
          <c:h val="0.328126347987504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2928962415686"/>
          <c:y val="0.1135535197513155"/>
          <c:w val="0.65243999565309974"/>
          <c:h val="0.7838855879606940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B1-439F-B01B-6024F7D49E3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B1-439F-B01B-6024F7D49E3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FB1-439F-B01B-6024F7D49E3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B1-439F-B01B-6024F7D49E3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FB1-439F-B01B-6024F7D49E3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FB1-439F-B01B-6024F7D49E3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FB1-439F-B01B-6024F7D49E39}"/>
              </c:ext>
            </c:extLst>
          </c:dPt>
          <c:val>
            <c:numRef>
              <c:f>DSSP!$J$9:$P$9</c:f>
              <c:numCache>
                <c:formatCode>0.000</c:formatCode>
                <c:ptCount val="7"/>
                <c:pt idx="0">
                  <c:v>0.15387667266284186</c:v>
                </c:pt>
                <c:pt idx="1">
                  <c:v>2.0273442206149334E-3</c:v>
                </c:pt>
                <c:pt idx="2">
                  <c:v>1.1403811240959001E-2</c:v>
                </c:pt>
                <c:pt idx="3">
                  <c:v>9.330768687502336E-3</c:v>
                </c:pt>
                <c:pt idx="4">
                  <c:v>0.75808133472367045</c:v>
                </c:pt>
                <c:pt idx="5">
                  <c:v>2.5713621011262563E-2</c:v>
                </c:pt>
                <c:pt idx="6">
                  <c:v>3.9566447453148822E-2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B1-439F-B01B-6024F7D49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399241213693772"/>
          <c:y val="0.33533791607514163"/>
          <c:w val="5.8031264262662717E-2"/>
          <c:h val="0.328126347987504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647700</xdr:colOff>
      <xdr:row>14</xdr:row>
      <xdr:rowOff>127000</xdr:rowOff>
    </xdr:from>
    <xdr:to>
      <xdr:col>14</xdr:col>
      <xdr:colOff>463550</xdr:colOff>
      <xdr:row>27</xdr:row>
      <xdr:rowOff>127000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98E71145-169C-41B6-8AED-4E6731545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149225</xdr:colOff>
      <xdr:row>14</xdr:row>
      <xdr:rowOff>117475</xdr:rowOff>
    </xdr:from>
    <xdr:to>
      <xdr:col>7</xdr:col>
      <xdr:colOff>628650</xdr:colOff>
      <xdr:row>27</xdr:row>
      <xdr:rowOff>117475</xdr:rowOff>
    </xdr:to>
    <xdr:graphicFrame macro="">
      <xdr:nvGraphicFramePr>
        <xdr:cNvPr id="2050" name="Chart 2">
          <a:extLst>
            <a:ext uri="{FF2B5EF4-FFF2-40B4-BE49-F238E27FC236}">
              <a16:creationId xmlns:a16="http://schemas.microsoft.com/office/drawing/2014/main" id="{983F88EE-BB13-456C-A940-9862A2288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730250</xdr:colOff>
      <xdr:row>14</xdr:row>
      <xdr:rowOff>127000</xdr:rowOff>
    </xdr:from>
    <xdr:to>
      <xdr:col>10</xdr:col>
      <xdr:colOff>581025</xdr:colOff>
      <xdr:row>27</xdr:row>
      <xdr:rowOff>127000</xdr:rowOff>
    </xdr:to>
    <xdr:graphicFrame macro="">
      <xdr:nvGraphicFramePr>
        <xdr:cNvPr id="2051" name="Chart 3">
          <a:extLst>
            <a:ext uri="{FF2B5EF4-FFF2-40B4-BE49-F238E27FC236}">
              <a16:creationId xmlns:a16="http://schemas.microsoft.com/office/drawing/2014/main" id="{41B5691A-609C-4B04-B77E-C80809E41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120650</xdr:colOff>
      <xdr:row>28</xdr:row>
      <xdr:rowOff>92075</xdr:rowOff>
    </xdr:from>
    <xdr:to>
      <xdr:col>7</xdr:col>
      <xdr:colOff>673100</xdr:colOff>
      <xdr:row>41</xdr:row>
      <xdr:rowOff>92075</xdr:rowOff>
    </xdr:to>
    <xdr:graphicFrame macro="">
      <xdr:nvGraphicFramePr>
        <xdr:cNvPr id="2052" name="Chart 4">
          <a:extLst>
            <a:ext uri="{FF2B5EF4-FFF2-40B4-BE49-F238E27FC236}">
              <a16:creationId xmlns:a16="http://schemas.microsoft.com/office/drawing/2014/main" id="{8D528ABC-AF74-432E-9CB2-9D4BFF9EB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771525</xdr:colOff>
      <xdr:row>28</xdr:row>
      <xdr:rowOff>85725</xdr:rowOff>
    </xdr:from>
    <xdr:to>
      <xdr:col>11</xdr:col>
      <xdr:colOff>127000</xdr:colOff>
      <xdr:row>41</xdr:row>
      <xdr:rowOff>85725</xdr:rowOff>
    </xdr:to>
    <xdr:graphicFrame macro="">
      <xdr:nvGraphicFramePr>
        <xdr:cNvPr id="2053" name="Chart 5">
          <a:extLst>
            <a:ext uri="{FF2B5EF4-FFF2-40B4-BE49-F238E27FC236}">
              <a16:creationId xmlns:a16="http://schemas.microsoft.com/office/drawing/2014/main" id="{4C510E3A-6A9C-4A17-8B7C-9CE5D29C4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260350</xdr:colOff>
      <xdr:row>28</xdr:row>
      <xdr:rowOff>95250</xdr:rowOff>
    </xdr:from>
    <xdr:to>
      <xdr:col>15</xdr:col>
      <xdr:colOff>73025</xdr:colOff>
      <xdr:row>41</xdr:row>
      <xdr:rowOff>95250</xdr:rowOff>
    </xdr:to>
    <xdr:graphicFrame macro="">
      <xdr:nvGraphicFramePr>
        <xdr:cNvPr id="2054" name="Chart 6">
          <a:extLst>
            <a:ext uri="{FF2B5EF4-FFF2-40B4-BE49-F238E27FC236}">
              <a16:creationId xmlns:a16="http://schemas.microsoft.com/office/drawing/2014/main" id="{D9DC66C6-F828-46D5-9793-3560F281D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7634-1207-49B6-A728-61874ACE7CAC}">
  <dimension ref="A1:A11"/>
  <sheetViews>
    <sheetView tabSelected="1" workbookViewId="0">
      <selection activeCell="A17" sqref="A17"/>
    </sheetView>
  </sheetViews>
  <sheetFormatPr baseColWidth="10" defaultRowHeight="15.6" x14ac:dyDescent="0.6"/>
  <cols>
    <col min="1" max="1" width="135.19921875" bestFit="1" customWidth="1"/>
  </cols>
  <sheetData>
    <row r="1" spans="1:1" ht="19.8" x14ac:dyDescent="0.6">
      <c r="A1" s="19" t="s">
        <v>27</v>
      </c>
    </row>
    <row r="2" spans="1:1" x14ac:dyDescent="0.6">
      <c r="A2" s="20"/>
    </row>
    <row r="3" spans="1:1" ht="17.7" x14ac:dyDescent="0.6">
      <c r="A3" s="21" t="s">
        <v>28</v>
      </c>
    </row>
    <row r="4" spans="1:1" x14ac:dyDescent="0.6">
      <c r="A4" s="22"/>
    </row>
    <row r="5" spans="1:1" ht="16.5" x14ac:dyDescent="0.6">
      <c r="A5" s="23" t="s">
        <v>29</v>
      </c>
    </row>
    <row r="6" spans="1:1" ht="16.5" x14ac:dyDescent="0.6">
      <c r="A6" s="23" t="s">
        <v>30</v>
      </c>
    </row>
    <row r="7" spans="1:1" x14ac:dyDescent="0.6">
      <c r="A7" s="22"/>
    </row>
    <row r="8" spans="1:1" ht="16.5" x14ac:dyDescent="0.6">
      <c r="A8" s="23" t="s">
        <v>31</v>
      </c>
    </row>
    <row r="9" spans="1:1" x14ac:dyDescent="0.6">
      <c r="A9" s="22" t="s">
        <v>32</v>
      </c>
    </row>
    <row r="11" spans="1:1" ht="17.7" x14ac:dyDescent="0.6">
      <c r="A11" s="24" t="s">
        <v>33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0"/>
  <sheetViews>
    <sheetView workbookViewId="0"/>
  </sheetViews>
  <sheetFormatPr baseColWidth="10" defaultRowHeight="15.6" x14ac:dyDescent="0.6"/>
  <cols>
    <col min="9" max="9" width="16.5" bestFit="1" customWidth="1"/>
    <col min="17" max="17" width="16.5" bestFit="1" customWidth="1"/>
  </cols>
  <sheetData>
    <row r="1" spans="1:23" ht="20.399999999999999" x14ac:dyDescent="0.75">
      <c r="A1" s="18" t="s">
        <v>13</v>
      </c>
    </row>
    <row r="3" spans="1:23" x14ac:dyDescent="0.6">
      <c r="A3" t="s">
        <v>0</v>
      </c>
      <c r="B3" s="2" t="s">
        <v>14</v>
      </c>
      <c r="C3" s="2" t="s">
        <v>15</v>
      </c>
      <c r="D3" s="2" t="s">
        <v>1</v>
      </c>
      <c r="E3" s="2" t="s">
        <v>2</v>
      </c>
      <c r="F3" s="2" t="s">
        <v>3</v>
      </c>
      <c r="G3" s="2" t="s">
        <v>4</v>
      </c>
      <c r="H3" s="7" t="s">
        <v>5</v>
      </c>
      <c r="I3" s="3" t="s">
        <v>24</v>
      </c>
      <c r="J3" s="8" t="s">
        <v>14</v>
      </c>
      <c r="K3" s="8" t="s">
        <v>15</v>
      </c>
      <c r="L3" s="8" t="s">
        <v>1</v>
      </c>
      <c r="M3" s="8" t="s">
        <v>2</v>
      </c>
      <c r="N3" s="8" t="s">
        <v>3</v>
      </c>
      <c r="O3" s="8" t="s">
        <v>4</v>
      </c>
      <c r="P3" s="9" t="s">
        <v>5</v>
      </c>
      <c r="Q3" s="3" t="s">
        <v>25</v>
      </c>
      <c r="R3" s="8" t="s">
        <v>15</v>
      </c>
      <c r="S3" s="8" t="s">
        <v>1</v>
      </c>
      <c r="T3" s="8" t="s">
        <v>2</v>
      </c>
      <c r="U3" s="8" t="s">
        <v>3</v>
      </c>
      <c r="V3" s="8" t="s">
        <v>4</v>
      </c>
      <c r="W3" s="9" t="s">
        <v>5</v>
      </c>
    </row>
    <row r="4" spans="1:23" x14ac:dyDescent="0.6">
      <c r="A4" t="s">
        <v>6</v>
      </c>
      <c r="B4">
        <v>53284</v>
      </c>
      <c r="C4">
        <v>517</v>
      </c>
      <c r="D4">
        <v>2562</v>
      </c>
      <c r="E4">
        <v>2470</v>
      </c>
      <c r="F4">
        <v>307111</v>
      </c>
      <c r="G4">
        <v>8260</v>
      </c>
      <c r="H4">
        <v>13480</v>
      </c>
      <c r="I4" s="4">
        <f>SUM(B4:H4)</f>
        <v>387684</v>
      </c>
      <c r="J4" s="10">
        <f>B4/I4</f>
        <v>0.13744183407104754</v>
      </c>
      <c r="K4" s="10">
        <f t="shared" ref="K4:K10" si="0">C4/I4</f>
        <v>1.3335603223243672E-3</v>
      </c>
      <c r="L4" s="10">
        <f>D4/I4</f>
        <v>6.6084749435106945E-3</v>
      </c>
      <c r="M4" s="10">
        <f>E4/I4</f>
        <v>6.3711682710661261E-3</v>
      </c>
      <c r="N4" s="10">
        <f t="shared" ref="N4:N10" si="1">F4/I4</f>
        <v>0.79216836392525869</v>
      </c>
      <c r="O4" s="10">
        <f>G4/I4</f>
        <v>2.1306012112957975E-2</v>
      </c>
      <c r="P4" s="11">
        <f>H4/I4</f>
        <v>3.4770586353834565E-2</v>
      </c>
      <c r="Q4" s="4">
        <f t="shared" ref="Q4:Q10" si="2">SUM(C4:H4)</f>
        <v>334400</v>
      </c>
      <c r="R4" s="10">
        <f t="shared" ref="R4:R10" si="3">C4/Q4</f>
        <v>1.5460526315789474E-3</v>
      </c>
      <c r="S4" s="10">
        <f t="shared" ref="S4:S10" si="4">D4/Q4</f>
        <v>7.6614832535885167E-3</v>
      </c>
      <c r="T4" s="10">
        <f t="shared" ref="T4:T10" si="5">E4/Q4</f>
        <v>7.3863636363636362E-3</v>
      </c>
      <c r="U4" s="10">
        <f t="shared" ref="U4:U10" si="6">F4/Q4</f>
        <v>0.91839413875598086</v>
      </c>
      <c r="V4" s="10">
        <f t="shared" ref="V4:V10" si="7">G4/Q4</f>
        <v>2.4700956937799043E-2</v>
      </c>
      <c r="W4" s="11">
        <f t="shared" ref="W4:W10" si="8">H4/Q4</f>
        <v>4.0311004784688992E-2</v>
      </c>
    </row>
    <row r="5" spans="1:23" x14ac:dyDescent="0.6">
      <c r="A5" t="s">
        <v>7</v>
      </c>
      <c r="B5" s="17">
        <v>126779</v>
      </c>
      <c r="C5" s="17">
        <v>2275</v>
      </c>
      <c r="D5" s="17">
        <v>22148</v>
      </c>
      <c r="E5" s="17">
        <v>11927</v>
      </c>
      <c r="F5" s="17">
        <v>683150</v>
      </c>
      <c r="G5" s="17">
        <v>28899</v>
      </c>
      <c r="H5" s="17">
        <v>48495</v>
      </c>
      <c r="I5" s="4">
        <f t="shared" ref="I5:I10" si="9">SUM(B5:H5)</f>
        <v>923673</v>
      </c>
      <c r="J5" s="10">
        <f t="shared" ref="J5:J10" si="10">B5/I5</f>
        <v>0.13725528406698043</v>
      </c>
      <c r="K5" s="10">
        <f t="shared" si="0"/>
        <v>2.4629928556967671E-3</v>
      </c>
      <c r="L5" s="10">
        <f t="shared" ref="L5:L10" si="11">D5/I5</f>
        <v>2.3978182755152528E-2</v>
      </c>
      <c r="M5" s="10">
        <f t="shared" ref="M5:M10" si="12">E5/I5</f>
        <v>1.2912578369184765E-2</v>
      </c>
      <c r="N5" s="10">
        <f t="shared" si="1"/>
        <v>0.73960156895351492</v>
      </c>
      <c r="O5" s="10">
        <f t="shared" ref="O5:O10" si="13">G5/I5</f>
        <v>3.1287046389793793E-2</v>
      </c>
      <c r="P5" s="11">
        <f t="shared" ref="P5:P10" si="14">H5/I5</f>
        <v>5.25023466096768E-2</v>
      </c>
      <c r="Q5" s="4">
        <f t="shared" si="2"/>
        <v>796894</v>
      </c>
      <c r="R5" s="10">
        <f t="shared" si="3"/>
        <v>2.8548338925879729E-3</v>
      </c>
      <c r="S5" s="10">
        <f t="shared" si="4"/>
        <v>2.7792905957379526E-2</v>
      </c>
      <c r="T5" s="10">
        <f t="shared" si="5"/>
        <v>1.4966858829405166E-2</v>
      </c>
      <c r="U5" s="10">
        <f t="shared" si="6"/>
        <v>0.85726583460284556</v>
      </c>
      <c r="V5" s="10">
        <f t="shared" si="7"/>
        <v>3.6264547104131795E-2</v>
      </c>
      <c r="W5" s="11">
        <f t="shared" si="8"/>
        <v>6.0855019613649995E-2</v>
      </c>
    </row>
    <row r="6" spans="1:23" x14ac:dyDescent="0.6">
      <c r="A6" t="s">
        <v>8</v>
      </c>
      <c r="B6" s="17">
        <v>77780</v>
      </c>
      <c r="C6" s="17">
        <v>948</v>
      </c>
      <c r="D6" s="17">
        <v>12712</v>
      </c>
      <c r="E6" s="17">
        <v>5736</v>
      </c>
      <c r="F6" s="17">
        <v>388511</v>
      </c>
      <c r="G6" s="17">
        <v>15273</v>
      </c>
      <c r="H6" s="17">
        <v>24621</v>
      </c>
      <c r="I6" s="4">
        <f t="shared" si="9"/>
        <v>525581</v>
      </c>
      <c r="J6" s="10">
        <f t="shared" si="10"/>
        <v>0.14798860689408483</v>
      </c>
      <c r="K6" s="10">
        <f t="shared" si="0"/>
        <v>1.8037181709384472E-3</v>
      </c>
      <c r="L6" s="10">
        <f t="shared" si="11"/>
        <v>2.4186566866001624E-2</v>
      </c>
      <c r="M6" s="10">
        <f t="shared" si="12"/>
        <v>1.0913636527956681E-2</v>
      </c>
      <c r="N6" s="10">
        <f t="shared" si="1"/>
        <v>0.73920290117032383</v>
      </c>
      <c r="O6" s="10">
        <f t="shared" si="13"/>
        <v>2.9059269646353275E-2</v>
      </c>
      <c r="P6" s="11">
        <f t="shared" si="14"/>
        <v>4.6845300724341253E-2</v>
      </c>
      <c r="Q6" s="4">
        <f t="shared" si="2"/>
        <v>447801</v>
      </c>
      <c r="R6" s="10">
        <f t="shared" si="3"/>
        <v>2.1170117976511888E-3</v>
      </c>
      <c r="S6" s="10">
        <f t="shared" si="4"/>
        <v>2.8387609674833239E-2</v>
      </c>
      <c r="T6" s="10">
        <f t="shared" si="5"/>
        <v>1.2809261256674281E-2</v>
      </c>
      <c r="U6" s="10">
        <f t="shared" si="6"/>
        <v>0.86759743725449479</v>
      </c>
      <c r="V6" s="10">
        <f t="shared" si="7"/>
        <v>3.410666791722216E-2</v>
      </c>
      <c r="W6" s="11">
        <f t="shared" si="8"/>
        <v>5.4982012099124386E-2</v>
      </c>
    </row>
    <row r="7" spans="1:23" x14ac:dyDescent="0.6">
      <c r="A7" t="s">
        <v>9</v>
      </c>
      <c r="B7" s="17">
        <v>416430</v>
      </c>
      <c r="C7" s="17">
        <v>10078</v>
      </c>
      <c r="D7" s="17">
        <v>137088</v>
      </c>
      <c r="E7" s="17">
        <v>51207</v>
      </c>
      <c r="F7" s="17">
        <v>2032974</v>
      </c>
      <c r="G7" s="17">
        <v>120786</v>
      </c>
      <c r="H7" s="17">
        <v>200804</v>
      </c>
      <c r="I7" s="4">
        <f t="shared" si="9"/>
        <v>2969367</v>
      </c>
      <c r="J7" s="10">
        <f t="shared" si="10"/>
        <v>0.14024201117611934</v>
      </c>
      <c r="K7" s="10">
        <f t="shared" si="0"/>
        <v>3.3939893586747614E-3</v>
      </c>
      <c r="L7" s="10">
        <f t="shared" si="11"/>
        <v>4.6167415479460773E-2</v>
      </c>
      <c r="M7" s="10">
        <f t="shared" si="12"/>
        <v>1.7245089610007789E-2</v>
      </c>
      <c r="N7" s="10">
        <f t="shared" si="1"/>
        <v>0.68464895043287</v>
      </c>
      <c r="O7" s="10">
        <f t="shared" si="13"/>
        <v>4.0677356487089672E-2</v>
      </c>
      <c r="P7" s="11">
        <f t="shared" si="14"/>
        <v>6.7625187455777613E-2</v>
      </c>
      <c r="Q7" s="4">
        <f t="shared" si="2"/>
        <v>2552937</v>
      </c>
      <c r="R7" s="10">
        <f t="shared" si="3"/>
        <v>3.9476101447078402E-3</v>
      </c>
      <c r="S7" s="10">
        <f t="shared" si="4"/>
        <v>5.3698152363336818E-2</v>
      </c>
      <c r="T7" s="10">
        <f t="shared" si="5"/>
        <v>2.005807428855471E-2</v>
      </c>
      <c r="U7" s="10">
        <f t="shared" si="6"/>
        <v>0.7963275239459493</v>
      </c>
      <c r="V7" s="10">
        <f t="shared" si="7"/>
        <v>4.7312565880004091E-2</v>
      </c>
      <c r="W7" s="11">
        <f t="shared" si="8"/>
        <v>7.8656073377447233E-2</v>
      </c>
    </row>
    <row r="8" spans="1:23" x14ac:dyDescent="0.6">
      <c r="A8" t="s">
        <v>10</v>
      </c>
      <c r="B8" s="17">
        <v>26833</v>
      </c>
      <c r="C8" s="17">
        <v>140</v>
      </c>
      <c r="D8" s="17">
        <v>1013</v>
      </c>
      <c r="E8" s="17">
        <v>587</v>
      </c>
      <c r="F8" s="17">
        <v>111444</v>
      </c>
      <c r="G8" s="17">
        <v>3240</v>
      </c>
      <c r="H8" s="17">
        <v>4636</v>
      </c>
      <c r="I8" s="4">
        <f t="shared" si="9"/>
        <v>147893</v>
      </c>
      <c r="J8" s="10">
        <f t="shared" si="10"/>
        <v>0.1814352268193897</v>
      </c>
      <c r="K8" s="10">
        <f t="shared" si="0"/>
        <v>9.4663033409289144E-4</v>
      </c>
      <c r="L8" s="10">
        <f t="shared" si="11"/>
        <v>6.8495466316864217E-3</v>
      </c>
      <c r="M8" s="10">
        <f t="shared" si="12"/>
        <v>3.9690857579466237E-3</v>
      </c>
      <c r="N8" s="10">
        <f t="shared" si="1"/>
        <v>0.75354479251891571</v>
      </c>
      <c r="O8" s="10">
        <f t="shared" si="13"/>
        <v>2.1907730589006916E-2</v>
      </c>
      <c r="P8" s="11">
        <f t="shared" si="14"/>
        <v>3.1346987348961748E-2</v>
      </c>
      <c r="Q8" s="4">
        <f t="shared" si="2"/>
        <v>121060</v>
      </c>
      <c r="R8" s="10">
        <f t="shared" si="3"/>
        <v>1.156451346439782E-3</v>
      </c>
      <c r="S8" s="10">
        <f t="shared" si="4"/>
        <v>8.3677515281678511E-3</v>
      </c>
      <c r="T8" s="10">
        <f t="shared" si="5"/>
        <v>4.8488352882867999E-3</v>
      </c>
      <c r="U8" s="10">
        <f t="shared" si="6"/>
        <v>0.9205683132331075</v>
      </c>
      <c r="V8" s="10">
        <f t="shared" si="7"/>
        <v>2.6763588303320669E-2</v>
      </c>
      <c r="W8" s="11">
        <f t="shared" si="8"/>
        <v>3.829506030067735E-2</v>
      </c>
    </row>
    <row r="9" spans="1:23" x14ac:dyDescent="0.6">
      <c r="A9" t="s">
        <v>11</v>
      </c>
      <c r="B9">
        <v>74079</v>
      </c>
      <c r="C9">
        <v>976</v>
      </c>
      <c r="D9">
        <v>5490</v>
      </c>
      <c r="E9">
        <v>4492</v>
      </c>
      <c r="F9">
        <v>364954</v>
      </c>
      <c r="G9">
        <v>12379</v>
      </c>
      <c r="H9">
        <v>19048</v>
      </c>
      <c r="I9" s="4">
        <f t="shared" si="9"/>
        <v>481418</v>
      </c>
      <c r="J9" s="10">
        <f t="shared" si="10"/>
        <v>0.15387667266284186</v>
      </c>
      <c r="K9" s="10">
        <f t="shared" si="0"/>
        <v>2.0273442206149334E-3</v>
      </c>
      <c r="L9" s="10">
        <f t="shared" si="11"/>
        <v>1.1403811240959001E-2</v>
      </c>
      <c r="M9" s="10">
        <f t="shared" si="12"/>
        <v>9.330768687502336E-3</v>
      </c>
      <c r="N9" s="10">
        <f t="shared" si="1"/>
        <v>0.75808133472367045</v>
      </c>
      <c r="O9" s="10">
        <f t="shared" si="13"/>
        <v>2.5713621011262563E-2</v>
      </c>
      <c r="P9" s="11">
        <f t="shared" si="14"/>
        <v>3.9566447453148822E-2</v>
      </c>
      <c r="Q9" s="4">
        <f t="shared" si="2"/>
        <v>407339</v>
      </c>
      <c r="R9" s="10">
        <f t="shared" si="3"/>
        <v>2.396038680312958E-3</v>
      </c>
      <c r="S9" s="10">
        <f t="shared" si="4"/>
        <v>1.347771757676039E-2</v>
      </c>
      <c r="T9" s="10">
        <f t="shared" si="5"/>
        <v>1.1027669827833819E-2</v>
      </c>
      <c r="U9" s="10">
        <f t="shared" si="6"/>
        <v>0.89594661940054843</v>
      </c>
      <c r="V9" s="10">
        <f t="shared" si="7"/>
        <v>3.0389920925813635E-2</v>
      </c>
      <c r="W9" s="11">
        <f t="shared" si="8"/>
        <v>4.676203358873076E-2</v>
      </c>
    </row>
    <row r="10" spans="1:23" x14ac:dyDescent="0.6">
      <c r="A10" t="s">
        <v>26</v>
      </c>
      <c r="B10" s="5">
        <v>55</v>
      </c>
      <c r="C10" s="5">
        <v>0</v>
      </c>
      <c r="D10" s="5">
        <v>0</v>
      </c>
      <c r="E10" s="14">
        <v>0</v>
      </c>
      <c r="F10">
        <v>978146</v>
      </c>
      <c r="G10" s="5">
        <v>0</v>
      </c>
      <c r="H10" s="5">
        <v>0</v>
      </c>
      <c r="I10" s="6">
        <f t="shared" si="9"/>
        <v>978201</v>
      </c>
      <c r="J10" s="12">
        <f t="shared" si="10"/>
        <v>5.6225663232812072E-5</v>
      </c>
      <c r="K10" s="12">
        <f t="shared" si="0"/>
        <v>0</v>
      </c>
      <c r="L10" s="12">
        <f t="shared" si="11"/>
        <v>0</v>
      </c>
      <c r="M10" s="12">
        <f t="shared" si="12"/>
        <v>0</v>
      </c>
      <c r="N10" s="12">
        <f t="shared" si="1"/>
        <v>0.99994377433676718</v>
      </c>
      <c r="O10" s="12">
        <f t="shared" si="13"/>
        <v>0</v>
      </c>
      <c r="P10" s="13">
        <f t="shared" si="14"/>
        <v>0</v>
      </c>
      <c r="Q10" s="6">
        <f t="shared" si="2"/>
        <v>978146</v>
      </c>
      <c r="R10" s="12">
        <f t="shared" si="3"/>
        <v>0</v>
      </c>
      <c r="S10" s="12">
        <f t="shared" si="4"/>
        <v>0</v>
      </c>
      <c r="T10" s="12">
        <f t="shared" si="5"/>
        <v>0</v>
      </c>
      <c r="U10" s="12">
        <f t="shared" si="6"/>
        <v>1</v>
      </c>
      <c r="V10" s="12">
        <f t="shared" si="7"/>
        <v>0</v>
      </c>
      <c r="W10" s="13">
        <f t="shared" si="8"/>
        <v>0</v>
      </c>
    </row>
    <row r="11" spans="1:23" x14ac:dyDescent="0.6">
      <c r="J11" s="1"/>
    </row>
    <row r="12" spans="1:23" x14ac:dyDescent="0.6">
      <c r="A12" s="15" t="s">
        <v>12</v>
      </c>
      <c r="P12" s="16">
        <f t="shared" ref="P12:P18" si="15">1-N4</f>
        <v>0.20783163607474131</v>
      </c>
      <c r="Q12" s="16">
        <f t="shared" ref="Q12:Q18" si="16">SUM(K4,L4)</f>
        <v>7.9420352658350624E-3</v>
      </c>
    </row>
    <row r="13" spans="1:23" x14ac:dyDescent="0.6">
      <c r="A13" t="s">
        <v>16</v>
      </c>
      <c r="P13" s="16">
        <f t="shared" si="15"/>
        <v>0.26039843104648508</v>
      </c>
      <c r="Q13" s="16">
        <f t="shared" si="16"/>
        <v>2.6441175610849296E-2</v>
      </c>
    </row>
    <row r="14" spans="1:23" x14ac:dyDescent="0.6">
      <c r="A14" t="s">
        <v>17</v>
      </c>
      <c r="P14" s="16">
        <f t="shared" si="15"/>
        <v>0.26079709882967617</v>
      </c>
      <c r="Q14" s="16">
        <f t="shared" si="16"/>
        <v>2.5990285036940071E-2</v>
      </c>
    </row>
    <row r="15" spans="1:23" x14ac:dyDescent="0.6">
      <c r="A15" t="s">
        <v>18</v>
      </c>
      <c r="P15" s="16">
        <f t="shared" si="15"/>
        <v>0.31535104956713</v>
      </c>
      <c r="Q15" s="16">
        <f t="shared" si="16"/>
        <v>4.9561404838135537E-2</v>
      </c>
    </row>
    <row r="16" spans="1:23" x14ac:dyDescent="0.6">
      <c r="A16" t="s">
        <v>19</v>
      </c>
      <c r="P16" s="16">
        <f t="shared" si="15"/>
        <v>0.24645520748108429</v>
      </c>
      <c r="Q16" s="16">
        <f t="shared" si="16"/>
        <v>7.7961769657793134E-3</v>
      </c>
    </row>
    <row r="17" spans="1:17" x14ac:dyDescent="0.6">
      <c r="A17" t="s">
        <v>20</v>
      </c>
      <c r="P17" s="16">
        <f t="shared" si="15"/>
        <v>0.24191866527632955</v>
      </c>
      <c r="Q17" s="16">
        <f t="shared" si="16"/>
        <v>1.3431155461573934E-2</v>
      </c>
    </row>
    <row r="18" spans="1:17" x14ac:dyDescent="0.6">
      <c r="A18" t="s">
        <v>21</v>
      </c>
      <c r="P18" s="16">
        <f t="shared" si="15"/>
        <v>5.6225663232822853E-5</v>
      </c>
      <c r="Q18" s="16">
        <f t="shared" si="16"/>
        <v>0</v>
      </c>
    </row>
    <row r="19" spans="1:17" x14ac:dyDescent="0.6">
      <c r="A19" t="s">
        <v>22</v>
      </c>
    </row>
    <row r="20" spans="1:17" x14ac:dyDescent="0.6">
      <c r="A20" t="s">
        <v>23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DSSP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Simm</dc:creator>
  <cp:lastModifiedBy>Dr. Martin Kollmar</cp:lastModifiedBy>
  <dcterms:created xsi:type="dcterms:W3CDTF">2019-01-28T15:22:06Z</dcterms:created>
  <dcterms:modified xsi:type="dcterms:W3CDTF">2021-02-13T13:15:53Z</dcterms:modified>
</cp:coreProperties>
</file>